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600" windowHeight="10950"/>
  </bookViews>
  <sheets>
    <sheet name="このファイルについて" sheetId="9" r:id="rId1"/>
    <sheet name="入力シート" sheetId="5" r:id="rId2"/>
    <sheet name="特定建設作業実施届出書(騒音) " sheetId="8" r:id="rId3"/>
    <sheet name="特定建設作業実施届出書(振動）" sheetId="7" r:id="rId4"/>
    <sheet name="提出方法について" sheetId="11" r:id="rId5"/>
  </sheets>
  <definedNames>
    <definedName name="_xlnm.Print_Area" localSheetId="3">'特定建設作業実施届出書(振動）'!$A$1:$F$39</definedName>
    <definedName name="_xlnm.Print_Area" localSheetId="2">'特定建設作業実施届出書(騒音) '!$A$1:$F$39</definedName>
    <definedName name="_xlnm.Print_Area" localSheetId="1">入力シート!$A$1:$AD$88</definedName>
    <definedName name="メールタイトル">このファイルについて!$B$22</definedName>
    <definedName name="メール本文">このファイルについて!$B$23</definedName>
    <definedName name="下請負人氏名">入力シート!$F$58</definedName>
    <definedName name="下請負人住所">入力シート!$F$57</definedName>
    <definedName name="下請負人責任者氏名">入力シート!$F$61</definedName>
    <definedName name="下請負人責任者連絡先">入力シート!$G$62</definedName>
    <definedName name="下請負人電話番号">入力シート!$G$59</definedName>
    <definedName name="環境保全課メールアドレス">このファイルについて!$B$20</definedName>
    <definedName name="記入順">入力シート!$F$8,入力シート!$F$10,入力シート!$I$13,入力シート!$F$16,入力シート!$F$18,入力シート!$F$21,入力シート!$F$22,入力シート!$F$24,入力シート!$G$31,入力シート!$F$33,入力シート!$F$34,入力シート!$F$36,入力シート!$F$37,入力シート!$F$38,入力シート!$F$41,入力シート!$F$44,入力シート!$F$46,入力シート!$F$49,入力シート!$F$50,入力シート!$G$51,入力シート!$F$53,入力シート!$G$54,入力シート!$F$57,入力シート!$F$58,入力シート!$G$59,入力シート!$F$61,入力シート!$G$62,入力シート!$F$67,入力シート!$F$68,入力シート!#REF!,入力シート!$F$69,入力シート!$F$73,入力シート!$F$5</definedName>
    <definedName name="駒込">このファイルについて!$C$42:$C$48</definedName>
    <definedName name="現場責任者の氏名">入力シート!$F$53</definedName>
    <definedName name="現場責任者の連絡先">入力シート!$G$54</definedName>
    <definedName name="工事場所">入力シート!$G$31</definedName>
    <definedName name="工事名称">入力シート!$F$16</definedName>
    <definedName name="高松">このファイルについて!$C$120:$C$122</definedName>
    <definedName name="高田">このファイルについて!$C$93:$C$95</definedName>
    <definedName name="作業の開始時間">入力シート!$F$36</definedName>
    <definedName name="作業の終了時間">入力シート!$F$37</definedName>
    <definedName name="作業開始日">入力シート!$F$33</definedName>
    <definedName name="作業終了日">入力シート!$F$34</definedName>
    <definedName name="作業日">入力シート!$F$41</definedName>
    <definedName name="作業日リスト">このファイルについて!$B$39:$B$41</definedName>
    <definedName name="雑司が谷">このファイルについて!$C$90:$C$92</definedName>
    <definedName name="施設の種類">入力シート!$F$18</definedName>
    <definedName name="実働時間">入力シート!$F$38</definedName>
    <definedName name="住居号">入力シート!$I$31</definedName>
    <definedName name="住居番">入力シート!$H$31</definedName>
    <definedName name="上池袋">このファイルについて!$C$64:$C$67</definedName>
    <definedName name="振動の防止の方法">入力シート!$F$46</definedName>
    <definedName name="振動機械の型式">入力シート!$F$27</definedName>
    <definedName name="振動規制法施行令別表第2">このファイルについて!$B$34:$B$37</definedName>
    <definedName name="西巣鴨">このファイルについて!$C$54:$C$57</definedName>
    <definedName name="西池袋">このファイルについて!$C$77:$C$81</definedName>
    <definedName name="千川">このファイルについて!$C$123:$C$124</definedName>
    <definedName name="千早">このファイルについて!$C$113:$C$116</definedName>
    <definedName name="巣鴨">このファイルについて!$C$49:$C$53</definedName>
    <definedName name="騒音の防止の方法">入力シート!$F$44</definedName>
    <definedName name="騒音機械の型式">入力シート!$F$24</definedName>
    <definedName name="騒音規制法施行令別表第2">このファイルについて!$B$25:$B$32</definedName>
    <definedName name="地名">入力シート!$G$31</definedName>
    <definedName name="池袋">このファイルについて!$C$82:$C$85</definedName>
    <definedName name="池袋本町">このファイルについて!$C$86:$C$89</definedName>
    <definedName name="丁目">入力シート!$G$31</definedName>
    <definedName name="町名">入力シート!$F$31</definedName>
    <definedName name="長崎">このファイルについて!$C$107:$C$112</definedName>
    <definedName name="提出表示">このファイルについて!$B$24</definedName>
    <definedName name="添付書類">このファイルについて!$B$21</definedName>
    <definedName name="東池袋">このファイルについて!$C$68:$C$72</definedName>
    <definedName name="特定建設作業の種類振動">入力シート!$F$22</definedName>
    <definedName name="特定建設作業の種類騒音">入力シート!$F$21</definedName>
    <definedName name="届出者氏名">入力シート!$F$10</definedName>
    <definedName name="届出者住所">入力シート!$F$8</definedName>
    <definedName name="届出者電話番号">入力シート!$F$13</definedName>
    <definedName name="届出日">入力シート!$F$5</definedName>
    <definedName name="南大塚">このファイルについて!$C$61:$C$63</definedName>
    <definedName name="南池袋">このファイルについて!$C$73:$C$76</definedName>
    <definedName name="南長崎">このファイルについて!$C$101:$C$106</definedName>
    <definedName name="発注者氏名">入力シート!$F$50</definedName>
    <definedName name="発注者住所">入力シート!$F$49</definedName>
    <definedName name="発注者電話番号">入力シート!$G$51</definedName>
    <definedName name="北大塚">このファイルについて!$C$58:$C$60</definedName>
    <definedName name="目白">このファイルについて!$C$96:$C$100</definedName>
    <definedName name="要町">このファイルについて!$C$117:$C$119</definedName>
  </definedNames>
  <calcPr calcId="162913"/>
</workbook>
</file>

<file path=xl/calcChain.xml><?xml version="1.0" encoding="utf-8"?>
<calcChain xmlns="http://schemas.openxmlformats.org/spreadsheetml/2006/main">
  <c r="B22" i="9" l="1"/>
  <c r="B15" i="8" l="1"/>
  <c r="B15" i="7"/>
  <c r="F27" i="5" l="1"/>
  <c r="B14" i="7" l="1"/>
  <c r="D29" i="7"/>
  <c r="B28" i="7"/>
  <c r="D27" i="7"/>
  <c r="B26" i="7"/>
  <c r="D29" i="8"/>
  <c r="B28" i="8"/>
  <c r="D27" i="8"/>
  <c r="B26" i="8"/>
  <c r="E7" i="11" l="1"/>
  <c r="F38" i="5" l="1"/>
  <c r="F56" i="5" l="1"/>
  <c r="C41" i="9" l="1"/>
  <c r="C40" i="9"/>
  <c r="C39" i="9"/>
  <c r="C38" i="9"/>
  <c r="C37" i="9"/>
  <c r="C36" i="9"/>
  <c r="C35" i="9"/>
  <c r="C34" i="9"/>
  <c r="C32" i="9"/>
  <c r="C31" i="9"/>
  <c r="C30" i="9"/>
  <c r="C29" i="9"/>
  <c r="C28" i="9"/>
  <c r="C27" i="9"/>
  <c r="C26" i="9"/>
  <c r="C25" i="9"/>
  <c r="C24" i="9"/>
  <c r="C20" i="9"/>
  <c r="C19" i="9"/>
  <c r="F16" i="7" l="1"/>
  <c r="B23" i="9"/>
  <c r="C23" i="9" s="1"/>
  <c r="G42" i="5" l="1"/>
  <c r="F16" i="8" l="1"/>
  <c r="B21" i="9" l="1"/>
  <c r="C21" i="9" s="1"/>
  <c r="D19" i="8" l="1"/>
  <c r="D19" i="7"/>
  <c r="D9" i="8"/>
  <c r="D25" i="7"/>
  <c r="B24" i="7"/>
  <c r="D23" i="7"/>
  <c r="B22" i="7"/>
  <c r="B21" i="7"/>
  <c r="B20" i="7"/>
  <c r="C19" i="7"/>
  <c r="B19" i="7"/>
  <c r="B13" i="7"/>
  <c r="B12" i="7"/>
  <c r="B11" i="7"/>
  <c r="D9" i="7"/>
  <c r="C7" i="7"/>
  <c r="C6" i="7"/>
  <c r="D25" i="8"/>
  <c r="B24" i="8"/>
  <c r="D23" i="8"/>
  <c r="B22" i="8"/>
  <c r="B21" i="8"/>
  <c r="C19" i="8"/>
  <c r="B19" i="8"/>
  <c r="B14" i="8"/>
  <c r="B13" i="8"/>
  <c r="B12" i="8"/>
  <c r="B11" i="8"/>
  <c r="C7" i="8"/>
  <c r="C6" i="8"/>
  <c r="C22" i="9" l="1"/>
  <c r="H9" i="7"/>
  <c r="C16" i="8"/>
  <c r="C4" i="8"/>
  <c r="C4" i="7"/>
  <c r="C16" i="7" l="1"/>
  <c r="C17" i="8"/>
  <c r="C17" i="7"/>
  <c r="B20" i="8"/>
  <c r="F19" i="8" l="1"/>
  <c r="F19" i="7"/>
</calcChain>
</file>

<file path=xl/comments1.xml><?xml version="1.0" encoding="utf-8"?>
<comments xmlns="http://schemas.openxmlformats.org/spreadsheetml/2006/main">
  <authors>
    <author>作成者</author>
  </authors>
  <commentList>
    <comment ref="F5" authorId="0" shapeId="0">
      <text>
        <r>
          <rPr>
            <b/>
            <sz val="12"/>
            <color indexed="81"/>
            <rFont val="MS P ゴシック"/>
            <family val="3"/>
            <charset val="128"/>
          </rPr>
          <t>記入例）令和○年○○月○○日</t>
        </r>
      </text>
    </comment>
    <comment ref="F8" authorId="0" shapeId="0">
      <text>
        <r>
          <rPr>
            <b/>
            <sz val="12"/>
            <color indexed="81"/>
            <rFont val="MS P ゴシック"/>
            <family val="3"/>
            <charset val="128"/>
          </rPr>
          <t>記入例）○○区○○二丁目45番1号</t>
        </r>
      </text>
    </comment>
    <comment ref="F10" authorId="0" shapeId="0">
      <text>
        <r>
          <rPr>
            <b/>
            <sz val="12"/>
            <color indexed="81"/>
            <rFont val="MS P ゴシック"/>
            <family val="3"/>
            <charset val="128"/>
          </rPr>
          <t>記入例）○○建設株式会社
　　　　　代表取締役　　○○　○○</t>
        </r>
      </text>
    </comment>
    <comment ref="F13" authorId="0" shapeId="0">
      <text>
        <r>
          <rPr>
            <b/>
            <sz val="12"/>
            <color indexed="81"/>
            <rFont val="MS P ゴシック"/>
            <family val="3"/>
            <charset val="128"/>
          </rPr>
          <t>記入例）○○－○○○○－○○○○</t>
        </r>
      </text>
    </comment>
    <comment ref="F16" authorId="0" shapeId="0">
      <text>
        <r>
          <rPr>
            <b/>
            <sz val="12"/>
            <color indexed="81"/>
            <rFont val="MS P ゴシック"/>
            <family val="3"/>
            <charset val="128"/>
          </rPr>
          <t>記入例）△△ビル解体工事</t>
        </r>
      </text>
    </comment>
    <comment ref="F18" authorId="0" shapeId="0">
      <text>
        <r>
          <rPr>
            <b/>
            <sz val="12"/>
            <color indexed="81"/>
            <rFont val="MS P ゴシック"/>
            <family val="3"/>
            <charset val="128"/>
          </rPr>
          <t>記入例）ＲＣ造６階建　店舗・事務所</t>
        </r>
      </text>
    </comment>
    <comment ref="F24" authorId="0" shapeId="0">
      <text>
        <r>
          <rPr>
            <b/>
            <sz val="12"/>
            <color indexed="81"/>
            <rFont val="MS P ゴシック"/>
            <family val="3"/>
            <charset val="128"/>
          </rPr>
          <t>記入例）ハンドブレーカー　○○製作所○○型　１台
　　　　ジャイアントブレーカー　●●製作所●●型　１台</t>
        </r>
      </text>
    </comment>
    <comment ref="F27" authorId="0" shapeId="0">
      <text>
        <r>
          <rPr>
            <b/>
            <sz val="12"/>
            <color indexed="81"/>
            <rFont val="MS P ゴシック"/>
            <family val="3"/>
            <charset val="128"/>
          </rPr>
          <t>記入例）ジャイアントブレーカー　●●製作所●●型　１台</t>
        </r>
      </text>
    </comment>
    <comment ref="F33" authorId="0" shapeId="0">
      <text>
        <r>
          <rPr>
            <b/>
            <sz val="12"/>
            <color indexed="81"/>
            <rFont val="MS P ゴシック"/>
            <family val="3"/>
            <charset val="128"/>
          </rPr>
          <t>記入例）令和◯◯年◯◯月◯◯日</t>
        </r>
      </text>
    </comment>
    <comment ref="F34" authorId="0" shapeId="0">
      <text>
        <r>
          <rPr>
            <b/>
            <sz val="12"/>
            <color indexed="81"/>
            <rFont val="MS P ゴシック"/>
            <family val="3"/>
            <charset val="128"/>
          </rPr>
          <t>記入例）令和●●年●●月●●日</t>
        </r>
      </text>
    </comment>
    <comment ref="F36" authorId="0" shapeId="0">
      <text>
        <r>
          <rPr>
            <b/>
            <sz val="12"/>
            <color indexed="81"/>
            <rFont val="MS P ゴシック"/>
            <family val="3"/>
            <charset val="128"/>
          </rPr>
          <t>記入例）◯◯時◯◯分</t>
        </r>
      </text>
    </comment>
    <comment ref="F37" authorId="0" shapeId="0">
      <text>
        <r>
          <rPr>
            <b/>
            <sz val="12"/>
            <color indexed="81"/>
            <rFont val="MS P ゴシック"/>
            <family val="3"/>
            <charset val="128"/>
          </rPr>
          <t>記入例）●●時●●分</t>
        </r>
      </text>
    </comment>
    <comment ref="F38" authorId="0" shapeId="0">
      <text>
        <r>
          <rPr>
            <b/>
            <sz val="12"/>
            <color indexed="81"/>
            <rFont val="MS P ゴシック"/>
            <family val="3"/>
            <charset val="128"/>
          </rPr>
          <t>記入例）××時間××分</t>
        </r>
      </text>
    </comment>
    <comment ref="F44" authorId="0" shapeId="0">
      <text>
        <r>
          <rPr>
            <b/>
            <sz val="12"/>
            <color indexed="81"/>
            <rFont val="MS P ゴシック"/>
            <family val="3"/>
            <charset val="128"/>
          </rPr>
          <t>記載例）低騒音型機器を使用、防音パネル養生、
　　　　油圧圧砕機を併用、作業時間を最小限に控える　　</t>
        </r>
      </text>
    </comment>
    <comment ref="F46" authorId="0" shapeId="0">
      <text>
        <r>
          <rPr>
            <b/>
            <sz val="12"/>
            <color indexed="81"/>
            <rFont val="MS P ゴシック"/>
            <family val="3"/>
            <charset val="128"/>
          </rPr>
          <t>記載例）油圧圧砕機を併用、作業時間を最小限に控える　　</t>
        </r>
      </text>
    </comment>
    <comment ref="F49" authorId="0" shapeId="0">
      <text>
        <r>
          <rPr>
            <b/>
            <sz val="12"/>
            <color indexed="81"/>
            <rFont val="MS P ゴシック"/>
            <family val="3"/>
            <charset val="128"/>
          </rPr>
          <t>記載例）○○区○○一丁目15番10号</t>
        </r>
      </text>
    </comment>
    <comment ref="F50" authorId="0" shapeId="0">
      <text>
        <r>
          <rPr>
            <b/>
            <sz val="12"/>
            <color indexed="81"/>
            <rFont val="MS P ゴシック"/>
            <family val="3"/>
            <charset val="128"/>
          </rPr>
          <t>記入例）○○不動産株式会社　　代表取締役　○○　○○</t>
        </r>
      </text>
    </comment>
    <comment ref="G51" authorId="0" shapeId="0">
      <text>
        <r>
          <rPr>
            <sz val="12"/>
            <color indexed="81"/>
            <rFont val="MS P ゴシック"/>
            <family val="3"/>
            <charset val="128"/>
          </rPr>
          <t>記入例）○○－○○○○－○○○○</t>
        </r>
      </text>
    </comment>
    <comment ref="F53" authorId="0" shapeId="0">
      <text>
        <r>
          <rPr>
            <b/>
            <sz val="12"/>
            <color indexed="81"/>
            <rFont val="MS P ゴシック"/>
            <family val="3"/>
            <charset val="128"/>
          </rPr>
          <t>記入例）●●建設株式会社　所長　●●　●●</t>
        </r>
      </text>
    </comment>
    <comment ref="G54" authorId="0" shapeId="0">
      <text>
        <r>
          <rPr>
            <sz val="12"/>
            <color indexed="81"/>
            <rFont val="MS P ゴシック"/>
            <family val="3"/>
            <charset val="128"/>
          </rPr>
          <t>記入例）●●ー●●●●ー●●●●</t>
        </r>
      </text>
    </comment>
    <comment ref="F57" authorId="0" shapeId="0">
      <text>
        <r>
          <rPr>
            <b/>
            <sz val="12"/>
            <color indexed="81"/>
            <rFont val="MS P ゴシック"/>
            <family val="3"/>
            <charset val="128"/>
          </rPr>
          <t>記載例）△△区△△二丁目39番16号</t>
        </r>
      </text>
    </comment>
    <comment ref="F58" authorId="0" shapeId="0">
      <text>
        <r>
          <rPr>
            <b/>
            <sz val="12"/>
            <color indexed="81"/>
            <rFont val="MS P ゴシック"/>
            <family val="3"/>
            <charset val="128"/>
          </rPr>
          <t>記入例）株式会社　△△興業　代表取締役　　△△　△△</t>
        </r>
      </text>
    </comment>
    <comment ref="G59" authorId="0" shapeId="0">
      <text>
        <r>
          <rPr>
            <sz val="12"/>
            <color indexed="81"/>
            <rFont val="MS P ゴシック"/>
            <family val="3"/>
            <charset val="128"/>
          </rPr>
          <t>記入例）△△－△△△△－△△△△</t>
        </r>
      </text>
    </comment>
    <comment ref="F61" authorId="0" shapeId="0">
      <text>
        <r>
          <rPr>
            <b/>
            <sz val="12"/>
            <color indexed="81"/>
            <rFont val="MS P ゴシック"/>
            <family val="3"/>
            <charset val="128"/>
          </rPr>
          <t>記入例）株式会社　△△興業　　　□□　□□</t>
        </r>
      </text>
    </comment>
    <comment ref="G62" authorId="0" shapeId="0">
      <text>
        <r>
          <rPr>
            <b/>
            <sz val="12"/>
            <color indexed="81"/>
            <rFont val="MS P ゴシック"/>
            <family val="3"/>
            <charset val="128"/>
          </rPr>
          <t>記入例）□□ー□□□□ー□□□□</t>
        </r>
      </text>
    </comment>
  </commentList>
</comments>
</file>

<file path=xl/sharedStrings.xml><?xml version="1.0" encoding="utf-8"?>
<sst xmlns="http://schemas.openxmlformats.org/spreadsheetml/2006/main" count="355" uniqueCount="228">
  <si>
    <t>届出日</t>
    <rPh sb="0" eb="2">
      <t>トドケデ</t>
    </rPh>
    <rPh sb="2" eb="3">
      <t>ビ</t>
    </rPh>
    <phoneticPr fontId="3"/>
  </si>
  <si>
    <t>届出者</t>
    <phoneticPr fontId="3"/>
  </si>
  <si>
    <t>１．</t>
    <phoneticPr fontId="3"/>
  </si>
  <si>
    <t>２．</t>
    <phoneticPr fontId="3"/>
  </si>
  <si>
    <t>氏名</t>
    <phoneticPr fontId="4"/>
  </si>
  <si>
    <t>舗装版破砕機を使用する作業</t>
    <phoneticPr fontId="4"/>
  </si>
  <si>
    <t>鋼球を使用して建築物その他の工作物を破壊する作業</t>
    <phoneticPr fontId="4"/>
  </si>
  <si>
    <t>ブレーカーを使用する作業（手持ち式のものを除く）</t>
    <phoneticPr fontId="4"/>
  </si>
  <si>
    <t>　　 6　用紙の大きさは、日本工業規格A4とすること。</t>
  </si>
  <si>
    <t>　　 5　※印の欄には、記載しないこと。</t>
  </si>
  <si>
    <t>　　　　同じである日ごとにまとめてさしつかえない。</t>
    <phoneticPr fontId="4"/>
  </si>
  <si>
    <t>　　 4　特定建設作業の開始及び終了の時刻の欄の記載にあたっては、作業の開始時刻及び終了時刻並びに実働時間が</t>
    <phoneticPr fontId="4"/>
  </si>
  <si>
    <t>　　　　日を明示すること。</t>
    <phoneticPr fontId="4"/>
  </si>
  <si>
    <t>　　 3　特定建設作業の実施の期間の欄には、その期間中作業をしないこととしている日がある場合は、作業をしない</t>
    <phoneticPr fontId="4"/>
  </si>
  <si>
    <t>　　 2　特定建設作業の種類の欄には、振動規制法施行令別表第2に掲げる作業の種類を記載すること。</t>
  </si>
  <si>
    <t>備考 1　この届出書は、振動規制法施行令別表第2に掲げる特定建設作業の種類ごとに提出すること。</t>
  </si>
  <si>
    <t>※審査結果</t>
  </si>
  <si>
    <t>※受理年月日</t>
  </si>
  <si>
    <t>(電話番号)</t>
    <phoneticPr fontId="4"/>
  </si>
  <si>
    <t>下請負人が特定建設作業を実施する場合は、当該下請負人の現場責任者の氏名及び連絡場所</t>
  </si>
  <si>
    <t>下請負人が特定建設作業を実施する場合は、当該下請負人の氏名又は名称及び住所並びに法人にあってはその代表者の氏名</t>
  </si>
  <si>
    <t>届出者の現場責任者の氏名及び連絡場所</t>
  </si>
  <si>
    <t>(電話番号)</t>
    <phoneticPr fontId="4"/>
  </si>
  <si>
    <t>発注者の氏名又は名称及び住所並びに法人にあってはその代表者の氏名</t>
  </si>
  <si>
    <t>振動の防止の方法</t>
  </si>
  <si>
    <t>実働時間</t>
  </si>
  <si>
    <t>作業日</t>
  </si>
  <si>
    <t>作業終了</t>
  </si>
  <si>
    <t>作業開始</t>
  </si>
  <si>
    <t>特定建設作業の開始及び終了の時刻</t>
  </si>
  <si>
    <t>特定建設作業の実施の期間</t>
  </si>
  <si>
    <t>特定建設作業の場所</t>
  </si>
  <si>
    <t>特定建設作業に使用される振動規制法施行令別表第2に規定する機械の名称、型式及び仕様</t>
  </si>
  <si>
    <t>特定建設作業の種類</t>
  </si>
  <si>
    <t>建設工事の目的に係る施設又は工作物の種類</t>
  </si>
  <si>
    <t>建設工事の名称</t>
  </si>
  <si>
    <t>電話番号</t>
    <phoneticPr fontId="4"/>
  </si>
  <si>
    <t>　</t>
    <phoneticPr fontId="4"/>
  </si>
  <si>
    <t>（氏名又は名称及び住所並びに法人にあってはその代表者の氏名）</t>
    <phoneticPr fontId="4"/>
  </si>
  <si>
    <t>届出者　住所</t>
    <phoneticPr fontId="4"/>
  </si>
  <si>
    <t>　豊島区長　</t>
  </si>
  <si>
    <t>特定建設作業実施届出書</t>
  </si>
  <si>
    <t>様式第9</t>
  </si>
  <si>
    <t>空気圧縮機を使用する作業（原動機を用いるもので15kW以上）</t>
    <rPh sb="13" eb="16">
      <t>ゲンドウキ</t>
    </rPh>
    <rPh sb="17" eb="18">
      <t>モチ</t>
    </rPh>
    <rPh sb="27" eb="29">
      <t>イジョウ</t>
    </rPh>
    <phoneticPr fontId="4"/>
  </si>
  <si>
    <t>さく岩機を使用する作業</t>
  </si>
  <si>
    <t>びょう打機を使用する作業</t>
  </si>
  <si>
    <t>　　 4　特定建設作業の開始及び終了の時刻の欄の記載にあたっては、作業の開始時刻及び終了時刻並びに実働時間が</t>
    <phoneticPr fontId="4"/>
  </si>
  <si>
    <t>　　　　日を明示すること。</t>
    <phoneticPr fontId="4"/>
  </si>
  <si>
    <t>　　 3　特定建設作業の実施の期間の欄には、その期間中作業をしないこととしている日がある場合は、作業をしない</t>
    <phoneticPr fontId="4"/>
  </si>
  <si>
    <t>　　 2　特定建設作業の種類の欄には、騒音規制法施行令別表第2に掲げる作業の種類を記載すること。</t>
  </si>
  <si>
    <t>備考 1　この届出書は、騒音規制法施行令別表第2に掲げる特定建設作業の種類ごとに提出すること。</t>
  </si>
  <si>
    <t>騒音の防止の方法</t>
  </si>
  <si>
    <t>特定建設作業に使用される騒音規制法施行令別表第2に規定する機械の名称、型式及び仕様</t>
  </si>
  <si>
    <t>建設工事の目的に係る施設又は工作物の種類</t>
    <phoneticPr fontId="4"/>
  </si>
  <si>
    <t>建設工事の名称</t>
    <phoneticPr fontId="4"/>
  </si>
  <si>
    <t>　特定建設作業を実施するので、騒音規制法第14条第1項(第2項)の規定により、次のとおり届け出ます。</t>
  </si>
  <si>
    <t>（氏名又は名称及び住所並びに法人にあってはその代表者の氏名）</t>
    <phoneticPr fontId="4"/>
  </si>
  <si>
    <t>氏名</t>
    <phoneticPr fontId="4"/>
  </si>
  <si>
    <t>届出者　住所</t>
    <phoneticPr fontId="4"/>
  </si>
  <si>
    <t>様式第9</t>
    <phoneticPr fontId="4"/>
  </si>
  <si>
    <t>建設工事の目的に係る</t>
    <phoneticPr fontId="3"/>
  </si>
  <si>
    <t>施設又は工作物の種類</t>
  </si>
  <si>
    <t>電話番号</t>
    <rPh sb="0" eb="4">
      <t>デンワバンゴウ</t>
    </rPh>
    <phoneticPr fontId="3"/>
  </si>
  <si>
    <t>振動規制法施行令別表第2</t>
    <phoneticPr fontId="3"/>
  </si>
  <si>
    <t>騒音規制法施行令別表第2</t>
    <rPh sb="0" eb="2">
      <t>ソウオン</t>
    </rPh>
    <phoneticPr fontId="3"/>
  </si>
  <si>
    <t>騒音</t>
    <rPh sb="0" eb="2">
      <t>ソウオン</t>
    </rPh>
    <phoneticPr fontId="3"/>
  </si>
  <si>
    <t>振動</t>
    <rPh sb="0" eb="2">
      <t>シンドウ</t>
    </rPh>
    <phoneticPr fontId="3"/>
  </si>
  <si>
    <t>特定建設作業の</t>
    <phoneticPr fontId="3"/>
  </si>
  <si>
    <t>実施の期間</t>
  </si>
  <si>
    <t>自</t>
    <rPh sb="0" eb="1">
      <t>ジ</t>
    </rPh>
    <phoneticPr fontId="3"/>
  </si>
  <si>
    <t>至</t>
    <rPh sb="0" eb="1">
      <t>イタ</t>
    </rPh>
    <phoneticPr fontId="3"/>
  </si>
  <si>
    <t>自</t>
    <phoneticPr fontId="4"/>
  </si>
  <si>
    <t>至</t>
    <phoneticPr fontId="4"/>
  </si>
  <si>
    <t>作業日</t>
    <phoneticPr fontId="3"/>
  </si>
  <si>
    <t>作業日</t>
    <phoneticPr fontId="3"/>
  </si>
  <si>
    <t>日曜・休日を除く</t>
  </si>
  <si>
    <t>土曜・日曜・休日を除く</t>
    <rPh sb="0" eb="2">
      <t>ドヨウ</t>
    </rPh>
    <rPh sb="3" eb="5">
      <t>ニチヨウ</t>
    </rPh>
    <rPh sb="6" eb="8">
      <t>キュウジツ</t>
    </rPh>
    <rPh sb="9" eb="10">
      <t>ノゾ</t>
    </rPh>
    <phoneticPr fontId="3"/>
  </si>
  <si>
    <t>騒音の防止の方法</t>
    <rPh sb="0" eb="2">
      <t>ソウオン</t>
    </rPh>
    <phoneticPr fontId="3"/>
  </si>
  <si>
    <t>実働時間</t>
    <rPh sb="0" eb="4">
      <t>ジツドウジカン</t>
    </rPh>
    <phoneticPr fontId="3"/>
  </si>
  <si>
    <t>届出者の現場責任者の氏名</t>
    <phoneticPr fontId="3"/>
  </si>
  <si>
    <t>３．</t>
    <phoneticPr fontId="3"/>
  </si>
  <si>
    <t>４．</t>
    <phoneticPr fontId="3"/>
  </si>
  <si>
    <t>発注者の氏名又は名称及び住所並びに法人にあってはその代表者の氏名</t>
    <phoneticPr fontId="3"/>
  </si>
  <si>
    <t>届出者氏名</t>
    <rPh sb="0" eb="3">
      <t>トドケデシャ</t>
    </rPh>
    <rPh sb="3" eb="5">
      <t>シメイ</t>
    </rPh>
    <phoneticPr fontId="3"/>
  </si>
  <si>
    <t>届出者住所</t>
    <rPh sb="0" eb="3">
      <t>トドケデシャ</t>
    </rPh>
    <rPh sb="3" eb="5">
      <t>ジュウショ</t>
    </rPh>
    <phoneticPr fontId="3"/>
  </si>
  <si>
    <t>実施工事</t>
    <rPh sb="0" eb="2">
      <t>ジッシ</t>
    </rPh>
    <rPh sb="2" eb="4">
      <t>コウジ</t>
    </rPh>
    <phoneticPr fontId="3"/>
  </si>
  <si>
    <t>工事名称</t>
    <phoneticPr fontId="3"/>
  </si>
  <si>
    <t>工事場所</t>
    <rPh sb="0" eb="2">
      <t>コウジ</t>
    </rPh>
    <phoneticPr fontId="3"/>
  </si>
  <si>
    <t>及び連絡先</t>
    <rPh sb="4" eb="5">
      <t>サキ</t>
    </rPh>
    <phoneticPr fontId="3"/>
  </si>
  <si>
    <t>下請負人が特定建設作業を実施する場合は、当該下請負人の現場責任者の氏名及び連絡先</t>
    <rPh sb="39" eb="40">
      <t>サキ</t>
    </rPh>
    <phoneticPr fontId="3"/>
  </si>
  <si>
    <t>下請負人が特定建設作業を実施する場合は、当該下請負人の氏名又は名称及び住所並びに法人にあってはその代表者の氏名</t>
    <phoneticPr fontId="3"/>
  </si>
  <si>
    <t>外部に出すためのものなので入力項目以外にはロックをかけてあるので修正するときは解除すること。</t>
    <rPh sb="0" eb="2">
      <t>ガイブ</t>
    </rPh>
    <rPh sb="3" eb="4">
      <t>ダ</t>
    </rPh>
    <rPh sb="13" eb="19">
      <t>ニュウリョクコウモクイガイ</t>
    </rPh>
    <rPh sb="32" eb="34">
      <t>シュウセイ</t>
    </rPh>
    <rPh sb="39" eb="41">
      <t>カイジョ</t>
    </rPh>
    <phoneticPr fontId="3"/>
  </si>
  <si>
    <t>ファイルリスト</t>
    <phoneticPr fontId="3"/>
  </si>
  <si>
    <t>ファイル名</t>
    <rPh sb="4" eb="5">
      <t>メイ</t>
    </rPh>
    <phoneticPr fontId="3"/>
  </si>
  <si>
    <t>用途</t>
    <rPh sb="0" eb="2">
      <t>ヨウト</t>
    </rPh>
    <phoneticPr fontId="3"/>
  </si>
  <si>
    <t>kaitaiyoushiki.xlsx</t>
  </si>
  <si>
    <t>解体工事標識設置届出書</t>
  </si>
  <si>
    <t>tokken-excel.xlsx</t>
  </si>
  <si>
    <t>yousui-excel.xlsx</t>
  </si>
  <si>
    <t>工場・指定作業場 氏名等変更、廃止、承継 届出書、有害物質取扱状況報告書</t>
  </si>
  <si>
    <t>Tokutei_shisetu_excel.xlsx</t>
  </si>
  <si>
    <t>yousui-excel.elsx</t>
    <phoneticPr fontId="3"/>
  </si>
  <si>
    <t>地下水揚水施設設置（変更）届出</t>
  </si>
  <si>
    <t>名前</t>
    <rPh sb="0" eb="2">
      <t>ナマエ</t>
    </rPh>
    <phoneticPr fontId="3"/>
  </si>
  <si>
    <t>データ</t>
    <phoneticPr fontId="3"/>
  </si>
  <si>
    <t>環境保全課メールアドレス</t>
    <rPh sb="0" eb="5">
      <t>カンキョウホゼンカ</t>
    </rPh>
    <phoneticPr fontId="3"/>
  </si>
  <si>
    <t>A0015003@city.toshima.lg.jp</t>
  </si>
  <si>
    <t>騒音・振動特定施設、設置・変更、数・使用法の変更、防止方法の変更、氏名等変更、全廃、承継 届出書</t>
    <rPh sb="0" eb="2">
      <t>ソウオン</t>
    </rPh>
    <rPh sb="3" eb="5">
      <t>シンドウ</t>
    </rPh>
    <rPh sb="5" eb="7">
      <t>トクテイ</t>
    </rPh>
    <rPh sb="7" eb="9">
      <t>シセツ</t>
    </rPh>
    <rPh sb="10" eb="12">
      <t>セッチ</t>
    </rPh>
    <rPh sb="13" eb="15">
      <t>ヘンコウ</t>
    </rPh>
    <rPh sb="16" eb="17">
      <t>カズ</t>
    </rPh>
    <rPh sb="18" eb="21">
      <t>シヨウホウ</t>
    </rPh>
    <rPh sb="22" eb="24">
      <t>ヘンコウ</t>
    </rPh>
    <rPh sb="25" eb="27">
      <t>ボウシ</t>
    </rPh>
    <rPh sb="27" eb="29">
      <t>ホウホウ</t>
    </rPh>
    <rPh sb="30" eb="32">
      <t>ヘンコウ</t>
    </rPh>
    <rPh sb="33" eb="35">
      <t>シメイ</t>
    </rPh>
    <rPh sb="35" eb="36">
      <t>トウ</t>
    </rPh>
    <rPh sb="36" eb="38">
      <t>ヘンコウ</t>
    </rPh>
    <rPh sb="39" eb="41">
      <t>ゼンパイ</t>
    </rPh>
    <rPh sb="42" eb="44">
      <t>ショウケイ</t>
    </rPh>
    <rPh sb="45" eb="48">
      <t>トドケデショ</t>
    </rPh>
    <phoneticPr fontId="3"/>
  </si>
  <si>
    <t>添付書類</t>
    <rPh sb="0" eb="2">
      <t>テンプ</t>
    </rPh>
    <rPh sb="2" eb="4">
      <t>ショルイ</t>
    </rPh>
    <phoneticPr fontId="3"/>
  </si>
  <si>
    <t>５．</t>
    <phoneticPr fontId="3"/>
  </si>
  <si>
    <t>メールタイトル</t>
    <phoneticPr fontId="3"/>
  </si>
  <si>
    <t>メール本文</t>
    <rPh sb="3" eb="5">
      <t>ホンブン</t>
    </rPh>
    <phoneticPr fontId="3"/>
  </si>
  <si>
    <t>提出表示</t>
    <rPh sb="0" eb="2">
      <t>テイシュツ</t>
    </rPh>
    <rPh sb="2" eb="4">
      <t>ヒョウジ</t>
    </rPh>
    <phoneticPr fontId="3"/>
  </si>
  <si>
    <t>名前(変数）リスト</t>
    <rPh sb="0" eb="2">
      <t>ナマエ</t>
    </rPh>
    <rPh sb="3" eb="5">
      <t>ヘンスウ</t>
    </rPh>
    <phoneticPr fontId="3"/>
  </si>
  <si>
    <t>関数は解り易いように名前（変数）で構成するようにしており、入力シートおよびこのファイルで名前（変数）を指定している。</t>
    <rPh sb="0" eb="2">
      <t>カンスウ</t>
    </rPh>
    <rPh sb="3" eb="4">
      <t>ワカ</t>
    </rPh>
    <rPh sb="5" eb="6">
      <t>ヤス</t>
    </rPh>
    <rPh sb="10" eb="12">
      <t>ナマエ</t>
    </rPh>
    <rPh sb="13" eb="15">
      <t>ヘンスウ</t>
    </rPh>
    <rPh sb="17" eb="19">
      <t>コウセイ</t>
    </rPh>
    <rPh sb="29" eb="31">
      <t>ニュウリョク</t>
    </rPh>
    <rPh sb="44" eb="46">
      <t>ナマエ</t>
    </rPh>
    <rPh sb="51" eb="53">
      <t>シテイ</t>
    </rPh>
    <phoneticPr fontId="3"/>
  </si>
  <si>
    <t>名前（変数）は次のExcelファイルで共通化してあるのでExcelファイルを追加するときは引き継ぐこと</t>
    <rPh sb="0" eb="2">
      <t>ナマエ</t>
    </rPh>
    <rPh sb="7" eb="8">
      <t>ツギ</t>
    </rPh>
    <rPh sb="19" eb="22">
      <t>キョウツウカ</t>
    </rPh>
    <rPh sb="28" eb="48">
      <t>エxセlファイルヲツイカスルトキハヒキツ</t>
    </rPh>
    <phoneticPr fontId="3"/>
  </si>
  <si>
    <t>作業日リスト</t>
    <phoneticPr fontId="3"/>
  </si>
  <si>
    <t>入力シートの欄が空欄だった場合0の表示が出ないよう設定を修正してある。</t>
    <rPh sb="0" eb="2">
      <t>ニュウリョク</t>
    </rPh>
    <rPh sb="6" eb="7">
      <t>ラン</t>
    </rPh>
    <rPh sb="8" eb="10">
      <t>クウラン</t>
    </rPh>
    <rPh sb="13" eb="15">
      <t>バアイ</t>
    </rPh>
    <rPh sb="17" eb="19">
      <t>ヒョウジ</t>
    </rPh>
    <rPh sb="20" eb="21">
      <t>デ</t>
    </rPh>
    <rPh sb="25" eb="27">
      <t>セッテイ</t>
    </rPh>
    <rPh sb="28" eb="30">
      <t>シュウセイ</t>
    </rPh>
    <phoneticPr fontId="3"/>
  </si>
  <si>
    <t>特定建設作業実施届出書 騒音・振動（このファイル）</t>
    <rPh sb="12" eb="14">
      <t>ソウオン</t>
    </rPh>
    <rPh sb="15" eb="17">
      <t>シンドウ</t>
    </rPh>
    <phoneticPr fontId="3"/>
  </si>
  <si>
    <t>このファイルは特定建設作業実施届出書の提出用ファイルである。</t>
    <rPh sb="7" eb="18">
      <t>トクテイケンセツサギョウジッシトドケデショ</t>
    </rPh>
    <rPh sb="19" eb="22">
      <t>テイシュツヨウ</t>
    </rPh>
    <phoneticPr fontId="3"/>
  </si>
  <si>
    <t>　ファイル→オプション→詳細設定→次のシートで作業するときの表示設定→「ゼロ値のセルにゼロを表示する」のチェックを外す。</t>
    <rPh sb="38" eb="39">
      <t>アタイ</t>
    </rPh>
    <phoneticPr fontId="3"/>
  </si>
  <si>
    <t>　シートごとの設定になるので注意。</t>
    <phoneticPr fontId="3"/>
  </si>
  <si>
    <t>バックホウ（80kW以上、低騒音型建設機械を除く）を使用する作業</t>
    <rPh sb="10" eb="12">
      <t>イジョウ</t>
    </rPh>
    <rPh sb="13" eb="16">
      <t>テイソウオン</t>
    </rPh>
    <rPh sb="16" eb="17">
      <t>ガタ</t>
    </rPh>
    <rPh sb="17" eb="19">
      <t>ケンセツ</t>
    </rPh>
    <rPh sb="19" eb="21">
      <t>キカイ</t>
    </rPh>
    <rPh sb="22" eb="23">
      <t>ノゾ</t>
    </rPh>
    <rPh sb="26" eb="28">
      <t>シヨウ</t>
    </rPh>
    <phoneticPr fontId="4"/>
  </si>
  <si>
    <t>トラクターショベル（70kW以上、低騒音型建設機械を除く）を使用する作業</t>
    <phoneticPr fontId="4"/>
  </si>
  <si>
    <t>ブルド一ザー（40kW以上、低騒音型建設機械を除く）を使用する作業</t>
    <phoneticPr fontId="4"/>
  </si>
  <si>
    <t>入力シートの項目を入力することで「特定建設作業実施届出書（騒音）」と「特定建設作業実施届出書（振動）」が完成する。</t>
    <rPh sb="0" eb="2">
      <t>ニュウリョク</t>
    </rPh>
    <rPh sb="6" eb="8">
      <t>コウモク</t>
    </rPh>
    <rPh sb="9" eb="11">
      <t>ニュウリョク</t>
    </rPh>
    <rPh sb="17" eb="28">
      <t>トクテイケンセツサギョウジッシトドケデショ</t>
    </rPh>
    <rPh sb="29" eb="31">
      <t>ソウオン</t>
    </rPh>
    <rPh sb="35" eb="46">
      <t>トクテイケンセツサギョウジッシトドケデショ</t>
    </rPh>
    <rPh sb="47" eb="49">
      <t>シンドウ</t>
    </rPh>
    <rPh sb="52" eb="54">
      <t>カンセイ</t>
    </rPh>
    <phoneticPr fontId="3"/>
  </si>
  <si>
    <t>の欄に記入例を参照して入力してください、赤いままの場合は再度確認してください。</t>
    <rPh sb="20" eb="21">
      <t>アカ</t>
    </rPh>
    <rPh sb="25" eb="27">
      <t>バアイ</t>
    </rPh>
    <rPh sb="28" eb="30">
      <t>サイド</t>
    </rPh>
    <rPh sb="30" eb="32">
      <t>カクニン</t>
    </rPh>
    <phoneticPr fontId="3"/>
  </si>
  <si>
    <t>入力後、特定建設作業実施届出書（騒音・振動）で記入内容を確認してください。</t>
    <rPh sb="4" eb="10">
      <t>トクテイケンセツサギョウ</t>
    </rPh>
    <rPh sb="10" eb="12">
      <t>ジッシ</t>
    </rPh>
    <rPh sb="16" eb="18">
      <t>ソウオン</t>
    </rPh>
    <rPh sb="19" eb="21">
      <t>シンドウ</t>
    </rPh>
    <phoneticPr fontId="3"/>
  </si>
  <si>
    <t>届出日を記入してください</t>
    <rPh sb="0" eb="3">
      <t>トドケデビ</t>
    </rPh>
    <rPh sb="4" eb="6">
      <t>キニュウ</t>
    </rPh>
    <phoneticPr fontId="3"/>
  </si>
  <si>
    <t>届出者の住所を記入してください</t>
    <rPh sb="0" eb="3">
      <t>トドケデシャ</t>
    </rPh>
    <rPh sb="4" eb="6">
      <t>ジュウショ</t>
    </rPh>
    <rPh sb="7" eb="9">
      <t>キニュウ</t>
    </rPh>
    <phoneticPr fontId="3"/>
  </si>
  <si>
    <t>工事名称を記入してください</t>
    <rPh sb="0" eb="4">
      <t>コウジメイショウ</t>
    </rPh>
    <phoneticPr fontId="3"/>
  </si>
  <si>
    <t>施設又は工作物の種類を記入してください</t>
    <rPh sb="0" eb="3">
      <t>シセツマタ</t>
    </rPh>
    <rPh sb="4" eb="7">
      <t>コウサクブツ</t>
    </rPh>
    <rPh sb="8" eb="10">
      <t>シュルイ</t>
    </rPh>
    <rPh sb="11" eb="13">
      <t>キニュウ</t>
    </rPh>
    <phoneticPr fontId="3"/>
  </si>
  <si>
    <t>騒音規制票施行令別表２に掲げる作業をプルダウンから選んでください</t>
    <rPh sb="12" eb="13">
      <t>カカ</t>
    </rPh>
    <rPh sb="15" eb="17">
      <t>サギョウ</t>
    </rPh>
    <rPh sb="25" eb="26">
      <t>エラ</t>
    </rPh>
    <phoneticPr fontId="3"/>
  </si>
  <si>
    <t>振動規制票施行令別表２に掲げる作業をプルダウンから選んでください</t>
    <rPh sb="0" eb="2">
      <t>シンドウ</t>
    </rPh>
    <rPh sb="2" eb="4">
      <t>キセイ</t>
    </rPh>
    <rPh sb="4" eb="5">
      <t>ヒョウ</t>
    </rPh>
    <rPh sb="8" eb="10">
      <t>ベッピョウ</t>
    </rPh>
    <rPh sb="12" eb="13">
      <t>カカ</t>
    </rPh>
    <rPh sb="15" eb="17">
      <t>サギョウ</t>
    </rPh>
    <rPh sb="25" eb="26">
      <t>エラ</t>
    </rPh>
    <phoneticPr fontId="3"/>
  </si>
  <si>
    <t>使用する機械の名称、型式、台数を記入してください</t>
    <rPh sb="0" eb="2">
      <t>シヨウ</t>
    </rPh>
    <rPh sb="4" eb="6">
      <t>キカイ</t>
    </rPh>
    <phoneticPr fontId="3"/>
  </si>
  <si>
    <t>作業開始日を記入してください</t>
    <rPh sb="0" eb="2">
      <t>サギョウ</t>
    </rPh>
    <rPh sb="2" eb="4">
      <t>カイシ</t>
    </rPh>
    <rPh sb="4" eb="5">
      <t>ビ</t>
    </rPh>
    <rPh sb="6" eb="8">
      <t>キニュウ</t>
    </rPh>
    <phoneticPr fontId="3"/>
  </si>
  <si>
    <t>作業終了日を記入してください</t>
    <rPh sb="0" eb="5">
      <t>サギョウシュウリョウビ</t>
    </rPh>
    <phoneticPr fontId="3"/>
  </si>
  <si>
    <t>作業開始時間を記入してください</t>
    <rPh sb="0" eb="6">
      <t>サギョウカイシジカン</t>
    </rPh>
    <phoneticPr fontId="3"/>
  </si>
  <si>
    <t>作業終了時間を記入してください</t>
    <rPh sb="0" eb="6">
      <t>サギョウシュウリョウジカン</t>
    </rPh>
    <phoneticPr fontId="3"/>
  </si>
  <si>
    <t>記載例を参考に記入してください</t>
    <rPh sb="0" eb="3">
      <t>キサイレイ</t>
    </rPh>
    <phoneticPr fontId="3"/>
  </si>
  <si>
    <t>発注者の住所を記入してください</t>
    <rPh sb="0" eb="2">
      <t>ハッチュウ</t>
    </rPh>
    <phoneticPr fontId="3"/>
  </si>
  <si>
    <t>発注者の名前を記入してください</t>
    <phoneticPr fontId="3"/>
  </si>
  <si>
    <t>現場責任者名を記入してください</t>
    <rPh sb="0" eb="6">
      <t>ゲンバセキニンシャメイ</t>
    </rPh>
    <rPh sb="7" eb="9">
      <t>キニュウ</t>
    </rPh>
    <phoneticPr fontId="3"/>
  </si>
  <si>
    <t>下請負人の住所を記入してください</t>
    <rPh sb="0" eb="4">
      <t>シタウケオイニン</t>
    </rPh>
    <phoneticPr fontId="3"/>
  </si>
  <si>
    <t>下請負人の氏名等を記入してください</t>
    <rPh sb="0" eb="4">
      <t>シタウケオイニン</t>
    </rPh>
    <rPh sb="5" eb="8">
      <t>シメイトウ</t>
    </rPh>
    <rPh sb="9" eb="11">
      <t>キニュウ</t>
    </rPh>
    <phoneticPr fontId="3"/>
  </si>
  <si>
    <t>下請負人の電話番号を記入してください</t>
    <rPh sb="0" eb="4">
      <t>シタウケオイニン</t>
    </rPh>
    <rPh sb="5" eb="7">
      <t>デンワ</t>
    </rPh>
    <phoneticPr fontId="3"/>
  </si>
  <si>
    <t>届出者の電話番号を記入してください</t>
    <rPh sb="0" eb="2">
      <t>トドケデ</t>
    </rPh>
    <phoneticPr fontId="3"/>
  </si>
  <si>
    <t>発注者の電話番号を記入してください</t>
    <rPh sb="0" eb="2">
      <t>ハッチュウ</t>
    </rPh>
    <phoneticPr fontId="3"/>
  </si>
  <si>
    <t>現場責任者の電話番号を記入してください</t>
    <rPh sb="0" eb="4">
      <t>ゲンバセキニン</t>
    </rPh>
    <rPh sb="4" eb="5">
      <t>シャ</t>
    </rPh>
    <phoneticPr fontId="3"/>
  </si>
  <si>
    <t>下請負人の現場責任者氏名等を記入してください</t>
    <rPh sb="0" eb="4">
      <t>シタウケオイニン</t>
    </rPh>
    <rPh sb="5" eb="7">
      <t>ゲンバ</t>
    </rPh>
    <rPh sb="7" eb="9">
      <t>セキニン</t>
    </rPh>
    <rPh sb="9" eb="10">
      <t>シャ</t>
    </rPh>
    <rPh sb="10" eb="12">
      <t>シメイ</t>
    </rPh>
    <rPh sb="12" eb="13">
      <t>トウ</t>
    </rPh>
    <rPh sb="14" eb="16">
      <t>キニュウ</t>
    </rPh>
    <phoneticPr fontId="3"/>
  </si>
  <si>
    <t>下請負人の現場責任者電話番号を記入してください</t>
    <rPh sb="0" eb="4">
      <t>シタウケオイニン</t>
    </rPh>
    <rPh sb="5" eb="9">
      <t>ゲンバセキニン</t>
    </rPh>
    <rPh sb="9" eb="10">
      <t>シャ</t>
    </rPh>
    <phoneticPr fontId="3"/>
  </si>
  <si>
    <t>駒込</t>
  </si>
  <si>
    <t>巣鴨</t>
  </si>
  <si>
    <t>西巣鴨</t>
  </si>
  <si>
    <t>北大塚</t>
  </si>
  <si>
    <t>南大塚</t>
  </si>
  <si>
    <t>上池袋</t>
  </si>
  <si>
    <t>東池袋</t>
  </si>
  <si>
    <t>南池袋</t>
  </si>
  <si>
    <t>西池袋</t>
  </si>
  <si>
    <t>池袋</t>
  </si>
  <si>
    <t>池袋本町</t>
  </si>
  <si>
    <t>雑司が谷</t>
  </si>
  <si>
    <t>高田</t>
  </si>
  <si>
    <t>目白</t>
  </si>
  <si>
    <t>南長崎</t>
  </si>
  <si>
    <t>長崎</t>
  </si>
  <si>
    <t>千早</t>
  </si>
  <si>
    <t>要町</t>
  </si>
  <si>
    <t>高松</t>
  </si>
  <si>
    <t>千川</t>
  </si>
  <si>
    <t>地名-丁目</t>
    <rPh sb="0" eb="2">
      <t>チメイ</t>
    </rPh>
    <rPh sb="2" eb="5">
      <t>ーチョウメ</t>
    </rPh>
    <phoneticPr fontId="3"/>
  </si>
  <si>
    <t>一丁目</t>
    <rPh sb="0" eb="3">
      <t>イチチョウメ</t>
    </rPh>
    <phoneticPr fontId="3"/>
  </si>
  <si>
    <t>二丁目</t>
    <rPh sb="0" eb="3">
      <t>ニチョウメ</t>
    </rPh>
    <phoneticPr fontId="3"/>
  </si>
  <si>
    <t>三丁目</t>
    <rPh sb="0" eb="3">
      <t>サンチョウメ</t>
    </rPh>
    <phoneticPr fontId="3"/>
  </si>
  <si>
    <t>四丁目</t>
    <rPh sb="0" eb="3">
      <t>ヨンチョウメ</t>
    </rPh>
    <phoneticPr fontId="3"/>
  </si>
  <si>
    <t>五丁目</t>
    <rPh sb="0" eb="3">
      <t>ゴチョウメ</t>
    </rPh>
    <phoneticPr fontId="3"/>
  </si>
  <si>
    <t>六丁目</t>
    <rPh sb="0" eb="3">
      <t>ロクチョウメ</t>
    </rPh>
    <phoneticPr fontId="3"/>
  </si>
  <si>
    <t>七丁目</t>
    <rPh sb="0" eb="3">
      <t>ナナチョウメ</t>
    </rPh>
    <phoneticPr fontId="3"/>
  </si>
  <si>
    <t>選択してください</t>
    <rPh sb="0" eb="2">
      <t>センタク</t>
    </rPh>
    <phoneticPr fontId="3"/>
  </si>
  <si>
    <t>開始及び終了の時刻</t>
    <phoneticPr fontId="3"/>
  </si>
  <si>
    <t>町名</t>
    <rPh sb="0" eb="2">
      <t>チョウメイ</t>
    </rPh>
    <phoneticPr fontId="22"/>
  </si>
  <si>
    <t>住居号</t>
    <rPh sb="0" eb="3">
      <t>ジュウキョゴウ</t>
    </rPh>
    <phoneticPr fontId="22"/>
  </si>
  <si>
    <t>数値を記入</t>
    <rPh sb="0" eb="2">
      <t>スウチ</t>
    </rPh>
    <rPh sb="3" eb="5">
      <t>キニュウ</t>
    </rPh>
    <phoneticPr fontId="3"/>
  </si>
  <si>
    <t>発注者の氏名又は名称
及び住所並びに法人に
あってはその代表者の氏名</t>
    <phoneticPr fontId="3"/>
  </si>
  <si>
    <t>コンクリートプラント又はアスファルトプラントを設けて行う作業</t>
    <rPh sb="10" eb="11">
      <t>マタ</t>
    </rPh>
    <rPh sb="23" eb="24">
      <t>モウ</t>
    </rPh>
    <phoneticPr fontId="3"/>
  </si>
  <si>
    <t>くい打機、くい抜機又はくい打くい抜機を使用する作業</t>
    <rPh sb="9" eb="10">
      <t>マタ</t>
    </rPh>
    <rPh sb="13" eb="14">
      <t>ウ</t>
    </rPh>
    <rPh sb="16" eb="17">
      <t>ヌ</t>
    </rPh>
    <rPh sb="17" eb="18">
      <t>キ</t>
    </rPh>
    <phoneticPr fontId="3"/>
  </si>
  <si>
    <t>届出者電話番号</t>
    <rPh sb="0" eb="3">
      <t>トドケデシャ</t>
    </rPh>
    <rPh sb="3" eb="7">
      <t>デンワバンゴウ</t>
    </rPh>
    <phoneticPr fontId="3"/>
  </si>
  <si>
    <t>特定建設作業に使用</t>
    <phoneticPr fontId="3"/>
  </si>
  <si>
    <t>される規制法施行令</t>
    <phoneticPr fontId="3"/>
  </si>
  <si>
    <t>別表第2に規定する</t>
    <phoneticPr fontId="3"/>
  </si>
  <si>
    <t>機械の名称、型式</t>
    <phoneticPr fontId="3"/>
  </si>
  <si>
    <t>及び仕様</t>
  </si>
  <si>
    <t>住居番</t>
    <rPh sb="0" eb="2">
      <t>ジュウキョ</t>
    </rPh>
    <rPh sb="2" eb="3">
      <t>バン</t>
    </rPh>
    <phoneticPr fontId="22"/>
  </si>
  <si>
    <t>丁目</t>
    <rPh sb="0" eb="2">
      <t>チョウメ</t>
    </rPh>
    <phoneticPr fontId="22"/>
  </si>
  <si>
    <t>届出者の氏名（法人の場合は代表者氏名）を記入してください</t>
    <rPh sb="0" eb="3">
      <t>トドケデシャ</t>
    </rPh>
    <rPh sb="4" eb="6">
      <t>シメイ</t>
    </rPh>
    <rPh sb="7" eb="9">
      <t>ホウジン</t>
    </rPh>
    <rPh sb="10" eb="12">
      <t>バアイ</t>
    </rPh>
    <rPh sb="13" eb="18">
      <t>ダイヒョウシャシメイ</t>
    </rPh>
    <rPh sb="20" eb="22">
      <t>キニュウ</t>
    </rPh>
    <phoneticPr fontId="3"/>
  </si>
  <si>
    <t>〒171-8422
東京都豊島区南池袋２－４５－１　豊島区役所本庁舎　6階　2番窓口
豊島区 環境清掃部 環境保全課 公害対策グループ　あて</t>
    <rPh sb="10" eb="16">
      <t>トウキョウトトシマク</t>
    </rPh>
    <rPh sb="16" eb="19">
      <t>ミナミイケブクロ</t>
    </rPh>
    <rPh sb="26" eb="34">
      <t>トシマクヤクショホンチョウシャ</t>
    </rPh>
    <rPh sb="36" eb="37">
      <t>カイ</t>
    </rPh>
    <rPh sb="39" eb="42">
      <t>バンマドグチ</t>
    </rPh>
    <rPh sb="44" eb="47">
      <t>トシマク</t>
    </rPh>
    <rPh sb="48" eb="53">
      <t>カンキョウセイソウブ</t>
    </rPh>
    <rPh sb="54" eb="59">
      <t>カンキョウホゼンカ</t>
    </rPh>
    <rPh sb="60" eb="64">
      <t>コウガイタイサク</t>
    </rPh>
    <phoneticPr fontId="3"/>
  </si>
  <si>
    <t>提出方法</t>
    <rPh sb="0" eb="4">
      <t>テイシュツホウホウ</t>
    </rPh>
    <phoneticPr fontId="3"/>
  </si>
  <si>
    <t>提出先</t>
    <rPh sb="0" eb="3">
      <t>テイシュツサキ</t>
    </rPh>
    <phoneticPr fontId="3"/>
  </si>
  <si>
    <t>必要
部数</t>
    <rPh sb="0" eb="2">
      <t>ヒツヨウ</t>
    </rPh>
    <rPh sb="3" eb="5">
      <t>ブスウ</t>
    </rPh>
    <phoneticPr fontId="3"/>
  </si>
  <si>
    <t>2部</t>
    <rPh sb="1" eb="2">
      <t>ブ</t>
    </rPh>
    <phoneticPr fontId="3"/>
  </si>
  <si>
    <t>1部</t>
    <rPh sb="1" eb="2">
      <t>ブ</t>
    </rPh>
    <phoneticPr fontId="3"/>
  </si>
  <si>
    <t>窓口持参</t>
    <rPh sb="0" eb="2">
      <t>マドグチ</t>
    </rPh>
    <rPh sb="2" eb="4">
      <t>ジサン</t>
    </rPh>
    <phoneticPr fontId="3"/>
  </si>
  <si>
    <t>メール</t>
    <phoneticPr fontId="3"/>
  </si>
  <si>
    <t>・以下のいずれかの方法で提出してください。</t>
    <rPh sb="1" eb="3">
      <t>イカ</t>
    </rPh>
    <rPh sb="9" eb="11">
      <t>ホウホウ</t>
    </rPh>
    <rPh sb="12" eb="14">
      <t>テイシュツ</t>
    </rPh>
    <phoneticPr fontId="3"/>
  </si>
  <si>
    <t>提出方法</t>
    <rPh sb="0" eb="2">
      <t>テイシュツ</t>
    </rPh>
    <rPh sb="2" eb="4">
      <t>ホウホウ</t>
    </rPh>
    <phoneticPr fontId="3"/>
  </si>
  <si>
    <r>
      <rPr>
        <sz val="12"/>
        <color rgb="FFFF0000"/>
        <rFont val="ＭＳ Ｐ明朝"/>
        <family val="1"/>
        <charset val="128"/>
      </rPr>
      <t>特定建設作業実施届出書（様式第9）</t>
    </r>
    <r>
      <rPr>
        <sz val="12"/>
        <color theme="1"/>
        <rFont val="ＭＳ Ｐ明朝"/>
        <family val="1"/>
        <charset val="128"/>
      </rPr>
      <t>に、以下の書類を添付して提出してください。</t>
    </r>
    <rPh sb="0" eb="11">
      <t>トクテイケンセツサギョウジッシトドケデショ</t>
    </rPh>
    <rPh sb="12" eb="15">
      <t>ヨウシキダイ</t>
    </rPh>
    <rPh sb="19" eb="21">
      <t>イカ</t>
    </rPh>
    <rPh sb="22" eb="24">
      <t>ショルイ</t>
    </rPh>
    <rPh sb="25" eb="27">
      <t>テンプ</t>
    </rPh>
    <rPh sb="29" eb="31">
      <t>テイシュツ</t>
    </rPh>
    <phoneticPr fontId="3"/>
  </si>
  <si>
    <t>（夜間や休日に作業する場合のみ以下の書類も添付）</t>
  </si>
  <si>
    <t>＜添付書類＞</t>
    <rPh sb="1" eb="5">
      <t>テンプショルイ</t>
    </rPh>
    <phoneticPr fontId="3"/>
  </si>
  <si>
    <t>・工事場所の付近の見取り図</t>
    <rPh sb="1" eb="3">
      <t>コウジ</t>
    </rPh>
    <rPh sb="3" eb="5">
      <t>バショ</t>
    </rPh>
    <rPh sb="6" eb="8">
      <t>フキン</t>
    </rPh>
    <rPh sb="9" eb="11">
      <t>ミト</t>
    </rPh>
    <rPh sb="12" eb="13">
      <t>ズ</t>
    </rPh>
    <phoneticPr fontId="3"/>
  </si>
  <si>
    <t>・工程表（工事全体の工程表に特定建設作業の工程を明示したもの）</t>
    <phoneticPr fontId="3"/>
  </si>
  <si>
    <r>
      <rPr>
        <sz val="12"/>
        <color rgb="FFFF0000"/>
        <rFont val="ＭＳ Ｐ明朝"/>
        <family val="1"/>
        <charset val="128"/>
      </rPr>
      <t>・道路使用許可書の写し等</t>
    </r>
    <r>
      <rPr>
        <sz val="12"/>
        <rFont val="ＭＳ Ｐ明朝"/>
        <family val="1"/>
        <charset val="128"/>
      </rPr>
      <t>（他法令により夜間等の作業が条件づけられていることがわかるもの）</t>
    </r>
    <rPh sb="1" eb="8">
      <t>ドウロシヨウキョカショ</t>
    </rPh>
    <rPh sb="9" eb="10">
      <t>ウツ</t>
    </rPh>
    <rPh sb="11" eb="12">
      <t>トウ</t>
    </rPh>
    <rPh sb="13" eb="16">
      <t>タホウレイ</t>
    </rPh>
    <rPh sb="19" eb="22">
      <t>ヤカントウ</t>
    </rPh>
    <rPh sb="23" eb="25">
      <t>サギョウ</t>
    </rPh>
    <rPh sb="26" eb="28">
      <t>ジョウケン</t>
    </rPh>
    <phoneticPr fontId="3"/>
  </si>
  <si>
    <t>郵送</t>
    <rPh sb="0" eb="2">
      <t>ユウソウ</t>
    </rPh>
    <phoneticPr fontId="3"/>
  </si>
  <si>
    <t>A0015003@city.toshima.lg.jp　（豊島区役所　環境保全課 組織メールアドレス）</t>
  </si>
  <si>
    <t>必要部数</t>
    <rPh sb="0" eb="2">
      <t>ヒツヨウ</t>
    </rPh>
    <rPh sb="2" eb="4">
      <t>ブスウ</t>
    </rPh>
    <phoneticPr fontId="3"/>
  </si>
  <si>
    <t>○提出方法</t>
    <rPh sb="0" eb="4">
      <t>テイシュツホウホウ</t>
    </rPh>
    <phoneticPr fontId="3"/>
  </si>
  <si>
    <t>○提出書類</t>
    <rPh sb="1" eb="3">
      <t>テイシュツ</t>
    </rPh>
    <rPh sb="3" eb="5">
      <t>ショルイ</t>
    </rPh>
    <phoneticPr fontId="3"/>
  </si>
  <si>
    <t>①特定建設作業実施届出書（様式第9）</t>
    <rPh sb="1" eb="12">
      <t>トクテイケンセツサギョウジッシトドケデショ</t>
    </rPh>
    <rPh sb="13" eb="16">
      <t>ヨウシキダイ</t>
    </rPh>
    <phoneticPr fontId="3"/>
  </si>
  <si>
    <t>②工事場所の付近の見取り図</t>
    <rPh sb="1" eb="3">
      <t>コウジ</t>
    </rPh>
    <rPh sb="3" eb="5">
      <t>バショ</t>
    </rPh>
    <rPh sb="6" eb="8">
      <t>フキン</t>
    </rPh>
    <rPh sb="9" eb="11">
      <t>ミト</t>
    </rPh>
    <rPh sb="12" eb="13">
      <t>ズ</t>
    </rPh>
    <phoneticPr fontId="3"/>
  </si>
  <si>
    <t>　※メール提出の場合、このエクセルファイルを添付していただくことも可能です。</t>
    <rPh sb="5" eb="7">
      <t>テイシュツ</t>
    </rPh>
    <rPh sb="8" eb="10">
      <t>バアイ</t>
    </rPh>
    <rPh sb="22" eb="24">
      <t>テンプ</t>
    </rPh>
    <rPh sb="33" eb="35">
      <t>カノウ</t>
    </rPh>
    <phoneticPr fontId="3"/>
  </si>
  <si>
    <t>※騒音規制法と振動規制法の両方提出する場合は、上記＜添付書類＞は片方（騒音もしくは振動のいずれか）に添付してください。</t>
    <rPh sb="1" eb="6">
      <t>ソウオンキセイホウ</t>
    </rPh>
    <rPh sb="7" eb="12">
      <t>シンドウキセイホウ</t>
    </rPh>
    <rPh sb="13" eb="15">
      <t>リョウホウ</t>
    </rPh>
    <rPh sb="15" eb="17">
      <t>テイシュツ</t>
    </rPh>
    <rPh sb="19" eb="21">
      <t>バアイ</t>
    </rPh>
    <rPh sb="23" eb="25">
      <t>ジョウキ</t>
    </rPh>
    <rPh sb="26" eb="30">
      <t>テンプショルイ</t>
    </rPh>
    <phoneticPr fontId="3"/>
  </si>
  <si>
    <r>
      <t>③工程表</t>
    </r>
    <r>
      <rPr>
        <sz val="14"/>
        <color rgb="FFFF0000"/>
        <rFont val="ＭＳ Ｐ明朝"/>
        <family val="1"/>
        <charset val="128"/>
      </rPr>
      <t>（工事全体の工程表に特定建設作業の工程を明示したもの）</t>
    </r>
    <phoneticPr fontId="3"/>
  </si>
  <si>
    <r>
      <rPr>
        <b/>
        <sz val="14"/>
        <color rgb="FFFF0000"/>
        <rFont val="ＭＳ Ｐ明朝"/>
        <family val="1"/>
        <charset val="128"/>
      </rPr>
      <t>④道路使用許可書の写し等</t>
    </r>
    <r>
      <rPr>
        <sz val="14"/>
        <rFont val="ＭＳ Ｐ明朝"/>
        <family val="1"/>
        <charset val="128"/>
      </rPr>
      <t>（他法令により夜間等の作業が条件づけられていることがわかるもの）</t>
    </r>
    <rPh sb="1" eb="8">
      <t>ドウロシヨウキョカショ</t>
    </rPh>
    <rPh sb="9" eb="10">
      <t>ウツ</t>
    </rPh>
    <rPh sb="11" eb="12">
      <t>トウ</t>
    </rPh>
    <rPh sb="13" eb="16">
      <t>タホウレイ</t>
    </rPh>
    <rPh sb="19" eb="22">
      <t>ヤカントウ</t>
    </rPh>
    <rPh sb="23" eb="25">
      <t>サギョウ</t>
    </rPh>
    <rPh sb="26" eb="28">
      <t>ジョウケン</t>
    </rPh>
    <phoneticPr fontId="3"/>
  </si>
  <si>
    <r>
      <t>（</t>
    </r>
    <r>
      <rPr>
        <b/>
        <sz val="12"/>
        <rFont val="ＭＳ Ｐゴシック"/>
        <family val="3"/>
        <charset val="128"/>
        <scheme val="minor"/>
      </rPr>
      <t>夜間や休日に作業する場合</t>
    </r>
    <r>
      <rPr>
        <sz val="12"/>
        <rFont val="ＭＳ Ｐゴシック"/>
        <family val="3"/>
        <charset val="128"/>
        <scheme val="minor"/>
      </rPr>
      <t>のみ以下の書類も添付）</t>
    </r>
    <phoneticPr fontId="3"/>
  </si>
  <si>
    <t>下記 提出書類　の①～③（もしくは①～④）の書類について、以下のいずれかの方法で提出してください。</t>
    <rPh sb="0" eb="2">
      <t>カキ</t>
    </rPh>
    <rPh sb="3" eb="5">
      <t>テイシュツ</t>
    </rPh>
    <rPh sb="5" eb="7">
      <t>ショルイ</t>
    </rPh>
    <rPh sb="22" eb="24">
      <t>ショルイ</t>
    </rPh>
    <rPh sb="29" eb="31">
      <t>イカ</t>
    </rPh>
    <rPh sb="37" eb="39">
      <t>ホウホウ</t>
    </rPh>
    <rPh sb="40" eb="42">
      <t>テイシュツ</t>
    </rPh>
    <phoneticPr fontId="3"/>
  </si>
  <si>
    <t>選択してください</t>
    <rPh sb="0" eb="2">
      <t>センタク</t>
    </rPh>
    <phoneticPr fontId="3"/>
  </si>
  <si>
    <t>　特定建設作業を実施するので、振動規制法第14条第1項(第2項)の規定により、次のとおり届け出ます。</t>
    <rPh sb="15" eb="17">
      <t>シンドウ</t>
    </rPh>
    <phoneticPr fontId="3"/>
  </si>
  <si>
    <t>A0015003@city.toshima.lg.jp（豊島区役所　環境保全課 メールアドレス）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</si>
</sst>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h&quot;時&quot;mm&quot;分&quot;;@"/>
    <numFmt numFmtId="178" formatCode="&quot;自　&quot;h&quot;時&quot;mm&quot;分&quot;;@"/>
    <numFmt numFmtId="179" formatCode="&quot;至　&quot;h&quot;時&quot;mm&quot;分&quot;;@"/>
    <numFmt numFmtId="180" formatCode="h&quot;時間&quot;mm&quot;分&quot;;@"/>
    <numFmt numFmtId="181" formatCode="[&lt;=999999999]00\-####\-####;000\-####\-####"/>
    <numFmt numFmtId="182" formatCode="0&quot;-&quot;"/>
    <numFmt numFmtId="183" formatCode="0&quot;番&quot;"/>
    <numFmt numFmtId="184" formatCode="[&lt;=99]0&quot;号&quot;;General"/>
  </numFmts>
  <fonts count="38">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12"/>
      <color theme="1"/>
      <name val="ＭＳ Ｐ明朝"/>
      <family val="1"/>
      <charset val="128"/>
    </font>
    <font>
      <sz val="12"/>
      <color theme="1"/>
      <name val="ＭＳ Ｐゴシック"/>
      <family val="2"/>
      <scheme val="minor"/>
    </font>
    <font>
      <sz val="10"/>
      <color theme="1"/>
      <name val="ＭＳ 明朝"/>
      <family val="1"/>
      <charset val="128"/>
    </font>
    <font>
      <sz val="11"/>
      <color theme="1"/>
      <name val="ＭＳ 明朝"/>
      <family val="1"/>
      <charset val="128"/>
    </font>
    <font>
      <sz val="9"/>
      <color theme="1"/>
      <name val="ＭＳ 明朝"/>
      <family val="1"/>
      <charset val="128"/>
    </font>
    <font>
      <sz val="16"/>
      <color theme="1"/>
      <name val="ＭＳ 明朝"/>
      <family val="1"/>
      <charset val="128"/>
    </font>
    <font>
      <sz val="11"/>
      <color theme="1"/>
      <name val="ＭＳ Ｐ明朝"/>
      <family val="1"/>
      <charset val="128"/>
    </font>
    <font>
      <sz val="12"/>
      <color theme="1"/>
      <name val="ＭＳ Ｐゴシック"/>
      <family val="3"/>
      <charset val="128"/>
    </font>
    <font>
      <sz val="11"/>
      <color theme="1"/>
      <name val="ＭＳ Ｐゴシック"/>
      <family val="3"/>
      <charset val="128"/>
      <scheme val="minor"/>
    </font>
    <font>
      <u/>
      <sz val="11"/>
      <color theme="10"/>
      <name val="ＭＳ Ｐゴシック"/>
      <family val="2"/>
      <scheme val="minor"/>
    </font>
    <font>
      <sz val="11"/>
      <color theme="1"/>
      <name val="ＭＳ ゴシック"/>
      <family val="3"/>
      <charset val="128"/>
    </font>
    <font>
      <sz val="10"/>
      <color theme="1"/>
      <name val="ＭＳ ゴシック"/>
      <family val="3"/>
      <charset val="128"/>
    </font>
    <font>
      <sz val="12"/>
      <color theme="1"/>
      <name val="ＭＳ ゴシック"/>
      <family val="3"/>
      <charset val="128"/>
    </font>
    <font>
      <b/>
      <sz val="12"/>
      <color indexed="81"/>
      <name val="MS P ゴシック"/>
      <family val="3"/>
      <charset val="128"/>
    </font>
    <font>
      <sz val="12"/>
      <color indexed="81"/>
      <name val="MS P ゴシック"/>
      <family val="3"/>
      <charset val="128"/>
    </font>
    <font>
      <u/>
      <sz val="22"/>
      <color rgb="FFFFFF00"/>
      <name val="ＭＳ Ｐゴシック"/>
      <family val="2"/>
      <scheme val="minor"/>
    </font>
    <font>
      <sz val="12"/>
      <color theme="1"/>
      <name val="ＭＳ 明朝"/>
      <family val="1"/>
      <charset val="128"/>
    </font>
    <font>
      <sz val="20"/>
      <color rgb="FFFF0000"/>
      <name val="ＭＳ Ｐゴシック"/>
      <family val="2"/>
      <scheme val="minor"/>
    </font>
    <font>
      <sz val="12"/>
      <color rgb="FFFF0000"/>
      <name val="ＭＳ Ｐ明朝"/>
      <family val="1"/>
      <charset val="128"/>
    </font>
    <font>
      <sz val="11"/>
      <name val="ＭＳ Ｐゴシック"/>
      <family val="3"/>
      <charset val="128"/>
      <scheme val="minor"/>
    </font>
    <font>
      <sz val="12"/>
      <name val="ＭＳ Ｐゴシック"/>
      <family val="3"/>
      <charset val="128"/>
      <scheme val="minor"/>
    </font>
    <font>
      <sz val="12"/>
      <name val="ＭＳ Ｐ明朝"/>
      <family val="1"/>
      <charset val="128"/>
    </font>
    <font>
      <sz val="14"/>
      <color theme="1"/>
      <name val="ＭＳ Ｐゴシック"/>
      <family val="2"/>
      <scheme val="minor"/>
    </font>
    <font>
      <sz val="14"/>
      <color rgb="FFFF0000"/>
      <name val="ＭＳ Ｐ明朝"/>
      <family val="1"/>
      <charset val="128"/>
    </font>
    <font>
      <sz val="14"/>
      <name val="ＭＳ Ｐ明朝"/>
      <family val="1"/>
      <charset val="128"/>
    </font>
    <font>
      <sz val="14"/>
      <color theme="1"/>
      <name val="ＭＳ Ｐゴシック"/>
      <family val="3"/>
      <charset val="128"/>
      <scheme val="minor"/>
    </font>
    <font>
      <sz val="18"/>
      <color theme="1"/>
      <name val="ＭＳ Ｐゴシック"/>
      <family val="2"/>
      <scheme val="minor"/>
    </font>
    <font>
      <b/>
      <sz val="14"/>
      <color theme="1"/>
      <name val="ＭＳ ゴシック"/>
      <family val="3"/>
      <charset val="128"/>
    </font>
    <font>
      <b/>
      <sz val="14"/>
      <color rgb="FFFF0000"/>
      <name val="ＭＳ Ｐ明朝"/>
      <family val="1"/>
      <charset val="128"/>
    </font>
    <font>
      <b/>
      <sz val="12"/>
      <name val="ＭＳ Ｐゴシック"/>
      <family val="3"/>
      <charset val="128"/>
      <scheme val="minor"/>
    </font>
    <font>
      <sz val="11"/>
      <name val="ＭＳ 明朝"/>
      <family val="1"/>
      <charset val="128"/>
    </font>
    <font>
      <u/>
      <sz val="14"/>
      <color theme="10"/>
      <name val="ＭＳ Ｐゴシック"/>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theme="8" tint="0.59999389629810485"/>
        <bgColor indexed="64"/>
      </patternFill>
    </fill>
    <fill>
      <patternFill patternType="solid">
        <fgColor theme="8" tint="0.39997558519241921"/>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xf numFmtId="0" fontId="2" fillId="0" borderId="0">
      <alignment vertical="center"/>
    </xf>
    <xf numFmtId="0" fontId="1" fillId="0" borderId="0">
      <alignment vertical="center"/>
    </xf>
    <xf numFmtId="0" fontId="15" fillId="0" borderId="0" applyNumberFormat="0" applyFill="0" applyBorder="0" applyAlignment="0" applyProtection="0"/>
  </cellStyleXfs>
  <cellXfs count="256">
    <xf numFmtId="0" fontId="0" fillId="0" borderId="0" xfId="0"/>
    <xf numFmtId="0" fontId="0" fillId="0" borderId="0" xfId="0" applyAlignment="1">
      <alignment vertical="center"/>
    </xf>
    <xf numFmtId="0" fontId="0" fillId="0" borderId="0" xfId="0" applyAlignment="1">
      <alignment horizontal="right" vertical="center"/>
    </xf>
    <xf numFmtId="0" fontId="0" fillId="2" borderId="0" xfId="0" applyFill="1" applyAlignment="1">
      <alignment horizontal="right" vertical="center"/>
    </xf>
    <xf numFmtId="0" fontId="0" fillId="2" borderId="0" xfId="0" applyFill="1" applyAlignment="1">
      <alignment vertical="center"/>
    </xf>
    <xf numFmtId="0" fontId="6" fillId="2" borderId="0" xfId="0" applyFont="1" applyFill="1" applyAlignment="1">
      <alignment horizontal="right" vertical="center"/>
    </xf>
    <xf numFmtId="0" fontId="6" fillId="2" borderId="0" xfId="0" applyFont="1" applyFill="1" applyAlignment="1">
      <alignment vertical="center"/>
    </xf>
    <xf numFmtId="0" fontId="6" fillId="2" borderId="0" xfId="0" quotePrefix="1" applyFont="1" applyFill="1" applyAlignment="1">
      <alignment horizontal="righ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2" borderId="0" xfId="0" applyFont="1" applyFill="1" applyAlignment="1">
      <alignment vertical="center"/>
    </xf>
    <xf numFmtId="0" fontId="7" fillId="2" borderId="0" xfId="0" applyFont="1" applyFill="1" applyAlignment="1">
      <alignment horizontal="right" vertical="center"/>
    </xf>
    <xf numFmtId="0" fontId="1" fillId="0" borderId="0" xfId="2">
      <alignment vertical="center"/>
    </xf>
    <xf numFmtId="0" fontId="1" fillId="0" borderId="0" xfId="2" applyAlignment="1">
      <alignment vertical="center"/>
    </xf>
    <xf numFmtId="0" fontId="1" fillId="0" borderId="0" xfId="2" applyAlignment="1">
      <alignment vertical="center" wrapText="1"/>
    </xf>
    <xf numFmtId="0" fontId="9" fillId="0" borderId="12" xfId="2" applyFont="1" applyBorder="1" applyAlignment="1">
      <alignment horizontal="justify" vertical="center" wrapText="1"/>
    </xf>
    <xf numFmtId="0" fontId="9" fillId="0" borderId="23" xfId="2" applyFont="1" applyBorder="1" applyAlignment="1">
      <alignment horizontal="justify" vertical="center" wrapText="1"/>
    </xf>
    <xf numFmtId="0" fontId="9" fillId="0" borderId="0" xfId="2" applyFont="1" applyAlignment="1">
      <alignment horizontal="left" vertical="center" indent="1"/>
    </xf>
    <xf numFmtId="0" fontId="9" fillId="0" borderId="0" xfId="2" applyFont="1" applyAlignment="1">
      <alignment vertical="center"/>
    </xf>
    <xf numFmtId="0" fontId="9" fillId="0" borderId="0" xfId="2" applyFont="1" applyAlignment="1">
      <alignment vertical="center" wrapText="1"/>
    </xf>
    <xf numFmtId="0" fontId="10" fillId="0" borderId="0" xfId="2" applyFont="1" applyAlignment="1">
      <alignment vertical="center"/>
    </xf>
    <xf numFmtId="0" fontId="9" fillId="0" borderId="0" xfId="2" applyFont="1" applyAlignment="1">
      <alignment horizontal="right" vertical="center" wrapText="1" indent="1"/>
    </xf>
    <xf numFmtId="0" fontId="9" fillId="0" borderId="0" xfId="2" applyFont="1" applyAlignment="1">
      <alignment horizontal="right" vertical="center" wrapText="1"/>
    </xf>
    <xf numFmtId="0" fontId="9" fillId="0" borderId="0" xfId="2" applyFont="1">
      <alignment vertical="center"/>
    </xf>
    <xf numFmtId="0" fontId="9" fillId="4" borderId="0" xfId="2" applyFont="1" applyFill="1" applyAlignment="1">
      <alignment vertical="top" wrapText="1"/>
    </xf>
    <xf numFmtId="0" fontId="9" fillId="4" borderId="0" xfId="2" applyFont="1" applyFill="1" applyAlignment="1">
      <alignment horizontal="justify" vertical="center" wrapText="1"/>
    </xf>
    <xf numFmtId="0" fontId="10" fillId="0" borderId="0" xfId="2" applyFont="1" applyAlignment="1">
      <alignment vertical="center" wrapText="1"/>
    </xf>
    <xf numFmtId="0" fontId="9" fillId="0" borderId="0" xfId="2" applyFont="1" applyBorder="1" applyAlignment="1">
      <alignment vertical="center"/>
    </xf>
    <xf numFmtId="0" fontId="9" fillId="4" borderId="0" xfId="2" applyFont="1" applyFill="1" applyBorder="1" applyAlignment="1">
      <alignment horizontal="justify" vertical="center" wrapText="1"/>
    </xf>
    <xf numFmtId="0" fontId="12" fillId="2" borderId="0" xfId="0" applyFont="1" applyFill="1" applyAlignment="1">
      <alignment vertical="center"/>
    </xf>
    <xf numFmtId="0" fontId="6" fillId="2" borderId="0" xfId="0" applyFont="1" applyFill="1" applyAlignment="1">
      <alignment vertical="center"/>
    </xf>
    <xf numFmtId="0" fontId="14" fillId="2" borderId="0" xfId="0" applyFont="1" applyFill="1" applyAlignment="1">
      <alignment vertical="center"/>
    </xf>
    <xf numFmtId="0" fontId="14" fillId="2" borderId="0" xfId="0" applyFont="1" applyFill="1" applyAlignment="1">
      <alignment horizontal="right" vertical="center"/>
    </xf>
    <xf numFmtId="0" fontId="16" fillId="0" borderId="9" xfId="2" applyFont="1" applyBorder="1" applyAlignment="1">
      <alignment horizontal="right" vertical="center" wrapText="1" indent="1"/>
    </xf>
    <xf numFmtId="0" fontId="16" fillId="0" borderId="7" xfId="2" applyFont="1" applyBorder="1" applyAlignment="1">
      <alignment horizontal="right" vertical="center" wrapText="1" indent="1"/>
    </xf>
    <xf numFmtId="0" fontId="16" fillId="0" borderId="12" xfId="2" applyFont="1" applyBorder="1" applyAlignment="1">
      <alignment horizontal="center" vertical="center" wrapText="1"/>
    </xf>
    <xf numFmtId="0" fontId="17" fillId="0" borderId="7" xfId="2" applyFont="1" applyBorder="1" applyAlignment="1">
      <alignment vertical="center" wrapText="1"/>
    </xf>
    <xf numFmtId="0" fontId="17" fillId="0" borderId="5" xfId="2" applyFont="1" applyBorder="1" applyAlignment="1">
      <alignment horizontal="right" vertical="center" wrapText="1" indent="1"/>
    </xf>
    <xf numFmtId="0" fontId="17" fillId="0" borderId="26" xfId="2" applyFont="1" applyBorder="1" applyAlignment="1">
      <alignment vertical="center" wrapText="1"/>
    </xf>
    <xf numFmtId="0" fontId="16" fillId="0" borderId="7" xfId="2" applyFont="1" applyBorder="1" applyAlignment="1">
      <alignment vertical="center" wrapText="1"/>
    </xf>
    <xf numFmtId="0" fontId="18" fillId="2" borderId="0" xfId="0" quotePrefix="1" applyFont="1" applyFill="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5" fillId="2" borderId="0" xfId="0" applyFont="1" applyFill="1" applyAlignment="1">
      <alignment vertical="center"/>
    </xf>
    <xf numFmtId="0" fontId="7" fillId="2" borderId="0" xfId="0" quotePrefix="1" applyFont="1" applyFill="1" applyAlignment="1">
      <alignment horizontal="right" vertical="center"/>
    </xf>
    <xf numFmtId="0" fontId="8" fillId="0" borderId="25" xfId="2" applyFont="1" applyBorder="1" applyAlignment="1">
      <alignment horizontal="right" vertical="center" wrapText="1" indent="1"/>
    </xf>
    <xf numFmtId="0" fontId="8" fillId="0" borderId="5" xfId="2" applyFont="1" applyBorder="1" applyAlignment="1">
      <alignment horizontal="right" vertical="center" wrapText="1" indent="1"/>
    </xf>
    <xf numFmtId="0" fontId="9" fillId="0" borderId="0" xfId="0" applyFont="1" applyAlignment="1">
      <alignment vertical="center"/>
    </xf>
    <xf numFmtId="0" fontId="9" fillId="0" borderId="0" xfId="0" applyFont="1" applyAlignment="1">
      <alignment vertical="center" wrapText="1"/>
    </xf>
    <xf numFmtId="0" fontId="9" fillId="0" borderId="0" xfId="2" applyFont="1" applyFill="1" applyAlignment="1">
      <alignment vertical="center"/>
    </xf>
    <xf numFmtId="0" fontId="6" fillId="2" borderId="0" xfId="0" applyFont="1" applyFill="1" applyAlignment="1">
      <alignment vertical="center"/>
    </xf>
    <xf numFmtId="0" fontId="6" fillId="2" borderId="0" xfId="0" applyFont="1" applyFill="1" applyAlignment="1">
      <alignment vertical="center"/>
    </xf>
    <xf numFmtId="0" fontId="7" fillId="2" borderId="29" xfId="0" applyFont="1" applyFill="1" applyBorder="1" applyAlignment="1">
      <alignment vertical="center"/>
    </xf>
    <xf numFmtId="0" fontId="13" fillId="2" borderId="0" xfId="0" applyFont="1" applyFill="1" applyAlignment="1">
      <alignment vertical="center"/>
    </xf>
    <xf numFmtId="178" fontId="16" fillId="0" borderId="12" xfId="2" applyNumberFormat="1" applyFont="1" applyBorder="1" applyAlignment="1">
      <alignment horizontal="center" vertical="center" shrinkToFit="1"/>
    </xf>
    <xf numFmtId="179" fontId="16" fillId="0" borderId="12" xfId="2" applyNumberFormat="1" applyFont="1" applyBorder="1" applyAlignment="1">
      <alignment horizontal="center" vertical="center" shrinkToFit="1"/>
    </xf>
    <xf numFmtId="180" fontId="16" fillId="0" borderId="12" xfId="2" applyNumberFormat="1" applyFont="1" applyBorder="1" applyAlignment="1">
      <alignment horizontal="right" vertical="center" shrinkToFit="1"/>
    </xf>
    <xf numFmtId="0" fontId="0" fillId="0" borderId="0" xfId="0" applyAlignment="1">
      <alignment vertical="center"/>
    </xf>
    <xf numFmtId="0" fontId="5" fillId="2" borderId="14" xfId="0" applyFont="1" applyFill="1" applyBorder="1" applyAlignment="1">
      <alignment vertical="center"/>
    </xf>
    <xf numFmtId="0" fontId="0" fillId="2" borderId="14" xfId="0" applyFill="1" applyBorder="1" applyAlignment="1">
      <alignment vertical="center"/>
    </xf>
    <xf numFmtId="0" fontId="0" fillId="0" borderId="0" xfId="0" applyAlignment="1">
      <alignment vertical="center"/>
    </xf>
    <xf numFmtId="0" fontId="6" fillId="2" borderId="0" xfId="0" applyFont="1" applyFill="1" applyAlignment="1">
      <alignment vertical="center"/>
    </xf>
    <xf numFmtId="0" fontId="6" fillId="2" borderId="0" xfId="0" applyFont="1" applyFill="1" applyAlignment="1">
      <alignment vertical="center"/>
    </xf>
    <xf numFmtId="0" fontId="0" fillId="0" borderId="0" xfId="0" applyAlignment="1">
      <alignment vertical="center"/>
    </xf>
    <xf numFmtId="0" fontId="9" fillId="0" borderId="0" xfId="0" applyFont="1"/>
    <xf numFmtId="0" fontId="13" fillId="2" borderId="0" xfId="0" applyFont="1" applyFill="1" applyBorder="1" applyAlignment="1">
      <alignment vertical="center"/>
    </xf>
    <xf numFmtId="0" fontId="0" fillId="0" borderId="0" xfId="0" applyAlignment="1">
      <alignment vertical="center"/>
    </xf>
    <xf numFmtId="0" fontId="6" fillId="2" borderId="0" xfId="0" applyFont="1" applyFill="1" applyAlignment="1">
      <alignment vertical="center"/>
    </xf>
    <xf numFmtId="0" fontId="0" fillId="0" borderId="0" xfId="0" applyAlignment="1">
      <alignment vertical="center"/>
    </xf>
    <xf numFmtId="0" fontId="6" fillId="2" borderId="0" xfId="0" applyFont="1" applyFill="1" applyAlignment="1">
      <alignment vertical="center"/>
    </xf>
    <xf numFmtId="0" fontId="22" fillId="2" borderId="0" xfId="0" applyFont="1" applyFill="1" applyBorder="1" applyAlignment="1" applyProtection="1">
      <alignment horizontal="center" vertical="center"/>
      <protection locked="0"/>
    </xf>
    <xf numFmtId="0" fontId="0" fillId="0" borderId="0" xfId="0" applyAlignment="1">
      <alignment vertical="center"/>
    </xf>
    <xf numFmtId="0" fontId="6" fillId="2" borderId="0" xfId="0" applyFont="1" applyFill="1" applyAlignment="1">
      <alignment vertical="top"/>
    </xf>
    <xf numFmtId="182" fontId="5" fillId="0" borderId="13" xfId="0" applyNumberFormat="1" applyFont="1" applyFill="1" applyBorder="1" applyAlignment="1" applyProtection="1">
      <alignment horizontal="left" vertical="center" indent="1"/>
      <protection locked="0"/>
    </xf>
    <xf numFmtId="0" fontId="5" fillId="0" borderId="13" xfId="0" applyFont="1" applyFill="1" applyBorder="1" applyAlignment="1" applyProtection="1">
      <alignment horizontal="left" vertical="center" indent="1"/>
      <protection locked="0"/>
    </xf>
    <xf numFmtId="0" fontId="0" fillId="0" borderId="0" xfId="0" applyAlignment="1">
      <alignment vertical="center"/>
    </xf>
    <xf numFmtId="183" fontId="5" fillId="0" borderId="21" xfId="0" applyNumberFormat="1" applyFont="1" applyFill="1" applyBorder="1" applyAlignment="1" applyProtection="1">
      <alignment horizontal="left" vertical="center" indent="1" shrinkToFit="1"/>
      <protection locked="0"/>
    </xf>
    <xf numFmtId="184" fontId="5" fillId="0" borderId="13" xfId="0" applyNumberFormat="1" applyFont="1" applyFill="1" applyBorder="1" applyAlignment="1" applyProtection="1">
      <alignment horizontal="left" vertical="center" indent="1"/>
      <protection locked="0"/>
    </xf>
    <xf numFmtId="0" fontId="0" fillId="0" borderId="0" xfId="0" applyAlignment="1">
      <alignment vertical="center"/>
    </xf>
    <xf numFmtId="0" fontId="6" fillId="2" borderId="0" xfId="0" applyFont="1" applyFill="1" applyAlignment="1">
      <alignment vertical="top" wrapText="1"/>
    </xf>
    <xf numFmtId="0" fontId="23" fillId="2" borderId="0" xfId="0" applyFont="1" applyFill="1" applyBorder="1" applyAlignment="1">
      <alignment vertical="center"/>
    </xf>
    <xf numFmtId="0" fontId="0" fillId="2" borderId="0" xfId="0" applyFill="1" applyBorder="1" applyAlignment="1">
      <alignment vertical="center"/>
    </xf>
    <xf numFmtId="0" fontId="14" fillId="2" borderId="0" xfId="0" applyFont="1" applyFill="1" applyAlignment="1">
      <alignment horizontal="left" vertical="center"/>
    </xf>
    <xf numFmtId="0" fontId="0" fillId="6" borderId="12" xfId="0" applyFill="1" applyBorder="1" applyAlignment="1">
      <alignment horizontal="center" vertical="center"/>
    </xf>
    <xf numFmtId="0" fontId="0" fillId="7" borderId="12" xfId="0" applyFill="1" applyBorder="1" applyAlignment="1">
      <alignment horizontal="center" vertical="center" wrapText="1"/>
    </xf>
    <xf numFmtId="0" fontId="24" fillId="2" borderId="0" xfId="0" applyFont="1" applyFill="1" applyAlignment="1">
      <alignment vertical="center"/>
    </xf>
    <xf numFmtId="0" fontId="24" fillId="2" borderId="0" xfId="0" applyFont="1" applyFill="1" applyBorder="1" applyAlignment="1">
      <alignment vertical="center"/>
    </xf>
    <xf numFmtId="0" fontId="25" fillId="2" borderId="0" xfId="0" applyFont="1" applyFill="1"/>
    <xf numFmtId="0" fontId="26" fillId="2" borderId="0" xfId="0" applyFont="1" applyFill="1"/>
    <xf numFmtId="0" fontId="27" fillId="2" borderId="0" xfId="0" applyFont="1" applyFill="1"/>
    <xf numFmtId="0" fontId="28" fillId="2" borderId="0" xfId="0" applyFont="1" applyFill="1" applyAlignment="1">
      <alignment vertical="center"/>
    </xf>
    <xf numFmtId="0" fontId="30" fillId="2" borderId="0" xfId="0" applyFont="1" applyFill="1"/>
    <xf numFmtId="0" fontId="32" fillId="2" borderId="0" xfId="0" quotePrefix="1" applyFont="1" applyFill="1" applyAlignment="1">
      <alignment horizontal="right" vertical="center"/>
    </xf>
    <xf numFmtId="0" fontId="32" fillId="2" borderId="0" xfId="0" applyFont="1" applyFill="1" applyAlignment="1">
      <alignment vertical="center"/>
    </xf>
    <xf numFmtId="0" fontId="32" fillId="0" borderId="0" xfId="0" applyFont="1" applyBorder="1" applyAlignment="1">
      <alignment vertical="center" wrapText="1"/>
    </xf>
    <xf numFmtId="0" fontId="31" fillId="7" borderId="12" xfId="0" applyFont="1" applyFill="1" applyBorder="1" applyAlignment="1">
      <alignment horizontal="center" vertical="center" wrapText="1"/>
    </xf>
    <xf numFmtId="0" fontId="31" fillId="6" borderId="12" xfId="0" applyFont="1" applyFill="1" applyBorder="1" applyAlignment="1">
      <alignment horizontal="center" vertical="center"/>
    </xf>
    <xf numFmtId="0" fontId="33" fillId="2" borderId="0" xfId="0" quotePrefix="1" applyFont="1" applyFill="1" applyAlignment="1">
      <alignment horizontal="right" vertical="center"/>
    </xf>
    <xf numFmtId="0" fontId="5" fillId="2" borderId="0" xfId="0" applyFont="1" applyFill="1" applyAlignment="1">
      <alignment horizontal="left" vertical="center"/>
    </xf>
    <xf numFmtId="0" fontId="34" fillId="2" borderId="0" xfId="0" applyFont="1" applyFill="1" applyAlignment="1">
      <alignment vertical="center"/>
    </xf>
    <xf numFmtId="0" fontId="30" fillId="2" borderId="0" xfId="0" applyFont="1" applyFill="1" applyAlignment="1">
      <alignment vertical="center"/>
    </xf>
    <xf numFmtId="0" fontId="34" fillId="2" borderId="0" xfId="0" applyFont="1" applyFill="1" applyBorder="1" applyAlignment="1">
      <alignment vertical="center"/>
    </xf>
    <xf numFmtId="0" fontId="36" fillId="0" borderId="0" xfId="0" applyFont="1"/>
    <xf numFmtId="0" fontId="0" fillId="5" borderId="21" xfId="0" applyFill="1" applyBorder="1" applyAlignment="1">
      <alignment horizontal="center" vertical="center"/>
    </xf>
    <xf numFmtId="0" fontId="0" fillId="5" borderId="14" xfId="0" applyFill="1" applyBorder="1" applyAlignment="1">
      <alignment horizontal="center" vertical="center"/>
    </xf>
    <xf numFmtId="0" fontId="5" fillId="2" borderId="0" xfId="0" applyNumberFormat="1" applyFont="1" applyFill="1" applyBorder="1" applyAlignment="1">
      <alignment vertical="center"/>
    </xf>
    <xf numFmtId="0" fontId="0" fillId="0" borderId="0" xfId="0" applyAlignment="1">
      <alignment vertical="center"/>
    </xf>
    <xf numFmtId="0" fontId="5" fillId="0" borderId="21" xfId="0" applyFont="1" applyFill="1" applyBorder="1" applyAlignment="1" applyProtection="1">
      <alignment horizontal="left" vertical="top" wrapText="1" indent="1"/>
      <protection locked="0"/>
    </xf>
    <xf numFmtId="0" fontId="5" fillId="0" borderId="14" xfId="0" applyFont="1" applyFill="1" applyBorder="1" applyAlignment="1" applyProtection="1">
      <alignment horizontal="left" vertical="top" wrapText="1" indent="1"/>
      <protection locked="0"/>
    </xf>
    <xf numFmtId="0" fontId="5" fillId="0" borderId="22" xfId="0" applyFont="1" applyFill="1" applyBorder="1" applyAlignment="1" applyProtection="1">
      <alignment horizontal="left" vertical="top" wrapText="1" indent="1"/>
      <protection locked="0"/>
    </xf>
    <xf numFmtId="176" fontId="5" fillId="3" borderId="21" xfId="0" applyNumberFormat="1" applyFont="1" applyFill="1" applyBorder="1" applyAlignment="1" applyProtection="1">
      <alignment horizontal="left" vertical="center" indent="1" shrinkToFit="1"/>
      <protection locked="0"/>
    </xf>
    <xf numFmtId="176" fontId="5" fillId="3" borderId="14" xfId="0" applyNumberFormat="1" applyFont="1" applyFill="1" applyBorder="1" applyAlignment="1" applyProtection="1">
      <alignment horizontal="left" vertical="center" indent="1" shrinkToFit="1"/>
      <protection locked="0"/>
    </xf>
    <xf numFmtId="0" fontId="0" fillId="0" borderId="14" xfId="0" applyBorder="1" applyAlignment="1">
      <alignment horizontal="left" vertical="center" indent="1" shrinkToFit="1"/>
    </xf>
    <xf numFmtId="0" fontId="0" fillId="0" borderId="22" xfId="0" applyBorder="1" applyAlignment="1">
      <alignment horizontal="left" vertical="center" indent="1" shrinkToFit="1"/>
    </xf>
    <xf numFmtId="176" fontId="5" fillId="0" borderId="21" xfId="0" applyNumberFormat="1" applyFont="1" applyFill="1" applyBorder="1" applyAlignment="1" applyProtection="1">
      <alignment horizontal="left" vertical="center" indent="1" shrinkToFit="1"/>
      <protection locked="0"/>
    </xf>
    <xf numFmtId="176" fontId="5" fillId="0" borderId="14" xfId="0" applyNumberFormat="1" applyFont="1" applyFill="1" applyBorder="1" applyAlignment="1" applyProtection="1">
      <alignment horizontal="left" vertical="center" indent="1" shrinkToFit="1"/>
      <protection locked="0"/>
    </xf>
    <xf numFmtId="0" fontId="5" fillId="0" borderId="21" xfId="0" applyFont="1" applyFill="1" applyBorder="1" applyAlignment="1" applyProtection="1">
      <alignment horizontal="left" vertical="center" indent="1" shrinkToFit="1"/>
      <protection locked="0"/>
    </xf>
    <xf numFmtId="0" fontId="5" fillId="0" borderId="14" xfId="0" applyFont="1" applyFill="1" applyBorder="1" applyAlignment="1" applyProtection="1">
      <alignment horizontal="left" vertical="center" indent="1" shrinkToFit="1"/>
      <protection locked="0"/>
    </xf>
    <xf numFmtId="0" fontId="5" fillId="0" borderId="21" xfId="0" applyFont="1" applyFill="1" applyBorder="1" applyAlignment="1" applyProtection="1">
      <alignment horizontal="left" vertical="center" wrapText="1" indent="1"/>
      <protection locked="0"/>
    </xf>
    <xf numFmtId="0" fontId="5" fillId="0" borderId="14" xfId="0" applyFont="1" applyFill="1" applyBorder="1" applyAlignment="1" applyProtection="1">
      <alignment horizontal="left" vertical="center" wrapText="1" indent="1"/>
      <protection locked="0"/>
    </xf>
    <xf numFmtId="0" fontId="5" fillId="0" borderId="22" xfId="0" applyFont="1" applyFill="1" applyBorder="1" applyAlignment="1" applyProtection="1">
      <alignment horizontal="left" vertical="center" wrapText="1" indent="1"/>
      <protection locked="0"/>
    </xf>
    <xf numFmtId="0" fontId="5" fillId="0" borderId="16" xfId="0" applyFont="1" applyFill="1" applyBorder="1" applyAlignment="1" applyProtection="1">
      <alignment horizontal="left" vertical="top" wrapText="1" indent="1"/>
      <protection locked="0"/>
    </xf>
    <xf numFmtId="0" fontId="5" fillId="0" borderId="17" xfId="0" applyFont="1" applyFill="1" applyBorder="1" applyAlignment="1" applyProtection="1">
      <alignment horizontal="left" vertical="top" wrapText="1" indent="1"/>
      <protection locked="0"/>
    </xf>
    <xf numFmtId="0" fontId="5" fillId="0" borderId="18" xfId="0" applyFont="1" applyFill="1" applyBorder="1" applyAlignment="1" applyProtection="1">
      <alignment horizontal="left" vertical="top" wrapText="1" indent="1"/>
      <protection locked="0"/>
    </xf>
    <xf numFmtId="0" fontId="5" fillId="0" borderId="19" xfId="0" applyFont="1" applyFill="1" applyBorder="1" applyAlignment="1" applyProtection="1">
      <alignment horizontal="left" vertical="top" wrapText="1" indent="1"/>
      <protection locked="0"/>
    </xf>
    <xf numFmtId="0" fontId="5" fillId="0" borderId="15" xfId="0" applyFont="1" applyFill="1" applyBorder="1" applyAlignment="1" applyProtection="1">
      <alignment horizontal="left" vertical="top" wrapText="1" indent="1"/>
      <protection locked="0"/>
    </xf>
    <xf numFmtId="0" fontId="5" fillId="0" borderId="20" xfId="0" applyFont="1" applyFill="1" applyBorder="1" applyAlignment="1" applyProtection="1">
      <alignment horizontal="left" vertical="top" wrapText="1" indent="1"/>
      <protection locked="0"/>
    </xf>
    <xf numFmtId="0" fontId="5" fillId="0" borderId="14" xfId="0" applyFont="1" applyFill="1" applyBorder="1" applyAlignment="1" applyProtection="1">
      <alignment horizontal="left" vertical="center" indent="1"/>
      <protection locked="0"/>
    </xf>
    <xf numFmtId="0" fontId="5" fillId="0" borderId="22" xfId="0" applyFont="1" applyFill="1" applyBorder="1" applyAlignment="1" applyProtection="1">
      <alignment horizontal="left" vertical="center" indent="1"/>
      <protection locked="0"/>
    </xf>
    <xf numFmtId="177" fontId="5" fillId="0" borderId="21" xfId="0" applyNumberFormat="1" applyFont="1" applyFill="1" applyBorder="1" applyAlignment="1" applyProtection="1">
      <alignment horizontal="left" vertical="center" indent="1" shrinkToFit="1"/>
      <protection locked="0"/>
    </xf>
    <xf numFmtId="177" fontId="5" fillId="0" borderId="14" xfId="0" applyNumberFormat="1" applyFont="1" applyFill="1" applyBorder="1" applyAlignment="1" applyProtection="1">
      <alignment horizontal="left" vertical="center" indent="1" shrinkToFit="1"/>
      <protection locked="0"/>
    </xf>
    <xf numFmtId="0" fontId="0" fillId="7" borderId="12" xfId="0" applyFill="1" applyBorder="1" applyAlignment="1">
      <alignment horizontal="center" vertical="center" wrapText="1"/>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181" fontId="7" fillId="0" borderId="21" xfId="0" applyNumberFormat="1" applyFont="1" applyFill="1" applyBorder="1" applyAlignment="1" applyProtection="1">
      <alignment horizontal="left" vertical="center" indent="1"/>
      <protection locked="0"/>
    </xf>
    <xf numFmtId="181" fontId="7" fillId="0" borderId="14" xfId="0" applyNumberFormat="1" applyFont="1" applyFill="1" applyBorder="1" applyAlignment="1" applyProtection="1">
      <alignment horizontal="left" vertical="center" indent="1"/>
      <protection locked="0"/>
    </xf>
    <xf numFmtId="181" fontId="7" fillId="0" borderId="22" xfId="0" applyNumberFormat="1" applyFont="1" applyFill="1" applyBorder="1" applyAlignment="1" applyProtection="1">
      <alignment horizontal="left" vertical="center" indent="1"/>
      <protection locked="0"/>
    </xf>
    <xf numFmtId="176" fontId="5" fillId="0" borderId="21" xfId="0" applyNumberFormat="1" applyFont="1" applyFill="1" applyBorder="1" applyAlignment="1" applyProtection="1">
      <alignment horizontal="left" vertical="center" indent="1"/>
      <protection locked="0"/>
    </xf>
    <xf numFmtId="176" fontId="5" fillId="0" borderId="14" xfId="0" applyNumberFormat="1" applyFont="1" applyFill="1" applyBorder="1" applyAlignment="1" applyProtection="1">
      <alignment horizontal="left" vertical="center" indent="1"/>
      <protection locked="0"/>
    </xf>
    <xf numFmtId="176" fontId="5" fillId="0" borderId="22" xfId="0" applyNumberFormat="1" applyFont="1" applyFill="1" applyBorder="1" applyAlignment="1" applyProtection="1">
      <alignment horizontal="left" vertical="center" indent="1"/>
      <protection locked="0"/>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vertical="top" wrapText="1"/>
    </xf>
    <xf numFmtId="0" fontId="6" fillId="2" borderId="0" xfId="0" applyFont="1" applyFill="1" applyAlignment="1">
      <alignment vertical="top"/>
    </xf>
    <xf numFmtId="176" fontId="5" fillId="3" borderId="21" xfId="0" applyNumberFormat="1" applyFont="1" applyFill="1" applyBorder="1" applyAlignment="1" applyProtection="1">
      <alignment horizontal="left" vertical="center" wrapText="1" indent="1"/>
      <protection locked="0"/>
    </xf>
    <xf numFmtId="176" fontId="5" fillId="3" borderId="14" xfId="0" applyNumberFormat="1" applyFont="1" applyFill="1" applyBorder="1" applyAlignment="1" applyProtection="1">
      <alignment horizontal="left" vertical="center" indent="1"/>
      <protection locked="0"/>
    </xf>
    <xf numFmtId="176" fontId="5" fillId="3" borderId="22" xfId="0" applyNumberFormat="1" applyFont="1" applyFill="1" applyBorder="1" applyAlignment="1" applyProtection="1">
      <alignment horizontal="left" vertical="center" indent="1"/>
      <protection locked="0"/>
    </xf>
    <xf numFmtId="0" fontId="6" fillId="2" borderId="15" xfId="0" applyFont="1" applyFill="1" applyBorder="1" applyAlignment="1">
      <alignment vertical="center"/>
    </xf>
    <xf numFmtId="0" fontId="0" fillId="0" borderId="15" xfId="0" applyBorder="1" applyAlignment="1">
      <alignment vertical="center"/>
    </xf>
    <xf numFmtId="0" fontId="7" fillId="0" borderId="21" xfId="0" applyNumberFormat="1" applyFont="1" applyFill="1" applyBorder="1" applyAlignment="1" applyProtection="1">
      <alignment horizontal="left" vertical="center" indent="1" shrinkToFit="1"/>
      <protection locked="0"/>
    </xf>
    <xf numFmtId="0" fontId="7" fillId="0" borderId="14" xfId="0" applyNumberFormat="1" applyFont="1" applyFill="1" applyBorder="1" applyAlignment="1" applyProtection="1">
      <alignment horizontal="left" vertical="center" indent="1" shrinkToFit="1"/>
      <protection locked="0"/>
    </xf>
    <xf numFmtId="180" fontId="5" fillId="0" borderId="21" xfId="0" applyNumberFormat="1" applyFont="1" applyFill="1" applyBorder="1" applyAlignment="1" applyProtection="1">
      <alignment horizontal="left" vertical="center" indent="1" shrinkToFit="1"/>
      <protection locked="0"/>
    </xf>
    <xf numFmtId="180" fontId="5" fillId="0" borderId="14" xfId="0" applyNumberFormat="1" applyFont="1" applyFill="1" applyBorder="1" applyAlignment="1" applyProtection="1">
      <alignment horizontal="left" vertical="center" indent="1" shrinkToFit="1"/>
      <protection locked="0"/>
    </xf>
    <xf numFmtId="176" fontId="5" fillId="0" borderId="21" xfId="0" applyNumberFormat="1" applyFont="1" applyFill="1" applyBorder="1" applyAlignment="1" applyProtection="1">
      <alignment horizontal="left" vertical="top" indent="1"/>
      <protection locked="0"/>
    </xf>
    <xf numFmtId="176" fontId="5" fillId="0" borderId="14" xfId="0" applyNumberFormat="1" applyFont="1" applyFill="1" applyBorder="1" applyAlignment="1" applyProtection="1">
      <alignment horizontal="left" vertical="top" indent="1"/>
      <protection locked="0"/>
    </xf>
    <xf numFmtId="176" fontId="5" fillId="0" borderId="22" xfId="0" applyNumberFormat="1" applyFont="1" applyFill="1" applyBorder="1" applyAlignment="1" applyProtection="1">
      <alignment horizontal="left" vertical="top" indent="1"/>
      <protection locked="0"/>
    </xf>
    <xf numFmtId="0" fontId="5" fillId="0" borderId="16" xfId="0" applyFont="1" applyFill="1" applyBorder="1" applyAlignment="1" applyProtection="1">
      <alignment vertical="top" wrapText="1"/>
      <protection locked="0"/>
    </xf>
    <xf numFmtId="0" fontId="5" fillId="0" borderId="17" xfId="0" applyFont="1" applyFill="1" applyBorder="1" applyAlignment="1" applyProtection="1">
      <alignment vertical="top" wrapText="1"/>
      <protection locked="0"/>
    </xf>
    <xf numFmtId="0" fontId="5" fillId="0" borderId="18" xfId="0" applyFont="1" applyFill="1" applyBorder="1" applyAlignment="1" applyProtection="1">
      <alignment vertical="top" wrapText="1"/>
      <protection locked="0"/>
    </xf>
    <xf numFmtId="0" fontId="5" fillId="0" borderId="19" xfId="0" applyFont="1" applyFill="1" applyBorder="1" applyAlignment="1" applyProtection="1">
      <alignment vertical="top" wrapText="1"/>
      <protection locked="0"/>
    </xf>
    <xf numFmtId="0" fontId="5" fillId="0" borderId="15" xfId="0" applyFont="1" applyFill="1" applyBorder="1" applyAlignment="1" applyProtection="1">
      <alignment vertical="top" wrapText="1"/>
      <protection locked="0"/>
    </xf>
    <xf numFmtId="0" fontId="5" fillId="0" borderId="20" xfId="0" applyFont="1" applyFill="1" applyBorder="1" applyAlignment="1" applyProtection="1">
      <alignment vertical="top" wrapText="1"/>
      <protection locked="0"/>
    </xf>
    <xf numFmtId="0" fontId="5" fillId="5" borderId="21" xfId="0" applyNumberFormat="1" applyFont="1" applyFill="1" applyBorder="1" applyAlignment="1" applyProtection="1">
      <alignment horizontal="left" vertical="center" indent="1" shrinkToFit="1"/>
      <protection locked="0"/>
    </xf>
    <xf numFmtId="0" fontId="5" fillId="5" borderId="14" xfId="0" applyNumberFormat="1" applyFont="1" applyFill="1" applyBorder="1" applyAlignment="1" applyProtection="1">
      <alignment horizontal="left" vertical="center" indent="1" shrinkToFit="1"/>
      <protection locked="0"/>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5" xfId="0" applyBorder="1" applyAlignment="1">
      <alignment vertical="top" wrapText="1"/>
    </xf>
    <xf numFmtId="0" fontId="0" fillId="0" borderId="20" xfId="0" applyBorder="1" applyAlignment="1">
      <alignment vertical="top" wrapText="1"/>
    </xf>
    <xf numFmtId="0" fontId="15" fillId="6" borderId="1" xfId="3" applyFill="1" applyBorder="1" applyAlignment="1">
      <alignment horizontal="left" vertical="center"/>
    </xf>
    <xf numFmtId="0" fontId="15" fillId="6" borderId="2" xfId="3" applyFill="1" applyBorder="1" applyAlignment="1">
      <alignment horizontal="left" vertical="center"/>
    </xf>
    <xf numFmtId="0" fontId="15" fillId="6" borderId="3" xfId="3" applyFill="1" applyBorder="1" applyAlignment="1">
      <alignment horizontal="left"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28" xfId="0" applyFill="1" applyBorder="1" applyAlignment="1">
      <alignment horizontal="center" vertical="center"/>
    </xf>
    <xf numFmtId="0" fontId="0" fillId="6" borderId="39" xfId="0" applyFill="1" applyBorder="1" applyAlignment="1">
      <alignment horizontal="center" vertical="center"/>
    </xf>
    <xf numFmtId="0" fontId="0" fillId="6" borderId="40" xfId="0" applyFill="1" applyBorder="1" applyAlignment="1">
      <alignment horizontal="center" vertical="center" wrapText="1"/>
    </xf>
    <xf numFmtId="0" fontId="0" fillId="6" borderId="41" xfId="0" applyFill="1" applyBorder="1" applyAlignment="1">
      <alignment horizontal="center" vertical="center" wrapText="1"/>
    </xf>
    <xf numFmtId="0" fontId="0" fillId="6" borderId="42"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44" xfId="0" applyFill="1" applyBorder="1" applyAlignment="1">
      <alignment horizontal="center" vertical="center" wrapText="1"/>
    </xf>
    <xf numFmtId="0" fontId="0" fillId="6" borderId="45" xfId="0" applyFill="1" applyBorder="1" applyAlignment="1">
      <alignment horizontal="center" vertical="center" wrapText="1"/>
    </xf>
    <xf numFmtId="0" fontId="0" fillId="6" borderId="12" xfId="0" applyFill="1" applyBorder="1" applyAlignment="1">
      <alignment vertical="center" wrapText="1"/>
    </xf>
    <xf numFmtId="176" fontId="16" fillId="0" borderId="4" xfId="2" applyNumberFormat="1" applyFont="1" applyBorder="1" applyAlignment="1">
      <alignment vertical="center" wrapText="1"/>
    </xf>
    <xf numFmtId="176" fontId="16" fillId="0" borderId="5" xfId="2" applyNumberFormat="1" applyFont="1" applyBorder="1" applyAlignment="1">
      <alignment vertical="center" wrapText="1"/>
    </xf>
    <xf numFmtId="0" fontId="9" fillId="0" borderId="12" xfId="2" applyFont="1" applyBorder="1" applyAlignment="1">
      <alignment horizontal="justify" vertical="center" wrapText="1"/>
    </xf>
    <xf numFmtId="0" fontId="16" fillId="0" borderId="28" xfId="2" applyFont="1" applyBorder="1" applyAlignment="1">
      <alignment horizontal="left" vertical="center" wrapText="1" indent="1"/>
    </xf>
    <xf numFmtId="0" fontId="17" fillId="0" borderId="5" xfId="2" applyFont="1" applyBorder="1" applyAlignment="1">
      <alignment vertical="center" wrapText="1"/>
    </xf>
    <xf numFmtId="0" fontId="17" fillId="0" borderId="8" xfId="2" applyFont="1" applyBorder="1" applyAlignment="1">
      <alignment vertical="center" wrapText="1"/>
    </xf>
    <xf numFmtId="0" fontId="9" fillId="0" borderId="12" xfId="2" applyFont="1" applyBorder="1" applyAlignment="1">
      <alignment horizontal="left" vertical="center" wrapText="1"/>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1" xfId="2" applyFont="1" applyBorder="1" applyAlignment="1">
      <alignment horizontal="center" vertical="center" shrinkToFit="1"/>
    </xf>
    <xf numFmtId="0" fontId="16" fillId="0" borderId="3" xfId="2" applyFont="1" applyBorder="1" applyAlignment="1">
      <alignment horizontal="center" vertical="center" shrinkToFit="1"/>
    </xf>
    <xf numFmtId="0" fontId="16" fillId="0" borderId="1" xfId="2" applyFont="1" applyBorder="1" applyAlignment="1">
      <alignment horizontal="left" vertical="center" wrapText="1" indent="1"/>
    </xf>
    <xf numFmtId="0" fontId="16" fillId="0" borderId="2" xfId="2" applyFont="1" applyBorder="1" applyAlignment="1">
      <alignment horizontal="left" vertical="center" wrapText="1" indent="1"/>
    </xf>
    <xf numFmtId="0" fontId="16" fillId="0" borderId="3" xfId="2" applyFont="1" applyBorder="1" applyAlignment="1">
      <alignment horizontal="left" vertical="center" wrapText="1" indent="1"/>
    </xf>
    <xf numFmtId="0" fontId="16" fillId="0" borderId="9" xfId="2" applyFont="1" applyBorder="1" applyAlignment="1">
      <alignment horizontal="left" vertical="center" wrapText="1" indent="1"/>
    </xf>
    <xf numFmtId="0" fontId="16" fillId="0" borderId="4" xfId="2" applyFont="1" applyBorder="1" applyAlignment="1">
      <alignment horizontal="left" vertical="center" wrapText="1" indent="1"/>
    </xf>
    <xf numFmtId="0" fontId="16" fillId="0" borderId="10" xfId="2" applyFont="1" applyBorder="1" applyAlignment="1">
      <alignment horizontal="left" vertical="center" wrapText="1" indent="1"/>
    </xf>
    <xf numFmtId="0" fontId="8" fillId="0" borderId="0" xfId="2" applyFont="1" applyAlignment="1">
      <alignment vertical="center" wrapText="1"/>
    </xf>
    <xf numFmtId="0" fontId="8" fillId="0" borderId="0" xfId="2" applyFont="1" applyAlignment="1">
      <alignment horizontal="left" vertical="center" wrapText="1"/>
    </xf>
    <xf numFmtId="0" fontId="9" fillId="0" borderId="28" xfId="2" applyFont="1" applyBorder="1" applyAlignment="1">
      <alignment horizontal="justify" vertical="center" wrapText="1"/>
    </xf>
    <xf numFmtId="0" fontId="9" fillId="0" borderId="38" xfId="2" applyFont="1" applyBorder="1" applyAlignment="1">
      <alignment horizontal="justify" vertical="center" wrapText="1"/>
    </xf>
    <xf numFmtId="0" fontId="17" fillId="0" borderId="25" xfId="2" applyFont="1" applyBorder="1" applyAlignment="1">
      <alignment vertical="center" shrinkToFit="1"/>
    </xf>
    <xf numFmtId="0" fontId="17" fillId="0" borderId="24" xfId="2" applyFont="1" applyBorder="1" applyAlignment="1">
      <alignment vertical="center" shrinkToFit="1"/>
    </xf>
    <xf numFmtId="0" fontId="16" fillId="0" borderId="23" xfId="2" applyFont="1" applyBorder="1" applyAlignment="1">
      <alignment horizontal="left" vertical="center" wrapText="1" indent="1"/>
    </xf>
    <xf numFmtId="0" fontId="16" fillId="0" borderId="12" xfId="2" applyFont="1" applyBorder="1" applyAlignment="1">
      <alignment horizontal="left" vertical="center" wrapText="1" indent="1"/>
    </xf>
    <xf numFmtId="0" fontId="16" fillId="0" borderId="9" xfId="2" applyFont="1" applyBorder="1" applyAlignment="1">
      <alignment horizontal="left" vertical="top" wrapText="1" indent="1"/>
    </xf>
    <xf numFmtId="0" fontId="16" fillId="0" borderId="4" xfId="2" applyFont="1" applyBorder="1" applyAlignment="1">
      <alignment horizontal="left" vertical="top" wrapText="1" indent="1"/>
    </xf>
    <xf numFmtId="0" fontId="16" fillId="0" borderId="10" xfId="2" applyFont="1" applyBorder="1" applyAlignment="1">
      <alignment horizontal="left" vertical="top" wrapText="1" indent="1"/>
    </xf>
    <xf numFmtId="0" fontId="16" fillId="0" borderId="6" xfId="2" applyFont="1" applyBorder="1" applyAlignment="1">
      <alignment horizontal="left" vertical="center" wrapText="1" indent="1"/>
    </xf>
    <xf numFmtId="0" fontId="16" fillId="0" borderId="0" xfId="2" applyFont="1" applyBorder="1" applyAlignment="1">
      <alignment horizontal="left" vertical="center" wrapText="1" indent="1"/>
    </xf>
    <xf numFmtId="0" fontId="16" fillId="0" borderId="11" xfId="2" applyFont="1" applyBorder="1" applyAlignment="1">
      <alignment horizontal="left" vertical="center" wrapText="1" indent="1"/>
    </xf>
    <xf numFmtId="0" fontId="11" fillId="0" borderId="0" xfId="2" applyFont="1" applyBorder="1" applyAlignment="1">
      <alignment horizontal="center" vertical="center" wrapText="1"/>
    </xf>
    <xf numFmtId="176" fontId="16" fillId="0" borderId="0" xfId="2" applyNumberFormat="1" applyFont="1" applyAlignment="1">
      <alignment horizontal="right" vertical="center" indent="1"/>
    </xf>
    <xf numFmtId="0" fontId="16" fillId="0" borderId="0" xfId="2" applyFont="1" applyAlignment="1">
      <alignment vertical="center" shrinkToFit="1"/>
    </xf>
    <xf numFmtId="0" fontId="16" fillId="0" borderId="0" xfId="2" applyFont="1" applyBorder="1" applyAlignment="1">
      <alignment vertical="center" wrapText="1"/>
    </xf>
    <xf numFmtId="0" fontId="10" fillId="0" borderId="0" xfId="2" applyFont="1" applyAlignment="1">
      <alignment horizontal="center" vertical="center"/>
    </xf>
    <xf numFmtId="0" fontId="16" fillId="0" borderId="0" xfId="2" applyFont="1" applyAlignment="1">
      <alignment vertical="center"/>
    </xf>
    <xf numFmtId="0" fontId="9" fillId="0" borderId="0" xfId="2" applyFont="1" applyBorder="1" applyAlignment="1">
      <alignment vertical="center" wrapText="1"/>
    </xf>
    <xf numFmtId="0" fontId="16" fillId="0" borderId="10" xfId="2" applyNumberFormat="1" applyFont="1" applyBorder="1" applyAlignment="1">
      <alignment horizontal="right" vertical="center" wrapText="1" indent="1"/>
    </xf>
    <xf numFmtId="0" fontId="16" fillId="0" borderId="8" xfId="0" applyNumberFormat="1" applyFont="1" applyBorder="1" applyAlignment="1">
      <alignment horizontal="right" vertical="center" wrapText="1" indent="1"/>
    </xf>
    <xf numFmtId="0" fontId="21" fillId="0" borderId="30" xfId="3" applyFont="1" applyFill="1" applyBorder="1" applyAlignment="1">
      <alignment horizontal="left" vertical="center" wrapText="1" indent="2"/>
    </xf>
    <xf numFmtId="0" fontId="0" fillId="0" borderId="31" xfId="0" applyBorder="1" applyAlignment="1">
      <alignment horizontal="left" vertical="center" wrapText="1" indent="2"/>
    </xf>
    <xf numFmtId="0" fontId="0" fillId="0" borderId="32" xfId="0" applyBorder="1" applyAlignment="1">
      <alignment horizontal="left" vertical="center" wrapText="1" indent="2"/>
    </xf>
    <xf numFmtId="0" fontId="0" fillId="0" borderId="36" xfId="0" applyBorder="1" applyAlignment="1">
      <alignment horizontal="left" vertical="center" wrapText="1" indent="2"/>
    </xf>
    <xf numFmtId="0" fontId="0" fillId="0" borderId="0" xfId="0" applyAlignment="1">
      <alignment horizontal="left" vertical="center" wrapText="1" indent="2"/>
    </xf>
    <xf numFmtId="0" fontId="0" fillId="0" borderId="37" xfId="0" applyBorder="1" applyAlignment="1">
      <alignment horizontal="left" vertical="center" wrapText="1" indent="2"/>
    </xf>
    <xf numFmtId="0" fontId="0" fillId="0" borderId="33" xfId="0" applyBorder="1" applyAlignment="1">
      <alignment horizontal="left" vertical="center" wrapText="1" indent="2"/>
    </xf>
    <xf numFmtId="0" fontId="0" fillId="0" borderId="34" xfId="0" applyBorder="1" applyAlignment="1">
      <alignment horizontal="left" vertical="center" wrapText="1" indent="2"/>
    </xf>
    <xf numFmtId="0" fontId="0" fillId="0" borderId="35" xfId="0" applyBorder="1" applyAlignment="1">
      <alignment horizontal="left" vertical="center" wrapText="1" indent="2"/>
    </xf>
    <xf numFmtId="0" fontId="16" fillId="0" borderId="12" xfId="2" applyFont="1" applyBorder="1" applyAlignment="1">
      <alignment horizontal="center" vertical="center" wrapText="1"/>
    </xf>
    <xf numFmtId="0" fontId="16" fillId="0" borderId="0" xfId="2" applyFont="1" applyAlignment="1">
      <alignment horizontal="left" vertical="center"/>
    </xf>
    <xf numFmtId="0" fontId="9" fillId="0" borderId="27" xfId="2" applyFont="1" applyBorder="1" applyAlignment="1">
      <alignment horizontal="justify" vertical="center" wrapText="1"/>
    </xf>
    <xf numFmtId="0" fontId="11" fillId="0" borderId="0" xfId="2" applyFont="1" applyAlignment="1">
      <alignment horizontal="center" vertical="center" wrapText="1"/>
    </xf>
    <xf numFmtId="0" fontId="28" fillId="7" borderId="1"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31" fillId="6" borderId="40" xfId="0" applyFont="1" applyFill="1" applyBorder="1" applyAlignment="1">
      <alignment horizontal="center" vertical="center" wrapText="1"/>
    </xf>
    <xf numFmtId="0" fontId="31" fillId="6" borderId="41" xfId="0" applyFont="1" applyFill="1" applyBorder="1" applyAlignment="1">
      <alignment horizontal="center" vertical="center" wrapText="1"/>
    </xf>
    <xf numFmtId="0" fontId="31" fillId="6" borderId="43" xfId="0" applyFont="1" applyFill="1" applyBorder="1" applyAlignment="1">
      <alignment horizontal="center" vertical="center" wrapText="1"/>
    </xf>
    <xf numFmtId="0" fontId="31" fillId="6" borderId="44" xfId="0" applyFont="1" applyFill="1" applyBorder="1" applyAlignment="1">
      <alignment horizontal="center" vertical="center" wrapText="1"/>
    </xf>
    <xf numFmtId="0" fontId="31" fillId="6" borderId="1" xfId="0" applyFont="1" applyFill="1" applyBorder="1" applyAlignment="1">
      <alignment horizontal="center" vertical="center"/>
    </xf>
    <xf numFmtId="0" fontId="31" fillId="6" borderId="2" xfId="0" applyFont="1" applyFill="1" applyBorder="1" applyAlignment="1">
      <alignment horizontal="center" vertical="center"/>
    </xf>
    <xf numFmtId="0" fontId="37" fillId="6" borderId="1" xfId="3" applyFont="1" applyFill="1" applyBorder="1" applyAlignment="1">
      <alignment vertical="center"/>
    </xf>
    <xf numFmtId="0" fontId="28" fillId="6" borderId="2" xfId="0" applyFont="1" applyFill="1" applyBorder="1" applyAlignment="1">
      <alignment vertical="center"/>
    </xf>
    <xf numFmtId="0" fontId="28" fillId="6" borderId="3" xfId="0" applyFont="1" applyFill="1" applyBorder="1" applyAlignment="1">
      <alignment vertical="center"/>
    </xf>
    <xf numFmtId="0" fontId="31" fillId="6" borderId="28" xfId="0" applyFont="1" applyFill="1" applyBorder="1" applyAlignment="1">
      <alignment horizontal="center" vertical="center"/>
    </xf>
    <xf numFmtId="0" fontId="31" fillId="6" borderId="39" xfId="0" applyFont="1" applyFill="1" applyBorder="1" applyAlignment="1">
      <alignment horizontal="center" vertical="center"/>
    </xf>
    <xf numFmtId="0" fontId="31" fillId="6" borderId="12" xfId="0" applyFont="1" applyFill="1" applyBorder="1" applyAlignment="1">
      <alignment vertical="center" wrapText="1"/>
    </xf>
    <xf numFmtId="0" fontId="31" fillId="7" borderId="12" xfId="0" applyFont="1" applyFill="1" applyBorder="1" applyAlignment="1">
      <alignment horizontal="center" vertical="center"/>
    </xf>
    <xf numFmtId="49" fontId="36" fillId="0" borderId="0" xfId="3" applyNumberFormat="1" applyFont="1"/>
  </cellXfs>
  <cellStyles count="4">
    <cellStyle name="ハイパーリンク" xfId="3" builtinId="8"/>
    <cellStyle name="標準" xfId="0" builtinId="0"/>
    <cellStyle name="標準 2" xfId="1"/>
    <cellStyle name="標準 3" xfId="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25552;&#20986;&#26041;&#27861;&#12395;&#12388;&#12356;&#12390;!A1"/></Relationships>
</file>

<file path=xl/drawings/_rels/drawing2.xml.rels><?xml version="1.0" encoding="UTF-8" standalone="yes"?>
<Relationships xmlns="http://schemas.openxmlformats.org/package/2006/relationships"><Relationship Id="rId2" Type="http://schemas.openxmlformats.org/officeDocument/2006/relationships/hyperlink" Target="#&#25552;&#20986;&#26041;&#27861;&#12395;&#12388;&#12356;&#12390;!A1"/><Relationship Id="rId1" Type="http://schemas.openxmlformats.org/officeDocument/2006/relationships/hyperlink" Target="#&#23626;&#20986;&#26085;"/></Relationships>
</file>

<file path=xl/drawings/_rels/drawing3.xml.rels><?xml version="1.0" encoding="UTF-8" standalone="yes"?>
<Relationships xmlns="http://schemas.openxmlformats.org/package/2006/relationships"><Relationship Id="rId2" Type="http://schemas.openxmlformats.org/officeDocument/2006/relationships/hyperlink" Target="#&#25552;&#20986;&#26041;&#27861;&#12395;&#12388;&#12356;&#12390;!A1"/><Relationship Id="rId1" Type="http://schemas.openxmlformats.org/officeDocument/2006/relationships/hyperlink" Target="#&#23626;&#20986;&#26085;"/></Relationships>
</file>

<file path=xl/drawings/drawing1.xml><?xml version="1.0" encoding="utf-8"?>
<xdr:wsDr xmlns:xdr="http://schemas.openxmlformats.org/drawingml/2006/spreadsheetDrawing" xmlns:a="http://schemas.openxmlformats.org/drawingml/2006/main">
  <xdr:twoCellAnchor>
    <xdr:from>
      <xdr:col>9</xdr:col>
      <xdr:colOff>273402</xdr:colOff>
      <xdr:row>8</xdr:row>
      <xdr:rowOff>647700</xdr:rowOff>
    </xdr:from>
    <xdr:to>
      <xdr:col>29</xdr:col>
      <xdr:colOff>141110</xdr:colOff>
      <xdr:row>11</xdr:row>
      <xdr:rowOff>66675</xdr:rowOff>
    </xdr:to>
    <xdr:sp macro="" textlink="">
      <xdr:nvSpPr>
        <xdr:cNvPr id="20" name="左矢印吹き出し 19"/>
        <xdr:cNvSpPr/>
      </xdr:nvSpPr>
      <xdr:spPr>
        <a:xfrm>
          <a:off x="8169627" y="2819400"/>
          <a:ext cx="5115983" cy="676275"/>
        </a:xfrm>
        <a:prstGeom prst="leftArrowCallout">
          <a:avLst>
            <a:gd name="adj1" fmla="val 25620"/>
            <a:gd name="adj2" fmla="val 23734"/>
            <a:gd name="adj3" fmla="val 39507"/>
            <a:gd name="adj4" fmla="val 94761"/>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mj-ea"/>
              <a:ea typeface="+mj-ea"/>
            </a:rPr>
            <a:t>・元請業者の会社名及び代表者名を記入してください。</a:t>
          </a:r>
        </a:p>
        <a:p>
          <a:pPr algn="l"/>
          <a:r>
            <a:rPr kumimoji="1" lang="ja-JP" altLang="en-US" sz="1100">
              <a:latin typeface="+mj-ea"/>
              <a:ea typeface="+mj-ea"/>
            </a:rPr>
            <a:t>・代表者印は</a:t>
          </a:r>
          <a:r>
            <a:rPr kumimoji="1" lang="ja-JP" altLang="en-US" sz="1100">
              <a:solidFill>
                <a:srgbClr val="FF0000"/>
              </a:solidFill>
              <a:latin typeface="+mj-ea"/>
              <a:ea typeface="+mj-ea"/>
            </a:rPr>
            <a:t>不要</a:t>
          </a:r>
          <a:r>
            <a:rPr kumimoji="1" lang="ja-JP" altLang="en-US" sz="1100">
              <a:solidFill>
                <a:sysClr val="windowText" lastClr="000000"/>
              </a:solidFill>
              <a:latin typeface="+mj-ea"/>
              <a:ea typeface="+mj-ea"/>
            </a:rPr>
            <a:t>です。</a:t>
          </a:r>
        </a:p>
      </xdr:txBody>
    </xdr:sp>
    <xdr:clientData/>
  </xdr:twoCellAnchor>
  <xdr:twoCellAnchor>
    <xdr:from>
      <xdr:col>9</xdr:col>
      <xdr:colOff>276224</xdr:colOff>
      <xdr:row>18</xdr:row>
      <xdr:rowOff>88195</xdr:rowOff>
    </xdr:from>
    <xdr:to>
      <xdr:col>29</xdr:col>
      <xdr:colOff>123824</xdr:colOff>
      <xdr:row>22</xdr:row>
      <xdr:rowOff>335139</xdr:rowOff>
    </xdr:to>
    <xdr:sp macro="" textlink="">
      <xdr:nvSpPr>
        <xdr:cNvPr id="15" name="左矢印吹き出し 14"/>
        <xdr:cNvSpPr/>
      </xdr:nvSpPr>
      <xdr:spPr>
        <a:xfrm>
          <a:off x="8172449" y="6022270"/>
          <a:ext cx="5095875" cy="1237544"/>
        </a:xfrm>
        <a:prstGeom prst="leftArrowCallout">
          <a:avLst>
            <a:gd name="adj1" fmla="val 22143"/>
            <a:gd name="adj2" fmla="val 23019"/>
            <a:gd name="adj3" fmla="val 18411"/>
            <a:gd name="adj4" fmla="val 95381"/>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j-ea"/>
              <a:ea typeface="+mj-ea"/>
              <a:cs typeface="+mn-cs"/>
            </a:rPr>
            <a:t>・特定建設作業の種類ごとに提出してください。（備考</a:t>
          </a:r>
          <a:r>
            <a:rPr kumimoji="1" lang="en-US" altLang="ja-JP" sz="1100">
              <a:solidFill>
                <a:schemeClr val="dk1"/>
              </a:solidFill>
              <a:effectLst/>
              <a:latin typeface="+mj-ea"/>
              <a:ea typeface="+mj-ea"/>
              <a:cs typeface="+mn-cs"/>
            </a:rPr>
            <a:t>1</a:t>
          </a:r>
          <a:r>
            <a:rPr kumimoji="1" lang="ja-JP" altLang="en-US" sz="1100">
              <a:solidFill>
                <a:schemeClr val="dk1"/>
              </a:solidFill>
              <a:effectLst/>
              <a:latin typeface="+mj-ea"/>
              <a:ea typeface="+mj-ea"/>
              <a:cs typeface="+mn-cs"/>
            </a:rPr>
            <a:t>）</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例：「くい打機、くい抜機」と「ブレーカー（手持ち式のものを除く）」</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n-lt"/>
              <a:ea typeface="+mn-ea"/>
              <a:cs typeface="+mn-cs"/>
            </a:rPr>
            <a:t>等を</a:t>
          </a:r>
          <a:r>
            <a:rPr kumimoji="1" lang="ja-JP" altLang="en-US" sz="1100">
              <a:solidFill>
                <a:schemeClr val="dk1"/>
              </a:solidFill>
              <a:effectLst/>
              <a:latin typeface="+mj-ea"/>
              <a:ea typeface="+mj-ea"/>
              <a:cs typeface="+mn-cs"/>
            </a:rPr>
            <a:t>実施する場合は、別々に届出が必要です。</a:t>
          </a:r>
          <a:endParaRPr kumimoji="1" lang="en-US" altLang="ja-JP" sz="1100">
            <a:solidFill>
              <a:schemeClr val="dk1"/>
            </a:solidFill>
            <a:effectLst/>
            <a:latin typeface="+mj-ea"/>
            <a:ea typeface="+mj-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・騒音・振動規制法施行令別表第</a:t>
          </a:r>
          <a:r>
            <a:rPr kumimoji="1" lang="en-US" altLang="ja-JP" sz="1100">
              <a:solidFill>
                <a:schemeClr val="dk1"/>
              </a:solidFill>
              <a:effectLst/>
              <a:latin typeface="+mj-ea"/>
              <a:ea typeface="+mj-ea"/>
              <a:cs typeface="+mn-cs"/>
            </a:rPr>
            <a:t>2</a:t>
          </a:r>
          <a:r>
            <a:rPr kumimoji="1" lang="ja-JP" altLang="ja-JP" sz="1100">
              <a:solidFill>
                <a:schemeClr val="dk1"/>
              </a:solidFill>
              <a:effectLst/>
              <a:latin typeface="+mj-ea"/>
              <a:ea typeface="+mj-ea"/>
              <a:cs typeface="+mn-cs"/>
            </a:rPr>
            <a:t>に掲げる作業の種類を</a:t>
          </a:r>
          <a:endParaRPr kumimoji="1" lang="en-US" altLang="ja-JP" sz="1100">
            <a:solidFill>
              <a:schemeClr val="dk1"/>
            </a:solidFill>
            <a:effectLst/>
            <a:latin typeface="+mj-ea"/>
            <a:ea typeface="+mj-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　</a:t>
          </a:r>
          <a:r>
            <a:rPr kumimoji="1" lang="ja-JP" altLang="ja-JP" sz="1100">
              <a:solidFill>
                <a:schemeClr val="dk1"/>
              </a:solidFill>
              <a:effectLst/>
              <a:latin typeface="+mn-lt"/>
              <a:ea typeface="+mn-ea"/>
              <a:cs typeface="+mn-cs"/>
            </a:rPr>
            <a:t>プルダウンで</a:t>
          </a:r>
          <a:r>
            <a:rPr kumimoji="1" lang="ja-JP" altLang="ja-JP" sz="1100">
              <a:solidFill>
                <a:schemeClr val="dk1"/>
              </a:solidFill>
              <a:effectLst/>
              <a:latin typeface="+mj-ea"/>
              <a:ea typeface="+mj-ea"/>
              <a:cs typeface="+mn-cs"/>
            </a:rPr>
            <a:t>選択してください。（備考</a:t>
          </a:r>
          <a:r>
            <a:rPr kumimoji="1" lang="en-US" altLang="ja-JP" sz="1100">
              <a:solidFill>
                <a:schemeClr val="dk1"/>
              </a:solidFill>
              <a:effectLst/>
              <a:latin typeface="+mj-ea"/>
              <a:ea typeface="+mj-ea"/>
              <a:cs typeface="+mn-cs"/>
            </a:rPr>
            <a:t>2</a:t>
          </a:r>
          <a:r>
            <a:rPr kumimoji="1" lang="ja-JP" altLang="ja-JP" sz="1100">
              <a:solidFill>
                <a:schemeClr val="dk1"/>
              </a:solidFill>
              <a:effectLst/>
              <a:latin typeface="+mj-ea"/>
              <a:ea typeface="+mj-ea"/>
              <a:cs typeface="+mn-cs"/>
            </a:rPr>
            <a:t>）</a:t>
          </a:r>
          <a:endParaRPr kumimoji="1" lang="en-US" altLang="ja-JP" sz="1100">
            <a:solidFill>
              <a:schemeClr val="dk1"/>
            </a:solidFill>
            <a:effectLst/>
            <a:latin typeface="+mj-ea"/>
            <a:ea typeface="+mj-ea"/>
            <a:cs typeface="+mn-cs"/>
          </a:endParaRPr>
        </a:p>
      </xdr:txBody>
    </xdr:sp>
    <xdr:clientData/>
  </xdr:twoCellAnchor>
  <xdr:twoCellAnchor>
    <xdr:from>
      <xdr:col>10</xdr:col>
      <xdr:colOff>35278</xdr:colOff>
      <xdr:row>2</xdr:row>
      <xdr:rowOff>228600</xdr:rowOff>
    </xdr:from>
    <xdr:to>
      <xdr:col>29</xdr:col>
      <xdr:colOff>123472</xdr:colOff>
      <xdr:row>6</xdr:row>
      <xdr:rowOff>123825</xdr:rowOff>
    </xdr:to>
    <xdr:sp macro="" textlink="">
      <xdr:nvSpPr>
        <xdr:cNvPr id="11" name="左矢印吹き出し 10"/>
        <xdr:cNvSpPr/>
      </xdr:nvSpPr>
      <xdr:spPr>
        <a:xfrm>
          <a:off x="8207728" y="657225"/>
          <a:ext cx="5060244" cy="1143000"/>
        </a:xfrm>
        <a:prstGeom prst="leftArrowCallout">
          <a:avLst>
            <a:gd name="adj1" fmla="val 18827"/>
            <a:gd name="adj2" fmla="val 23734"/>
            <a:gd name="adj3" fmla="val 22980"/>
            <a:gd name="adj4" fmla="val 95205"/>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mj-ea"/>
              <a:ea typeface="+mj-ea"/>
            </a:rPr>
            <a:t>・届出日（郵送やメールの場合は発送日）を記入してください。</a:t>
          </a:r>
          <a:endParaRPr kumimoji="1" lang="en-US" altLang="ja-JP" sz="1100">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・区の開庁</a:t>
          </a:r>
          <a:r>
            <a:rPr kumimoji="1" lang="ja-JP" altLang="ja-JP" sz="1100">
              <a:solidFill>
                <a:schemeClr val="dk1"/>
              </a:solidFill>
              <a:effectLst/>
              <a:latin typeface="+mj-ea"/>
              <a:ea typeface="+mj-ea"/>
              <a:cs typeface="+mn-cs"/>
            </a:rPr>
            <a:t>時間（</a:t>
          </a:r>
          <a:r>
            <a:rPr kumimoji="1" lang="ja-JP" altLang="en-US" sz="1100">
              <a:solidFill>
                <a:schemeClr val="dk1"/>
              </a:solidFill>
              <a:effectLst/>
              <a:latin typeface="+mj-ea"/>
              <a:ea typeface="+mj-ea"/>
              <a:cs typeface="+mn-cs"/>
            </a:rPr>
            <a:t>土日祝祭日及び年末年始を除く、</a:t>
          </a:r>
          <a:r>
            <a:rPr kumimoji="1" lang="en-US" altLang="ja-JP" sz="1100">
              <a:solidFill>
                <a:schemeClr val="dk1"/>
              </a:solidFill>
              <a:effectLst/>
              <a:latin typeface="+mj-ea"/>
              <a:ea typeface="+mj-ea"/>
              <a:cs typeface="+mn-cs"/>
            </a:rPr>
            <a:t>8:30</a:t>
          </a:r>
          <a:r>
            <a:rPr kumimoji="1" lang="en-US" altLang="ja-JP" sz="1100">
              <a:solidFill>
                <a:schemeClr val="dk1"/>
              </a:solidFill>
              <a:effectLst/>
              <a:latin typeface="Century" panose="02040604050505020304" pitchFamily="18" charset="0"/>
              <a:ea typeface="+mj-ea"/>
              <a:cs typeface="+mn-cs"/>
            </a:rPr>
            <a:t>~</a:t>
          </a:r>
          <a:r>
            <a:rPr kumimoji="1" lang="en-US" altLang="ja-JP" sz="1100">
              <a:solidFill>
                <a:schemeClr val="dk1"/>
              </a:solidFill>
              <a:effectLst/>
              <a:latin typeface="+mj-ea"/>
              <a:ea typeface="+mj-ea"/>
              <a:cs typeface="+mn-cs"/>
            </a:rPr>
            <a:t>17:15</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外</a:t>
          </a:r>
          <a:endParaRPr kumimoji="1" lang="en-US" altLang="ja-JP" sz="1100">
            <a:solidFill>
              <a:schemeClr val="dk1"/>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　に区に書類が</a:t>
          </a:r>
          <a:r>
            <a:rPr kumimoji="1" lang="ja-JP" altLang="ja-JP" sz="1100">
              <a:solidFill>
                <a:schemeClr val="dk1"/>
              </a:solidFill>
              <a:effectLst/>
              <a:latin typeface="+mj-ea"/>
              <a:ea typeface="+mj-ea"/>
              <a:cs typeface="+mn-cs"/>
            </a:rPr>
            <a:t>到着した</a:t>
          </a:r>
          <a:r>
            <a:rPr kumimoji="1" lang="ja-JP" altLang="en-US" sz="1100">
              <a:solidFill>
                <a:schemeClr val="dk1"/>
              </a:solidFill>
              <a:effectLst/>
              <a:latin typeface="+mj-ea"/>
              <a:ea typeface="+mj-ea"/>
              <a:cs typeface="+mn-cs"/>
            </a:rPr>
            <a:t>場合は、翌開庁</a:t>
          </a:r>
          <a:r>
            <a:rPr kumimoji="1" lang="ja-JP" altLang="ja-JP" sz="1100">
              <a:solidFill>
                <a:schemeClr val="dk1"/>
              </a:solidFill>
              <a:effectLst/>
              <a:latin typeface="+mj-ea"/>
              <a:ea typeface="+mj-ea"/>
              <a:cs typeface="+mn-cs"/>
            </a:rPr>
            <a:t>日</a:t>
          </a:r>
          <a:r>
            <a:rPr kumimoji="1" lang="ja-JP" altLang="en-US" sz="1100">
              <a:solidFill>
                <a:schemeClr val="dk1"/>
              </a:solidFill>
              <a:effectLst/>
              <a:latin typeface="+mj-ea"/>
              <a:ea typeface="+mj-ea"/>
              <a:cs typeface="+mn-cs"/>
            </a:rPr>
            <a:t>が受理日</a:t>
          </a:r>
          <a:r>
            <a:rPr kumimoji="1" lang="ja-JP" altLang="ja-JP" sz="1100">
              <a:solidFill>
                <a:schemeClr val="dk1"/>
              </a:solidFill>
              <a:effectLst/>
              <a:latin typeface="+mj-ea"/>
              <a:ea typeface="+mj-ea"/>
              <a:cs typeface="+mn-cs"/>
            </a:rPr>
            <a:t>になります。</a:t>
          </a:r>
          <a:endParaRPr kumimoji="1" lang="en-US" altLang="ja-JP" sz="1100">
            <a:solidFill>
              <a:schemeClr val="dk1"/>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　</a:t>
          </a:r>
          <a:r>
            <a:rPr kumimoji="1" lang="en-US" altLang="ja-JP"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週末</a:t>
          </a:r>
          <a:r>
            <a:rPr kumimoji="1" lang="ja-JP" altLang="en-US" sz="1100">
              <a:solidFill>
                <a:schemeClr val="dk1"/>
              </a:solidFill>
              <a:effectLst/>
              <a:latin typeface="+mj-ea"/>
              <a:ea typeface="+mj-ea"/>
              <a:cs typeface="+mn-cs"/>
            </a:rPr>
            <a:t>や</a:t>
          </a:r>
          <a:r>
            <a:rPr kumimoji="1" lang="ja-JP" altLang="ja-JP" sz="1100">
              <a:solidFill>
                <a:schemeClr val="dk1"/>
              </a:solidFill>
              <a:effectLst/>
              <a:latin typeface="+mj-ea"/>
              <a:ea typeface="+mj-ea"/>
              <a:cs typeface="+mn-cs"/>
            </a:rPr>
            <a:t>祝日を挟む場合</a:t>
          </a:r>
          <a:r>
            <a:rPr kumimoji="1" lang="ja-JP" altLang="en-US" sz="1100">
              <a:solidFill>
                <a:schemeClr val="dk1"/>
              </a:solidFill>
              <a:effectLst/>
              <a:latin typeface="+mj-ea"/>
              <a:ea typeface="+mj-ea"/>
              <a:cs typeface="+mn-cs"/>
            </a:rPr>
            <a:t>、特に年末年始・連休</a:t>
          </a:r>
          <a:r>
            <a:rPr kumimoji="1" lang="ja-JP" altLang="ja-JP" sz="1100">
              <a:solidFill>
                <a:schemeClr val="dk1"/>
              </a:solidFill>
              <a:effectLst/>
              <a:latin typeface="+mj-ea"/>
              <a:ea typeface="+mj-ea"/>
              <a:cs typeface="+mn-cs"/>
            </a:rPr>
            <a:t>は</a:t>
          </a:r>
          <a:r>
            <a:rPr kumimoji="1" lang="ja-JP" altLang="en-US" sz="1100">
              <a:solidFill>
                <a:schemeClr val="dk1"/>
              </a:solidFill>
              <a:effectLst/>
              <a:latin typeface="+mj-ea"/>
              <a:ea typeface="+mj-ea"/>
              <a:cs typeface="+mn-cs"/>
            </a:rPr>
            <a:t>、提出期限</a:t>
          </a:r>
          <a:endParaRPr kumimoji="1" lang="en-US" altLang="ja-JP" sz="1100">
            <a:solidFill>
              <a:schemeClr val="dk1"/>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　　　（</a:t>
          </a:r>
          <a:r>
            <a:rPr kumimoji="1" lang="ja-JP" altLang="en-US" sz="1100">
              <a:solidFill>
                <a:srgbClr val="FF0000"/>
              </a:solidFill>
              <a:effectLst/>
              <a:latin typeface="+mj-ea"/>
              <a:ea typeface="+mj-ea"/>
              <a:cs typeface="+mn-cs"/>
            </a:rPr>
            <a:t>区受理日の</a:t>
          </a:r>
          <a:r>
            <a:rPr kumimoji="1" lang="en-US" altLang="ja-JP" sz="1100">
              <a:solidFill>
                <a:srgbClr val="FF0000"/>
              </a:solidFill>
              <a:effectLst/>
              <a:latin typeface="+mj-ea"/>
              <a:ea typeface="+mj-ea"/>
              <a:cs typeface="+mn-cs"/>
            </a:rPr>
            <a:t>8</a:t>
          </a:r>
          <a:r>
            <a:rPr kumimoji="1" lang="ja-JP" altLang="en-US" sz="1100">
              <a:solidFill>
                <a:srgbClr val="FF0000"/>
              </a:solidFill>
              <a:effectLst/>
              <a:latin typeface="+mj-ea"/>
              <a:ea typeface="+mj-ea"/>
              <a:cs typeface="+mn-cs"/>
            </a:rPr>
            <a:t>日後から作業開始可能</a:t>
          </a:r>
          <a:r>
            <a:rPr kumimoji="1" lang="ja-JP" altLang="en-US" sz="1100">
              <a:solidFill>
                <a:schemeClr val="dk1"/>
              </a:solidFill>
              <a:effectLst/>
              <a:latin typeface="+mj-ea"/>
              <a:ea typeface="+mj-ea"/>
              <a:cs typeface="+mn-cs"/>
            </a:rPr>
            <a:t>）に</a:t>
          </a:r>
          <a:r>
            <a:rPr kumimoji="1" lang="ja-JP" altLang="ja-JP" sz="1100">
              <a:solidFill>
                <a:schemeClr val="dk1"/>
              </a:solidFill>
              <a:effectLst/>
              <a:latin typeface="+mj-ea"/>
              <a:ea typeface="+mj-ea"/>
              <a:cs typeface="+mn-cs"/>
            </a:rPr>
            <a:t>注意してください。</a:t>
          </a:r>
          <a:endParaRPr lang="ja-JP" altLang="ja-JP">
            <a:effectLst/>
            <a:latin typeface="+mj-ea"/>
            <a:ea typeface="+mj-ea"/>
          </a:endParaRPr>
        </a:p>
      </xdr:txBody>
    </xdr:sp>
    <xdr:clientData/>
  </xdr:twoCellAnchor>
  <xdr:twoCellAnchor>
    <xdr:from>
      <xdr:col>10</xdr:col>
      <xdr:colOff>9524</xdr:colOff>
      <xdr:row>38</xdr:row>
      <xdr:rowOff>85724</xdr:rowOff>
    </xdr:from>
    <xdr:to>
      <xdr:col>29</xdr:col>
      <xdr:colOff>152399</xdr:colOff>
      <xdr:row>42</xdr:row>
      <xdr:rowOff>476249</xdr:rowOff>
    </xdr:to>
    <xdr:sp macro="" textlink="">
      <xdr:nvSpPr>
        <xdr:cNvPr id="13" name="左矢印吹き出し 12"/>
        <xdr:cNvSpPr/>
      </xdr:nvSpPr>
      <xdr:spPr>
        <a:xfrm>
          <a:off x="8181974" y="12515849"/>
          <a:ext cx="5114925" cy="1381125"/>
        </a:xfrm>
        <a:prstGeom prst="leftArrowCallout">
          <a:avLst>
            <a:gd name="adj1" fmla="val 25000"/>
            <a:gd name="adj2" fmla="val 12825"/>
            <a:gd name="adj3" fmla="val 20243"/>
            <a:gd name="adj4" fmla="val 94501"/>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latin typeface="+mj-ea"/>
              <a:ea typeface="+mj-ea"/>
            </a:rPr>
            <a:t>・日曜・休日、夜間工事は原則禁止</a:t>
          </a:r>
          <a:endParaRPr lang="en-US" altLang="ja-JP">
            <a:effectLst/>
            <a:latin typeface="+mj-ea"/>
            <a:ea typeface="+mj-ea"/>
          </a:endParaRPr>
        </a:p>
        <a:p>
          <a:r>
            <a:rPr lang="ja-JP" altLang="en-US">
              <a:effectLst/>
              <a:latin typeface="+mj-ea"/>
              <a:ea typeface="+mj-ea"/>
            </a:rPr>
            <a:t>　（他法令等により夜間等の作業が条件になっている場合は例外）</a:t>
          </a:r>
        </a:p>
        <a:p>
          <a:r>
            <a:rPr lang="ja-JP" altLang="en-US">
              <a:solidFill>
                <a:srgbClr val="FF0000"/>
              </a:solidFill>
              <a:effectLst/>
              <a:latin typeface="+mj-ea"/>
              <a:ea typeface="+mj-ea"/>
            </a:rPr>
            <a:t>・日曜・休日に作業する場合は空白を選択してください。</a:t>
          </a:r>
          <a:endParaRPr lang="en-US" altLang="ja-JP">
            <a:solidFill>
              <a:srgbClr val="FF0000"/>
            </a:solidFill>
            <a:effectLst/>
            <a:latin typeface="+mj-ea"/>
            <a:ea typeface="+mj-ea"/>
          </a:endParaRPr>
        </a:p>
        <a:p>
          <a:r>
            <a:rPr lang="ja-JP" altLang="en-US">
              <a:effectLst/>
              <a:latin typeface="+mj-ea"/>
              <a:ea typeface="+mj-ea"/>
            </a:rPr>
            <a:t>・日曜・休日、夜間工事を行う場合は、道路使用許可書の写しなど、</a:t>
          </a:r>
          <a:r>
            <a:rPr lang="ja-JP" altLang="ja-JP" sz="1100">
              <a:solidFill>
                <a:schemeClr val="dk1"/>
              </a:solidFill>
              <a:effectLst/>
              <a:latin typeface="+mn-lt"/>
              <a:ea typeface="+mn-ea"/>
              <a:cs typeface="+mn-cs"/>
            </a:rPr>
            <a:t>夜間の</a:t>
          </a:r>
          <a:endParaRPr lang="en-US" altLang="ja-JP">
            <a:effectLst/>
            <a:latin typeface="+mj-ea"/>
            <a:ea typeface="+mj-ea"/>
          </a:endParaRPr>
        </a:p>
        <a:p>
          <a:r>
            <a:rPr lang="ja-JP" altLang="en-US">
              <a:effectLst/>
              <a:latin typeface="+mj-ea"/>
              <a:ea typeface="+mj-ea"/>
            </a:rPr>
            <a:t>　</a:t>
          </a:r>
          <a:r>
            <a:rPr lang="ja-JP" altLang="en-US" sz="1100">
              <a:solidFill>
                <a:schemeClr val="dk1"/>
              </a:solidFill>
              <a:effectLst/>
              <a:latin typeface="+mn-lt"/>
              <a:ea typeface="+mn-ea"/>
              <a:cs typeface="+mn-cs"/>
            </a:rPr>
            <a:t>作業が条件づけられていることがわかるもの</a:t>
          </a:r>
          <a:r>
            <a:rPr lang="ja-JP" altLang="en-US">
              <a:effectLst/>
              <a:latin typeface="+mj-ea"/>
              <a:ea typeface="+mj-ea"/>
            </a:rPr>
            <a:t>の添付が必要です。</a:t>
          </a:r>
          <a:endParaRPr lang="en-US" altLang="ja-JP">
            <a:effectLst/>
            <a:latin typeface="+mj-ea"/>
            <a:ea typeface="+mj-ea"/>
          </a:endParaRPr>
        </a:p>
        <a:p>
          <a:r>
            <a:rPr lang="en-US" altLang="ja-JP">
              <a:effectLst/>
              <a:latin typeface="+mj-ea"/>
              <a:ea typeface="+mj-ea"/>
            </a:rPr>
            <a:t>※</a:t>
          </a:r>
          <a:r>
            <a:rPr lang="ja-JP" altLang="en-US">
              <a:effectLst/>
              <a:latin typeface="+mj-ea"/>
              <a:ea typeface="+mj-ea"/>
            </a:rPr>
            <a:t>この場合も、連続して</a:t>
          </a:r>
          <a:r>
            <a:rPr lang="en-US" altLang="ja-JP">
              <a:effectLst/>
              <a:latin typeface="+mj-ea"/>
              <a:ea typeface="+mj-ea"/>
            </a:rPr>
            <a:t>6</a:t>
          </a:r>
          <a:r>
            <a:rPr lang="ja-JP" altLang="en-US">
              <a:effectLst/>
              <a:latin typeface="+mj-ea"/>
              <a:ea typeface="+mj-ea"/>
            </a:rPr>
            <a:t>日間を超えて作業できないのでご注意ください。</a:t>
          </a:r>
          <a:endParaRPr lang="ja-JP" altLang="ja-JP">
            <a:effectLst/>
            <a:latin typeface="+mj-ea"/>
            <a:ea typeface="+mj-ea"/>
          </a:endParaRPr>
        </a:p>
      </xdr:txBody>
    </xdr:sp>
    <xdr:clientData/>
  </xdr:twoCellAnchor>
  <xdr:twoCellAnchor>
    <xdr:from>
      <xdr:col>10</xdr:col>
      <xdr:colOff>0</xdr:colOff>
      <xdr:row>52</xdr:row>
      <xdr:rowOff>0</xdr:rowOff>
    </xdr:from>
    <xdr:to>
      <xdr:col>29</xdr:col>
      <xdr:colOff>0</xdr:colOff>
      <xdr:row>53</xdr:row>
      <xdr:rowOff>0</xdr:rowOff>
    </xdr:to>
    <xdr:sp macro="" textlink="">
      <xdr:nvSpPr>
        <xdr:cNvPr id="8" name="左矢印吹き出し 7"/>
        <xdr:cNvSpPr/>
      </xdr:nvSpPr>
      <xdr:spPr>
        <a:xfrm>
          <a:off x="7643813" y="17854613"/>
          <a:ext cx="4629150" cy="252412"/>
        </a:xfrm>
        <a:prstGeom prst="leftArrowCallout">
          <a:avLst>
            <a:gd name="adj1" fmla="val 25000"/>
            <a:gd name="adj2" fmla="val 23734"/>
            <a:gd name="adj3" fmla="val 101487"/>
            <a:gd name="adj4" fmla="val 94534"/>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ja-JP" altLang="en-US" sz="1100">
              <a:solidFill>
                <a:srgbClr val="FF0000"/>
              </a:solidFill>
              <a:effectLst/>
              <a:latin typeface="+mn-lt"/>
              <a:ea typeface="+mn-ea"/>
              <a:cs typeface="+mn-cs"/>
            </a:rPr>
            <a:t>元請業者</a:t>
          </a:r>
          <a:r>
            <a:rPr kumimoji="1" lang="ja-JP" altLang="en-US" sz="1100">
              <a:solidFill>
                <a:schemeClr val="dk1"/>
              </a:solidFill>
              <a:effectLst/>
              <a:latin typeface="+mn-lt"/>
              <a:ea typeface="+mn-ea"/>
              <a:cs typeface="+mn-cs"/>
            </a:rPr>
            <a:t>の現場責任者</a:t>
          </a:r>
          <a:endParaRPr lang="ja-JP" altLang="ja-JP">
            <a:effectLst/>
          </a:endParaRPr>
        </a:p>
      </xdr:txBody>
    </xdr:sp>
    <xdr:clientData/>
  </xdr:twoCellAnchor>
  <xdr:twoCellAnchor>
    <xdr:from>
      <xdr:col>10</xdr:col>
      <xdr:colOff>42863</xdr:colOff>
      <xdr:row>35</xdr:row>
      <xdr:rowOff>0</xdr:rowOff>
    </xdr:from>
    <xdr:to>
      <xdr:col>29</xdr:col>
      <xdr:colOff>142874</xdr:colOff>
      <xdr:row>38</xdr:row>
      <xdr:rowOff>1</xdr:rowOff>
    </xdr:to>
    <xdr:sp macro="" textlink="">
      <xdr:nvSpPr>
        <xdr:cNvPr id="10" name="左矢印吹き出し 9"/>
        <xdr:cNvSpPr/>
      </xdr:nvSpPr>
      <xdr:spPr>
        <a:xfrm>
          <a:off x="8215313" y="11687175"/>
          <a:ext cx="5072061" cy="742951"/>
        </a:xfrm>
        <a:prstGeom prst="leftArrowCallout">
          <a:avLst>
            <a:gd name="adj1" fmla="val 25000"/>
            <a:gd name="adj2" fmla="val 23734"/>
            <a:gd name="adj3" fmla="val 28440"/>
            <a:gd name="adj4" fmla="val 95139"/>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1</a:t>
          </a:r>
          <a:r>
            <a:rPr kumimoji="1" lang="ja-JP" altLang="en-US" sz="1100">
              <a:solidFill>
                <a:schemeClr val="dk1"/>
              </a:solidFill>
              <a:effectLst/>
              <a:latin typeface="+mj-ea"/>
              <a:ea typeface="+mj-ea"/>
              <a:cs typeface="+mn-cs"/>
            </a:rPr>
            <a:t>日の作業時間は</a:t>
          </a:r>
          <a:r>
            <a:rPr kumimoji="1" lang="en-US" altLang="ja-JP" sz="1100">
              <a:solidFill>
                <a:schemeClr val="dk1"/>
              </a:solidFill>
              <a:effectLst/>
              <a:latin typeface="+mj-ea"/>
              <a:ea typeface="+mj-ea"/>
              <a:cs typeface="+mn-cs"/>
            </a:rPr>
            <a:t>10</a:t>
          </a:r>
          <a:r>
            <a:rPr kumimoji="1" lang="ja-JP" altLang="en-US" sz="1100">
              <a:solidFill>
                <a:schemeClr val="dk1"/>
              </a:solidFill>
              <a:effectLst/>
              <a:latin typeface="+mj-ea"/>
              <a:ea typeface="+mj-ea"/>
              <a:cs typeface="+mn-cs"/>
            </a:rPr>
            <a:t>時間以内です。</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・休憩等がある場合は上書き修正してください。</a:t>
          </a:r>
          <a:endParaRPr kumimoji="1" lang="en-US" altLang="ja-JP" sz="1100">
            <a:solidFill>
              <a:schemeClr val="dk1"/>
            </a:solidFill>
            <a:effectLst/>
            <a:latin typeface="+mj-ea"/>
            <a:ea typeface="+mj-ea"/>
            <a:cs typeface="+mn-cs"/>
          </a:endParaRPr>
        </a:p>
      </xdr:txBody>
    </xdr:sp>
    <xdr:clientData/>
  </xdr:twoCellAnchor>
  <xdr:twoCellAnchor>
    <xdr:from>
      <xdr:col>10</xdr:col>
      <xdr:colOff>0</xdr:colOff>
      <xdr:row>49</xdr:row>
      <xdr:rowOff>0</xdr:rowOff>
    </xdr:from>
    <xdr:to>
      <xdr:col>29</xdr:col>
      <xdr:colOff>0</xdr:colOff>
      <xdr:row>50</xdr:row>
      <xdr:rowOff>0</xdr:rowOff>
    </xdr:to>
    <xdr:sp macro="" textlink="">
      <xdr:nvSpPr>
        <xdr:cNvPr id="14" name="左矢印吹き出し 13"/>
        <xdr:cNvSpPr/>
      </xdr:nvSpPr>
      <xdr:spPr>
        <a:xfrm>
          <a:off x="7772400" y="11434763"/>
          <a:ext cx="4757738" cy="252412"/>
        </a:xfrm>
        <a:prstGeom prst="leftArrowCallout">
          <a:avLst>
            <a:gd name="adj1" fmla="val 25000"/>
            <a:gd name="adj2" fmla="val 23734"/>
            <a:gd name="adj3" fmla="val 101711"/>
            <a:gd name="adj4" fmla="val 94604"/>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・施主（発注者）の氏名について、役職を含めて記入してく</a:t>
          </a:r>
          <a:r>
            <a:rPr kumimoji="1" lang="ja-JP" altLang="ja-JP" sz="1100">
              <a:solidFill>
                <a:schemeClr val="dk1"/>
              </a:solidFill>
              <a:effectLst/>
              <a:latin typeface="+mn-lt"/>
              <a:ea typeface="+mn-ea"/>
              <a:cs typeface="+mn-cs"/>
            </a:rPr>
            <a:t>ださい。</a:t>
          </a:r>
          <a:endParaRPr lang="ja-JP" altLang="ja-JP">
            <a:effectLst/>
          </a:endParaRPr>
        </a:p>
      </xdr:txBody>
    </xdr:sp>
    <xdr:clientData/>
  </xdr:twoCellAnchor>
  <xdr:twoCellAnchor>
    <xdr:from>
      <xdr:col>9</xdr:col>
      <xdr:colOff>273402</xdr:colOff>
      <xdr:row>12</xdr:row>
      <xdr:rowOff>0</xdr:rowOff>
    </xdr:from>
    <xdr:to>
      <xdr:col>29</xdr:col>
      <xdr:colOff>132290</xdr:colOff>
      <xdr:row>13</xdr:row>
      <xdr:rowOff>0</xdr:rowOff>
    </xdr:to>
    <xdr:sp macro="" textlink="">
      <xdr:nvSpPr>
        <xdr:cNvPr id="12" name="左矢印吹き出し 11"/>
        <xdr:cNvSpPr/>
      </xdr:nvSpPr>
      <xdr:spPr>
        <a:xfrm>
          <a:off x="8169627" y="3933825"/>
          <a:ext cx="5107163" cy="247650"/>
        </a:xfrm>
        <a:prstGeom prst="leftArrowCallout">
          <a:avLst>
            <a:gd name="adj1" fmla="val 25000"/>
            <a:gd name="adj2" fmla="val 23734"/>
            <a:gd name="adj3" fmla="val 94312"/>
            <a:gd name="adj4" fmla="val 94760"/>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電話番号を忘れずに記入</a:t>
          </a:r>
          <a:r>
            <a:rPr kumimoji="1" lang="ja-JP" altLang="en-US" sz="1100">
              <a:solidFill>
                <a:schemeClr val="dk1"/>
              </a:solidFill>
              <a:effectLst/>
              <a:latin typeface="+mn-lt"/>
              <a:ea typeface="+mn-ea"/>
              <a:cs typeface="+mn-cs"/>
            </a:rPr>
            <a:t>してください。</a:t>
          </a:r>
          <a:endParaRPr lang="ja-JP" altLang="ja-JP">
            <a:effectLst/>
          </a:endParaRPr>
        </a:p>
      </xdr:txBody>
    </xdr:sp>
    <xdr:clientData/>
  </xdr:twoCellAnchor>
  <xdr:twoCellAnchor>
    <xdr:from>
      <xdr:col>9</xdr:col>
      <xdr:colOff>276224</xdr:colOff>
      <xdr:row>31</xdr:row>
      <xdr:rowOff>338137</xdr:rowOff>
    </xdr:from>
    <xdr:to>
      <xdr:col>29</xdr:col>
      <xdr:colOff>161924</xdr:colOff>
      <xdr:row>34</xdr:row>
      <xdr:rowOff>285749</xdr:rowOff>
    </xdr:to>
    <xdr:sp macro="" textlink="">
      <xdr:nvSpPr>
        <xdr:cNvPr id="16" name="左矢印吹き出し 15"/>
        <xdr:cNvSpPr/>
      </xdr:nvSpPr>
      <xdr:spPr>
        <a:xfrm>
          <a:off x="8172449" y="10263187"/>
          <a:ext cx="5133975" cy="947737"/>
        </a:xfrm>
        <a:prstGeom prst="leftArrowCallout">
          <a:avLst>
            <a:gd name="adj1" fmla="val 20760"/>
            <a:gd name="adj2" fmla="val 23734"/>
            <a:gd name="adj3" fmla="val 28121"/>
            <a:gd name="adj4" fmla="val 94809"/>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ysClr val="windowText" lastClr="000000"/>
              </a:solidFill>
              <a:effectLst/>
              <a:latin typeface="+mn-ea"/>
              <a:ea typeface="+mn-ea"/>
              <a:cs typeface="+mn-cs"/>
            </a:rPr>
            <a:t>・</a:t>
          </a:r>
          <a:r>
            <a:rPr kumimoji="1" lang="ja-JP" altLang="en-US" sz="1100">
              <a:solidFill>
                <a:srgbClr val="FF0000"/>
              </a:solidFill>
              <a:effectLst/>
              <a:latin typeface="+mn-ea"/>
              <a:ea typeface="+mn-ea"/>
              <a:cs typeface="+mn-cs"/>
            </a:rPr>
            <a:t>区受理日の８日後</a:t>
          </a:r>
          <a:r>
            <a:rPr kumimoji="1" lang="ja-JP" altLang="en-US" sz="1100">
              <a:solidFill>
                <a:schemeClr val="dk1"/>
              </a:solidFill>
              <a:effectLst/>
              <a:latin typeface="+mn-ea"/>
              <a:ea typeface="+mn-ea"/>
              <a:cs typeface="+mn-cs"/>
            </a:rPr>
            <a:t>から作業可能</a:t>
          </a:r>
        </a:p>
        <a:p>
          <a:r>
            <a:rPr kumimoji="1" lang="ja-JP" altLang="en-US" sz="1100">
              <a:solidFill>
                <a:schemeClr val="dk1"/>
              </a:solidFill>
              <a:effectLst/>
              <a:latin typeface="+mn-ea"/>
              <a:ea typeface="+mn-ea"/>
              <a:cs typeface="+mn-cs"/>
            </a:rPr>
            <a:t>（区で必要な書類を全て確認できた日から日曜・休日含む８日後）</a:t>
          </a:r>
          <a:endParaRPr kumimoji="1" lang="en-US" altLang="ja-JP" sz="1100">
            <a:solidFill>
              <a:schemeClr val="dk1"/>
            </a:solidFill>
            <a:effectLst/>
            <a:latin typeface="+mn-ea"/>
            <a:ea typeface="+mn-ea"/>
            <a:cs typeface="+mn-cs"/>
          </a:endParaRPr>
        </a:p>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以前、「実施期間は</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年程度にしてください」と</a:t>
          </a:r>
          <a:r>
            <a:rPr kumimoji="1" lang="ja-JP" altLang="en-US" sz="1100">
              <a:solidFill>
                <a:schemeClr val="dk1"/>
              </a:solidFill>
              <a:effectLst/>
              <a:latin typeface="+mn-ea"/>
              <a:ea typeface="+mn-ea"/>
              <a:cs typeface="+mn-cs"/>
            </a:rPr>
            <a:t>お願い</a:t>
          </a:r>
          <a:r>
            <a:rPr kumimoji="1" lang="ja-JP" altLang="ja-JP" sz="1100">
              <a:solidFill>
                <a:schemeClr val="dk1"/>
              </a:solidFill>
              <a:effectLst/>
              <a:latin typeface="+mn-ea"/>
              <a:ea typeface="+mn-ea"/>
              <a:cs typeface="+mn-cs"/>
            </a:rPr>
            <a:t>していましたが、</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同じ作業については全実施期間を入力していただいて構いません。</a:t>
          </a:r>
          <a:endParaRPr lang="ja-JP" altLang="ja-JP">
            <a:effectLst/>
            <a:latin typeface="+mn-ea"/>
            <a:ea typeface="+mn-ea"/>
          </a:endParaRPr>
        </a:p>
      </xdr:txBody>
    </xdr:sp>
    <xdr:clientData/>
  </xdr:twoCellAnchor>
  <xdr:twoCellAnchor>
    <xdr:from>
      <xdr:col>10</xdr:col>
      <xdr:colOff>0</xdr:colOff>
      <xdr:row>55</xdr:row>
      <xdr:rowOff>252411</xdr:rowOff>
    </xdr:from>
    <xdr:to>
      <xdr:col>29</xdr:col>
      <xdr:colOff>0</xdr:colOff>
      <xdr:row>61</xdr:row>
      <xdr:rowOff>252411</xdr:rowOff>
    </xdr:to>
    <xdr:sp macro="" textlink="">
      <xdr:nvSpPr>
        <xdr:cNvPr id="19" name="左矢印吹き出し 18"/>
        <xdr:cNvSpPr/>
      </xdr:nvSpPr>
      <xdr:spPr>
        <a:xfrm>
          <a:off x="7643813" y="18997611"/>
          <a:ext cx="4629150" cy="2024063"/>
        </a:xfrm>
        <a:prstGeom prst="leftArrowCallout">
          <a:avLst>
            <a:gd name="adj1" fmla="val 25000"/>
            <a:gd name="adj2" fmla="val 23734"/>
            <a:gd name="adj3" fmla="val 11783"/>
            <a:gd name="adj4" fmla="val 94563"/>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chemeClr val="dk1"/>
              </a:solidFill>
              <a:effectLst/>
              <a:latin typeface="+mj-ea"/>
              <a:ea typeface="+mj-ea"/>
              <a:cs typeface="+mn-cs"/>
            </a:rPr>
            <a:t>・下請負人が特定建設作業を行う時の記載欄です。</a:t>
          </a:r>
          <a:endParaRPr kumimoji="1" lang="en-US" altLang="ja-JP" sz="1100" b="1">
            <a:solidFill>
              <a:schemeClr val="dk1"/>
            </a:solidFill>
            <a:effectLst/>
            <a:latin typeface="+mj-ea"/>
            <a:ea typeface="+mj-ea"/>
            <a:cs typeface="+mn-cs"/>
          </a:endParaRPr>
        </a:p>
        <a:p>
          <a:r>
            <a:rPr kumimoji="1" lang="ja-JP" altLang="en-US" sz="1100" b="1">
              <a:solidFill>
                <a:srgbClr val="FF0000"/>
              </a:solidFill>
              <a:effectLst/>
              <a:latin typeface="+mj-ea"/>
              <a:ea typeface="+mj-ea"/>
              <a:cs typeface="+mn-cs"/>
            </a:rPr>
            <a:t>・下請を利用せず元請業者が作業を行う場合は、</a:t>
          </a:r>
          <a:endParaRPr kumimoji="1" lang="en-US" altLang="ja-JP" sz="1100" b="1">
            <a:solidFill>
              <a:srgbClr val="FF0000"/>
            </a:solidFill>
            <a:effectLst/>
            <a:latin typeface="+mj-ea"/>
            <a:ea typeface="+mj-ea"/>
            <a:cs typeface="+mn-cs"/>
          </a:endParaRPr>
        </a:p>
        <a:p>
          <a:r>
            <a:rPr kumimoji="1" lang="ja-JP" altLang="en-US" sz="1100" b="1">
              <a:solidFill>
                <a:srgbClr val="FF0000"/>
              </a:solidFill>
              <a:effectLst/>
              <a:latin typeface="+mj-ea"/>
              <a:ea typeface="+mj-ea"/>
              <a:cs typeface="+mn-cs"/>
            </a:rPr>
            <a:t>　「下請負人の住所を記入してください」などの文字を削除し、</a:t>
          </a:r>
          <a:endParaRPr kumimoji="1" lang="en-US" altLang="ja-JP" sz="1100" b="1">
            <a:solidFill>
              <a:srgbClr val="FF0000"/>
            </a:solidFill>
            <a:effectLst/>
            <a:latin typeface="+mj-ea"/>
            <a:ea typeface="+mj-ea"/>
            <a:cs typeface="+mn-cs"/>
          </a:endParaRPr>
        </a:p>
        <a:p>
          <a:r>
            <a:rPr kumimoji="1" lang="ja-JP" altLang="en-US" sz="1100" b="1">
              <a:solidFill>
                <a:srgbClr val="FF0000"/>
              </a:solidFill>
              <a:effectLst/>
              <a:latin typeface="+mj-ea"/>
              <a:ea typeface="+mj-ea"/>
              <a:cs typeface="+mn-cs"/>
            </a:rPr>
            <a:t>　空白としてください（セルの色が赤のままで構いません）。</a:t>
          </a:r>
          <a:endParaRPr kumimoji="1" lang="en-US" altLang="ja-JP" sz="1100" b="1">
            <a:solidFill>
              <a:srgbClr val="FF0000"/>
            </a:solidFill>
            <a:effectLst/>
            <a:latin typeface="+mj-ea"/>
            <a:ea typeface="+mj-ea"/>
            <a:cs typeface="+mn-cs"/>
          </a:endParaRPr>
        </a:p>
      </xdr:txBody>
    </xdr:sp>
    <xdr:clientData/>
  </xdr:twoCellAnchor>
  <xdr:twoCellAnchor>
    <xdr:from>
      <xdr:col>10</xdr:col>
      <xdr:colOff>0</xdr:colOff>
      <xdr:row>28</xdr:row>
      <xdr:rowOff>461962</xdr:rowOff>
    </xdr:from>
    <xdr:to>
      <xdr:col>29</xdr:col>
      <xdr:colOff>152400</xdr:colOff>
      <xdr:row>31</xdr:row>
      <xdr:rowOff>204787</xdr:rowOff>
    </xdr:to>
    <xdr:sp macro="" textlink="">
      <xdr:nvSpPr>
        <xdr:cNvPr id="22" name="左矢印吹き出し 21"/>
        <xdr:cNvSpPr/>
      </xdr:nvSpPr>
      <xdr:spPr>
        <a:xfrm>
          <a:off x="8172450" y="9386887"/>
          <a:ext cx="5124450" cy="742950"/>
        </a:xfrm>
        <a:prstGeom prst="leftArrowCallout">
          <a:avLst>
            <a:gd name="adj1" fmla="val 25000"/>
            <a:gd name="adj2" fmla="val 23734"/>
            <a:gd name="adj3" fmla="val 34449"/>
            <a:gd name="adj4" fmla="val 94760"/>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j-ea"/>
              <a:ea typeface="+mj-ea"/>
              <a:cs typeface="+mn-cs"/>
            </a:rPr>
            <a:t>・住居表示で記入してください。</a:t>
          </a:r>
          <a:endParaRPr kumimoji="1" lang="en-US" altLang="ja-JP" sz="1100">
            <a:solidFill>
              <a:schemeClr val="dk1"/>
            </a:solidFill>
            <a:effectLst/>
            <a:latin typeface="+mj-ea"/>
            <a:ea typeface="+mj-ea"/>
            <a:cs typeface="+mn-cs"/>
          </a:endParaRPr>
        </a:p>
        <a:p>
          <a:r>
            <a:rPr lang="ja-JP" altLang="en-US">
              <a:effectLst/>
              <a:latin typeface="+mj-ea"/>
              <a:ea typeface="+mj-ea"/>
            </a:rPr>
            <a:t>・住居表示がない場合は住居号は</a:t>
          </a:r>
          <a:r>
            <a:rPr lang="ja-JP" altLang="en-US">
              <a:solidFill>
                <a:srgbClr val="FF0000"/>
              </a:solidFill>
              <a:effectLst/>
              <a:latin typeface="+mj-ea"/>
              <a:ea typeface="+mj-ea"/>
            </a:rPr>
            <a:t>空欄</a:t>
          </a:r>
          <a:r>
            <a:rPr lang="ja-JP" altLang="en-US">
              <a:effectLst/>
              <a:latin typeface="+mj-ea"/>
              <a:ea typeface="+mj-ea"/>
            </a:rPr>
            <a:t>にしてください。</a:t>
          </a:r>
          <a:endParaRPr lang="en-US" altLang="ja-JP">
            <a:effectLst/>
            <a:latin typeface="+mj-ea"/>
            <a:ea typeface="+mj-ea"/>
          </a:endParaRPr>
        </a:p>
        <a:p>
          <a:r>
            <a:rPr lang="ja-JP" altLang="en-US">
              <a:effectLst/>
              <a:latin typeface="+mj-ea"/>
              <a:ea typeface="+mj-ea"/>
            </a:rPr>
            <a:t>・道路の場合は住居号に「</a:t>
          </a:r>
          <a:r>
            <a:rPr lang="ja-JP" altLang="en-US">
              <a:solidFill>
                <a:srgbClr val="FF0000"/>
              </a:solidFill>
              <a:effectLst/>
              <a:latin typeface="+mj-ea"/>
              <a:ea typeface="+mj-ea"/>
            </a:rPr>
            <a:t>先</a:t>
          </a:r>
          <a:r>
            <a:rPr lang="ja-JP" altLang="en-US">
              <a:effectLst/>
              <a:latin typeface="+mj-ea"/>
              <a:ea typeface="+mj-ea"/>
            </a:rPr>
            <a:t>」を記入してください。</a:t>
          </a:r>
          <a:endParaRPr lang="ja-JP" altLang="ja-JP">
            <a:effectLst/>
            <a:latin typeface="+mj-ea"/>
            <a:ea typeface="+mj-ea"/>
          </a:endParaRPr>
        </a:p>
      </xdr:txBody>
    </xdr:sp>
    <xdr:clientData/>
  </xdr:twoCellAnchor>
  <xdr:twoCellAnchor>
    <xdr:from>
      <xdr:col>10</xdr:col>
      <xdr:colOff>8819</xdr:colOff>
      <xdr:row>6</xdr:row>
      <xdr:rowOff>114653</xdr:rowOff>
    </xdr:from>
    <xdr:to>
      <xdr:col>29</xdr:col>
      <xdr:colOff>132290</xdr:colOff>
      <xdr:row>8</xdr:row>
      <xdr:rowOff>423334</xdr:rowOff>
    </xdr:to>
    <xdr:sp macro="" textlink="">
      <xdr:nvSpPr>
        <xdr:cNvPr id="18" name="左矢印吹き出し 17"/>
        <xdr:cNvSpPr/>
      </xdr:nvSpPr>
      <xdr:spPr>
        <a:xfrm>
          <a:off x="8181269" y="1791053"/>
          <a:ext cx="5095521" cy="803981"/>
        </a:xfrm>
        <a:prstGeom prst="leftArrowCallout">
          <a:avLst>
            <a:gd name="adj1" fmla="val 29544"/>
            <a:gd name="adj2" fmla="val 19134"/>
            <a:gd name="adj3" fmla="val 34747"/>
            <a:gd name="adj4" fmla="val 94663"/>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Ｐゴシック" panose="020B0600070205080204" pitchFamily="50" charset="-128"/>
              <a:ea typeface="ＭＳ Ｐゴシック" panose="020B0600070205080204" pitchFamily="50" charset="-128"/>
            </a:rPr>
            <a:t>届出者は</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元請業者</a:t>
          </a:r>
          <a:r>
            <a:rPr kumimoji="1" lang="ja-JP" altLang="en-US" sz="1100">
              <a:latin typeface="ＭＳ Ｐゴシック" panose="020B0600070205080204" pitchFamily="50" charset="-128"/>
              <a:ea typeface="ＭＳ Ｐゴシック" panose="020B0600070205080204" pitchFamily="50" charset="-128"/>
            </a:rPr>
            <a:t>となります。</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施主（発注者）や下請負人からの届出は受け付けられません</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ので</a:t>
          </a:r>
          <a:r>
            <a:rPr kumimoji="0" lang="ja-JP" altLang="en-US" sz="1100">
              <a:solidFill>
                <a:schemeClr val="dk1"/>
              </a:solidFill>
              <a:effectLst/>
              <a:latin typeface="+mn-lt"/>
              <a:ea typeface="+mn-ea"/>
              <a:cs typeface="+mn-cs"/>
            </a:rPr>
            <a:t>、</a:t>
          </a:r>
          <a:r>
            <a:rPr kumimoji="1" lang="ja-JP" altLang="en-US" sz="1100">
              <a:latin typeface="ＭＳ Ｐゴシック" panose="020B0600070205080204" pitchFamily="50" charset="-128"/>
              <a:ea typeface="ＭＳ Ｐゴシック" panose="020B0600070205080204" pitchFamily="50" charset="-128"/>
            </a:rPr>
            <a:t>ご注意ください。</a:t>
          </a:r>
        </a:p>
      </xdr:txBody>
    </xdr:sp>
    <xdr:clientData/>
  </xdr:twoCellAnchor>
  <xdr:twoCellAnchor>
    <xdr:from>
      <xdr:col>9</xdr:col>
      <xdr:colOff>276224</xdr:colOff>
      <xdr:row>23</xdr:row>
      <xdr:rowOff>0</xdr:rowOff>
    </xdr:from>
    <xdr:to>
      <xdr:col>29</xdr:col>
      <xdr:colOff>123824</xdr:colOff>
      <xdr:row>27</xdr:row>
      <xdr:rowOff>209550</xdr:rowOff>
    </xdr:to>
    <xdr:sp macro="" textlink="">
      <xdr:nvSpPr>
        <xdr:cNvPr id="23" name="左矢印吹き出し 22"/>
        <xdr:cNvSpPr/>
      </xdr:nvSpPr>
      <xdr:spPr>
        <a:xfrm>
          <a:off x="8172449" y="7686675"/>
          <a:ext cx="5095875" cy="1419225"/>
        </a:xfrm>
        <a:prstGeom prst="leftArrowCallout">
          <a:avLst>
            <a:gd name="adj1" fmla="val 25000"/>
            <a:gd name="adj2" fmla="val 23734"/>
            <a:gd name="adj3" fmla="val 19218"/>
            <a:gd name="adj4" fmla="val 94760"/>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latin typeface="+mj-ea"/>
              <a:ea typeface="+mj-ea"/>
            </a:rPr>
            <a:t>・振動の内容は騒音の内容をコピーしてあります。</a:t>
          </a:r>
          <a:endParaRPr lang="en-US" altLang="ja-JP">
            <a:effectLst/>
            <a:latin typeface="+mj-ea"/>
            <a:ea typeface="+mj-ea"/>
          </a:endParaRPr>
        </a:p>
        <a:p>
          <a:r>
            <a:rPr lang="ja-JP" altLang="en-US">
              <a:effectLst/>
              <a:latin typeface="+mj-ea"/>
              <a:ea typeface="+mj-ea"/>
            </a:rPr>
            <a:t>・ハンドブレーカーのように、騒音と振動で対象作業が異なる場合は、</a:t>
          </a:r>
          <a:endParaRPr lang="en-US" altLang="ja-JP">
            <a:effectLst/>
            <a:latin typeface="+mj-ea"/>
            <a:ea typeface="+mj-ea"/>
          </a:endParaRPr>
        </a:p>
        <a:p>
          <a:r>
            <a:rPr lang="ja-JP" altLang="en-US">
              <a:effectLst/>
              <a:latin typeface="+mj-ea"/>
              <a:ea typeface="+mj-ea"/>
            </a:rPr>
            <a:t>　コピーされた振動の内容を上書き修正してください。</a:t>
          </a:r>
          <a:endParaRPr lang="en-US" altLang="ja-JP">
            <a:effectLst/>
            <a:latin typeface="+mj-ea"/>
            <a:ea typeface="+mj-ea"/>
          </a:endParaRPr>
        </a:p>
      </xdr:txBody>
    </xdr:sp>
    <xdr:clientData/>
  </xdr:twoCellAnchor>
  <xdr:oneCellAnchor>
    <xdr:from>
      <xdr:col>2</xdr:col>
      <xdr:colOff>171450</xdr:colOff>
      <xdr:row>81</xdr:row>
      <xdr:rowOff>19050</xdr:rowOff>
    </xdr:from>
    <xdr:ext cx="5829300" cy="1621450"/>
    <xdr:sp macro="" textlink="">
      <xdr:nvSpPr>
        <xdr:cNvPr id="24" name="テキスト ボックス 23">
          <a:hlinkClick xmlns:r="http://schemas.openxmlformats.org/officeDocument/2006/relationships" r:id="rId1"/>
        </xdr:cNvPr>
        <xdr:cNvSpPr txBox="1"/>
      </xdr:nvSpPr>
      <xdr:spPr>
        <a:xfrm>
          <a:off x="723900" y="22221825"/>
          <a:ext cx="5829300"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en-US" sz="2000">
              <a:solidFill>
                <a:srgbClr val="FF0000"/>
              </a:solidFill>
              <a:effectLst/>
              <a:latin typeface="+mn-lt"/>
              <a:ea typeface="+mn-ea"/>
              <a:cs typeface="+mn-cs"/>
            </a:rPr>
            <a:t>提出</a:t>
          </a:r>
          <a:r>
            <a:rPr kumimoji="1" lang="ja-JP" altLang="en-US" sz="2000">
              <a:solidFill>
                <a:schemeClr val="dk1"/>
              </a:solidFill>
              <a:effectLst/>
              <a:latin typeface="+mn-lt"/>
              <a:ea typeface="+mn-ea"/>
              <a:cs typeface="+mn-cs"/>
            </a:rPr>
            <a:t>について、</a:t>
          </a:r>
          <a:endParaRPr kumimoji="1" lang="en-US" altLang="ja-JP" sz="2000">
            <a:solidFill>
              <a:schemeClr val="dk1"/>
            </a:solidFill>
            <a:effectLst/>
            <a:latin typeface="+mn-lt"/>
            <a:ea typeface="+mn-ea"/>
            <a:cs typeface="+mn-cs"/>
          </a:endParaRPr>
        </a:p>
        <a:p>
          <a:pPr algn="ctr"/>
          <a:r>
            <a:rPr kumimoji="1" lang="ja-JP" altLang="en-US" sz="2000">
              <a:solidFill>
                <a:schemeClr val="dk1"/>
              </a:solidFill>
              <a:effectLst/>
              <a:latin typeface="+mn-lt"/>
              <a:ea typeface="+mn-ea"/>
              <a:cs typeface="+mn-cs"/>
            </a:rPr>
            <a:t>「提出方法について」タブをご確認ください</a:t>
          </a:r>
          <a:endParaRPr kumimoji="1" lang="en-US" altLang="ja-JP" sz="2000">
            <a:solidFill>
              <a:schemeClr val="dk1"/>
            </a:solidFill>
            <a:effectLst/>
            <a:latin typeface="+mn-lt"/>
            <a:ea typeface="+mn-ea"/>
            <a:cs typeface="+mn-cs"/>
          </a:endParaRPr>
        </a:p>
        <a:p>
          <a:pPr algn="ctr"/>
          <a:r>
            <a:rPr kumimoji="1" lang="ja-JP" altLang="en-US" sz="2000">
              <a:solidFill>
                <a:schemeClr val="dk1"/>
              </a:solidFill>
              <a:effectLst/>
              <a:latin typeface="+mn-lt"/>
              <a:ea typeface="+mn-ea"/>
              <a:cs typeface="+mn-cs"/>
            </a:rPr>
            <a:t>こちらをクリックするとジャンプします</a:t>
          </a:r>
          <a:endParaRPr kumimoji="1" lang="en-US" altLang="ja-JP" sz="2000">
            <a:solidFill>
              <a:schemeClr val="dk1"/>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800100</xdr:colOff>
      <xdr:row>0</xdr:row>
      <xdr:rowOff>85725</xdr:rowOff>
    </xdr:from>
    <xdr:to>
      <xdr:col>5</xdr:col>
      <xdr:colOff>1232100</xdr:colOff>
      <xdr:row>2</xdr:row>
      <xdr:rowOff>174825</xdr:rowOff>
    </xdr:to>
    <xdr:sp macro="" textlink="">
      <xdr:nvSpPr>
        <xdr:cNvPr id="2" name="円/楕円 1"/>
        <xdr:cNvSpPr/>
      </xdr:nvSpPr>
      <xdr:spPr>
        <a:xfrm>
          <a:off x="4533900" y="247650"/>
          <a:ext cx="0" cy="398662"/>
        </a:xfrm>
        <a:prstGeom prst="ellipse">
          <a:avLst/>
        </a:prstGeom>
        <a:solidFill>
          <a:schemeClr val="bg1">
            <a:alpha val="97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90000" bIns="90000" rtlCol="0" anchor="ctr" anchorCtr="1"/>
        <a:lstStyle/>
        <a:p>
          <a:pPr algn="l"/>
          <a:r>
            <a:rPr kumimoji="1" lang="ja-JP" altLang="en-US" sz="1800">
              <a:solidFill>
                <a:schemeClr val="tx1"/>
              </a:solidFill>
              <a:latin typeface="ＭＳ 明朝" panose="02020609040205080304" pitchFamily="17" charset="-128"/>
              <a:ea typeface="ＭＳ 明朝" panose="02020609040205080304" pitchFamily="17" charset="-128"/>
            </a:rPr>
            <a:t>騒</a:t>
          </a:r>
        </a:p>
      </xdr:txBody>
    </xdr:sp>
    <xdr:clientData/>
  </xdr:twoCellAnchor>
  <xdr:oneCellAnchor>
    <xdr:from>
      <xdr:col>7</xdr:col>
      <xdr:colOff>0</xdr:colOff>
      <xdr:row>1</xdr:row>
      <xdr:rowOff>0</xdr:rowOff>
    </xdr:from>
    <xdr:ext cx="5829300" cy="1621450"/>
    <xdr:sp macro="" textlink="">
      <xdr:nvSpPr>
        <xdr:cNvPr id="5" name="テキスト ボックス 4">
          <a:hlinkClick xmlns:r="http://schemas.openxmlformats.org/officeDocument/2006/relationships" r:id="rId1"/>
        </xdr:cNvPr>
        <xdr:cNvSpPr txBox="1"/>
      </xdr:nvSpPr>
      <xdr:spPr>
        <a:xfrm>
          <a:off x="7243763" y="171450"/>
          <a:ext cx="5829300"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000">
              <a:solidFill>
                <a:schemeClr val="dk1"/>
              </a:solidFill>
              <a:effectLst/>
              <a:latin typeface="+mn-lt"/>
              <a:ea typeface="+mn-ea"/>
              <a:cs typeface="+mn-cs"/>
            </a:rPr>
            <a:t>このシートは記入できません</a:t>
          </a:r>
          <a:endParaRPr lang="ja-JP" altLang="ja-JP" sz="2000">
            <a:effectLst/>
          </a:endParaRPr>
        </a:p>
        <a:p>
          <a:pPr algn="ctr"/>
          <a:r>
            <a:rPr kumimoji="1" lang="ja-JP" altLang="ja-JP" sz="2000">
              <a:solidFill>
                <a:srgbClr val="FF0000"/>
              </a:solidFill>
              <a:effectLst/>
              <a:latin typeface="+mn-lt"/>
              <a:ea typeface="+mn-ea"/>
              <a:cs typeface="+mn-cs"/>
            </a:rPr>
            <a:t>記入</a:t>
          </a:r>
          <a:r>
            <a:rPr kumimoji="1" lang="ja-JP" altLang="ja-JP" sz="2000">
              <a:solidFill>
                <a:schemeClr val="dk1"/>
              </a:solidFill>
              <a:effectLst/>
              <a:latin typeface="+mn-lt"/>
              <a:ea typeface="+mn-ea"/>
              <a:cs typeface="+mn-cs"/>
            </a:rPr>
            <a:t>は入力シートにお願いします</a:t>
          </a:r>
          <a:endParaRPr lang="ja-JP" altLang="ja-JP" sz="2000">
            <a:effectLst/>
          </a:endParaRPr>
        </a:p>
        <a:p>
          <a:pPr algn="ctr"/>
          <a:r>
            <a:rPr kumimoji="1" lang="ja-JP" altLang="en-US" sz="2000">
              <a:solidFill>
                <a:schemeClr val="dk1"/>
              </a:solidFill>
              <a:effectLst/>
              <a:latin typeface="+mn-lt"/>
              <a:ea typeface="+mn-ea"/>
              <a:cs typeface="+mn-cs"/>
            </a:rPr>
            <a:t>こちらを</a:t>
          </a:r>
          <a:r>
            <a:rPr kumimoji="1" lang="ja-JP" altLang="ja-JP" sz="2000">
              <a:solidFill>
                <a:schemeClr val="dk1"/>
              </a:solidFill>
              <a:effectLst/>
              <a:latin typeface="+mn-lt"/>
              <a:ea typeface="+mn-ea"/>
              <a:cs typeface="+mn-cs"/>
            </a:rPr>
            <a:t>クリックすると</a:t>
          </a:r>
          <a:r>
            <a:rPr kumimoji="1" lang="ja-JP" altLang="en-US" sz="2000">
              <a:solidFill>
                <a:schemeClr val="dk1"/>
              </a:solidFill>
              <a:effectLst/>
              <a:latin typeface="+mn-lt"/>
              <a:ea typeface="+mn-ea"/>
              <a:cs typeface="+mn-cs"/>
            </a:rPr>
            <a:t>入力シートにジャンプします</a:t>
          </a:r>
          <a:endParaRPr lang="ja-JP" altLang="ja-JP" sz="2000">
            <a:effectLst/>
          </a:endParaRPr>
        </a:p>
      </xdr:txBody>
    </xdr:sp>
    <xdr:clientData/>
  </xdr:oneCellAnchor>
  <xdr:oneCellAnchor>
    <xdr:from>
      <xdr:col>7</xdr:col>
      <xdr:colOff>0</xdr:colOff>
      <xdr:row>7</xdr:row>
      <xdr:rowOff>141587</xdr:rowOff>
    </xdr:from>
    <xdr:ext cx="5829300" cy="1621450"/>
    <xdr:sp macro="" textlink="">
      <xdr:nvSpPr>
        <xdr:cNvPr id="4" name="テキスト ボックス 3">
          <a:hlinkClick xmlns:r="http://schemas.openxmlformats.org/officeDocument/2006/relationships" r:id="rId2"/>
        </xdr:cNvPr>
        <xdr:cNvSpPr txBox="1"/>
      </xdr:nvSpPr>
      <xdr:spPr>
        <a:xfrm>
          <a:off x="7722973" y="1995101"/>
          <a:ext cx="5829300"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en-US" sz="2000">
              <a:solidFill>
                <a:srgbClr val="FF0000"/>
              </a:solidFill>
              <a:effectLst/>
              <a:latin typeface="+mn-lt"/>
              <a:ea typeface="+mn-ea"/>
              <a:cs typeface="+mn-cs"/>
            </a:rPr>
            <a:t>提出</a:t>
          </a:r>
          <a:r>
            <a:rPr kumimoji="1" lang="ja-JP" altLang="en-US" sz="2000">
              <a:solidFill>
                <a:schemeClr val="dk1"/>
              </a:solidFill>
              <a:effectLst/>
              <a:latin typeface="+mn-lt"/>
              <a:ea typeface="+mn-ea"/>
              <a:cs typeface="+mn-cs"/>
            </a:rPr>
            <a:t>について、</a:t>
          </a:r>
          <a:endParaRPr kumimoji="1" lang="en-US" altLang="ja-JP" sz="2000">
            <a:solidFill>
              <a:schemeClr val="dk1"/>
            </a:solidFill>
            <a:effectLst/>
            <a:latin typeface="+mn-lt"/>
            <a:ea typeface="+mn-ea"/>
            <a:cs typeface="+mn-cs"/>
          </a:endParaRPr>
        </a:p>
        <a:p>
          <a:pPr algn="ctr"/>
          <a:r>
            <a:rPr kumimoji="1" lang="ja-JP" altLang="en-US" sz="2000">
              <a:solidFill>
                <a:schemeClr val="dk1"/>
              </a:solidFill>
              <a:effectLst/>
              <a:latin typeface="+mn-lt"/>
              <a:ea typeface="+mn-ea"/>
              <a:cs typeface="+mn-cs"/>
            </a:rPr>
            <a:t>「提出方法について」タブをご確認ください</a:t>
          </a:r>
          <a:endParaRPr kumimoji="1" lang="en-US" altLang="ja-JP" sz="2000">
            <a:solidFill>
              <a:schemeClr val="dk1"/>
            </a:solidFill>
            <a:effectLst/>
            <a:latin typeface="+mn-lt"/>
            <a:ea typeface="+mn-ea"/>
            <a:cs typeface="+mn-cs"/>
          </a:endParaRPr>
        </a:p>
        <a:p>
          <a:pPr algn="ctr"/>
          <a:r>
            <a:rPr kumimoji="1" lang="ja-JP" altLang="en-US" sz="2000">
              <a:solidFill>
                <a:schemeClr val="dk1"/>
              </a:solidFill>
              <a:effectLst/>
              <a:latin typeface="+mn-lt"/>
              <a:ea typeface="+mn-ea"/>
              <a:cs typeface="+mn-cs"/>
            </a:rPr>
            <a:t>こちらをクリックするとジャンプします</a:t>
          </a:r>
          <a:endParaRPr kumimoji="1" lang="en-US" altLang="ja-JP" sz="2000">
            <a:solidFill>
              <a:schemeClr val="dk1"/>
            </a:solidFill>
            <a:effectLst/>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714375</xdr:colOff>
      <xdr:row>0</xdr:row>
      <xdr:rowOff>114300</xdr:rowOff>
    </xdr:from>
    <xdr:to>
      <xdr:col>5</xdr:col>
      <xdr:colOff>1146375</xdr:colOff>
      <xdr:row>2</xdr:row>
      <xdr:rowOff>203400</xdr:rowOff>
    </xdr:to>
    <xdr:sp macro="" textlink="">
      <xdr:nvSpPr>
        <xdr:cNvPr id="2" name="円/楕円 1"/>
        <xdr:cNvSpPr/>
      </xdr:nvSpPr>
      <xdr:spPr>
        <a:xfrm>
          <a:off x="4533900" y="276225"/>
          <a:ext cx="0" cy="370087"/>
        </a:xfrm>
        <a:prstGeom prst="ellipse">
          <a:avLst/>
        </a:prstGeom>
        <a:solidFill>
          <a:schemeClr val="bg1">
            <a:alpha val="97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90000" bIns="90000" rtlCol="0" anchor="ctr" anchorCtr="1"/>
        <a:lstStyle/>
        <a:p>
          <a:pPr algn="l"/>
          <a:r>
            <a:rPr kumimoji="1" lang="ja-JP" altLang="en-US" sz="1800">
              <a:solidFill>
                <a:schemeClr val="tx1"/>
              </a:solidFill>
              <a:latin typeface="ＭＳ 明朝" panose="02020609040205080304" pitchFamily="17" charset="-128"/>
              <a:ea typeface="ＭＳ 明朝" panose="02020609040205080304" pitchFamily="17" charset="-128"/>
            </a:rPr>
            <a:t>振</a:t>
          </a:r>
        </a:p>
      </xdr:txBody>
    </xdr:sp>
    <xdr:clientData/>
  </xdr:twoCellAnchor>
  <xdr:oneCellAnchor>
    <xdr:from>
      <xdr:col>7</xdr:col>
      <xdr:colOff>0</xdr:colOff>
      <xdr:row>1</xdr:row>
      <xdr:rowOff>0</xdr:rowOff>
    </xdr:from>
    <xdr:ext cx="5829300" cy="1621450"/>
    <xdr:sp macro="" textlink="">
      <xdr:nvSpPr>
        <xdr:cNvPr id="4" name="テキスト ボックス 3">
          <a:hlinkClick xmlns:r="http://schemas.openxmlformats.org/officeDocument/2006/relationships" r:id="rId1"/>
        </xdr:cNvPr>
        <xdr:cNvSpPr txBox="1"/>
      </xdr:nvSpPr>
      <xdr:spPr>
        <a:xfrm>
          <a:off x="7243763" y="171450"/>
          <a:ext cx="5829300"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000">
              <a:solidFill>
                <a:schemeClr val="dk1"/>
              </a:solidFill>
              <a:effectLst/>
              <a:latin typeface="+mn-lt"/>
              <a:ea typeface="+mn-ea"/>
              <a:cs typeface="+mn-cs"/>
            </a:rPr>
            <a:t>このシートは記入できません</a:t>
          </a:r>
          <a:endParaRPr lang="ja-JP" altLang="ja-JP" sz="2000">
            <a:effectLst/>
          </a:endParaRPr>
        </a:p>
        <a:p>
          <a:pPr algn="ctr"/>
          <a:r>
            <a:rPr kumimoji="1" lang="ja-JP" altLang="ja-JP" sz="2000">
              <a:solidFill>
                <a:srgbClr val="FF0000"/>
              </a:solidFill>
              <a:effectLst/>
              <a:latin typeface="+mn-lt"/>
              <a:ea typeface="+mn-ea"/>
              <a:cs typeface="+mn-cs"/>
            </a:rPr>
            <a:t>記入</a:t>
          </a:r>
          <a:r>
            <a:rPr kumimoji="1" lang="ja-JP" altLang="ja-JP" sz="2000">
              <a:solidFill>
                <a:schemeClr val="dk1"/>
              </a:solidFill>
              <a:effectLst/>
              <a:latin typeface="+mn-lt"/>
              <a:ea typeface="+mn-ea"/>
              <a:cs typeface="+mn-cs"/>
            </a:rPr>
            <a:t>は入力シートにお願いします</a:t>
          </a:r>
          <a:endParaRPr lang="ja-JP" altLang="ja-JP" sz="2000">
            <a:effectLst/>
          </a:endParaRPr>
        </a:p>
        <a:p>
          <a:pPr algn="ctr"/>
          <a:r>
            <a:rPr kumimoji="1" lang="ja-JP" altLang="en-US" sz="2000">
              <a:solidFill>
                <a:schemeClr val="dk1"/>
              </a:solidFill>
              <a:effectLst/>
              <a:latin typeface="+mn-lt"/>
              <a:ea typeface="+mn-ea"/>
              <a:cs typeface="+mn-cs"/>
            </a:rPr>
            <a:t>こちらを</a:t>
          </a:r>
          <a:r>
            <a:rPr kumimoji="1" lang="ja-JP" altLang="ja-JP" sz="2000">
              <a:solidFill>
                <a:schemeClr val="dk1"/>
              </a:solidFill>
              <a:effectLst/>
              <a:latin typeface="+mn-lt"/>
              <a:ea typeface="+mn-ea"/>
              <a:cs typeface="+mn-cs"/>
            </a:rPr>
            <a:t>クリックすると</a:t>
          </a:r>
          <a:r>
            <a:rPr kumimoji="1" lang="ja-JP" altLang="en-US" sz="2000">
              <a:solidFill>
                <a:schemeClr val="dk1"/>
              </a:solidFill>
              <a:effectLst/>
              <a:latin typeface="+mn-lt"/>
              <a:ea typeface="+mn-ea"/>
              <a:cs typeface="+mn-cs"/>
            </a:rPr>
            <a:t>入力シートにジャンプします</a:t>
          </a:r>
          <a:endParaRPr lang="ja-JP" altLang="ja-JP" sz="2000">
            <a:effectLst/>
          </a:endParaRPr>
        </a:p>
      </xdr:txBody>
    </xdr:sp>
    <xdr:clientData/>
  </xdr:oneCellAnchor>
  <xdr:oneCellAnchor>
    <xdr:from>
      <xdr:col>7</xdr:col>
      <xdr:colOff>26095</xdr:colOff>
      <xdr:row>7</xdr:row>
      <xdr:rowOff>117431</xdr:rowOff>
    </xdr:from>
    <xdr:ext cx="5829300" cy="1621450"/>
    <xdr:sp macro="" textlink="">
      <xdr:nvSpPr>
        <xdr:cNvPr id="5" name="テキスト ボックス 4">
          <a:hlinkClick xmlns:r="http://schemas.openxmlformats.org/officeDocument/2006/relationships" r:id="rId2"/>
        </xdr:cNvPr>
        <xdr:cNvSpPr txBox="1"/>
      </xdr:nvSpPr>
      <xdr:spPr>
        <a:xfrm>
          <a:off x="7750479" y="1983287"/>
          <a:ext cx="5829300"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en-US" sz="2000">
              <a:solidFill>
                <a:srgbClr val="FF0000"/>
              </a:solidFill>
              <a:effectLst/>
              <a:latin typeface="+mn-lt"/>
              <a:ea typeface="+mn-ea"/>
              <a:cs typeface="+mn-cs"/>
            </a:rPr>
            <a:t>提出</a:t>
          </a:r>
          <a:r>
            <a:rPr kumimoji="1" lang="ja-JP" altLang="en-US" sz="2000">
              <a:solidFill>
                <a:schemeClr val="dk1"/>
              </a:solidFill>
              <a:effectLst/>
              <a:latin typeface="+mn-lt"/>
              <a:ea typeface="+mn-ea"/>
              <a:cs typeface="+mn-cs"/>
            </a:rPr>
            <a:t>について、</a:t>
          </a:r>
          <a:endParaRPr kumimoji="1" lang="en-US" altLang="ja-JP" sz="2000">
            <a:solidFill>
              <a:schemeClr val="dk1"/>
            </a:solidFill>
            <a:effectLst/>
            <a:latin typeface="+mn-lt"/>
            <a:ea typeface="+mn-ea"/>
            <a:cs typeface="+mn-cs"/>
          </a:endParaRPr>
        </a:p>
        <a:p>
          <a:pPr algn="ctr"/>
          <a:r>
            <a:rPr kumimoji="1" lang="ja-JP" altLang="en-US" sz="2000">
              <a:solidFill>
                <a:schemeClr val="dk1"/>
              </a:solidFill>
              <a:effectLst/>
              <a:latin typeface="+mn-lt"/>
              <a:ea typeface="+mn-ea"/>
              <a:cs typeface="+mn-cs"/>
            </a:rPr>
            <a:t>「提出方法について」タブをご確認ください</a:t>
          </a:r>
          <a:endParaRPr kumimoji="1" lang="en-US" altLang="ja-JP" sz="2000">
            <a:solidFill>
              <a:schemeClr val="dk1"/>
            </a:solidFill>
            <a:effectLst/>
            <a:latin typeface="+mn-lt"/>
            <a:ea typeface="+mn-ea"/>
            <a:cs typeface="+mn-cs"/>
          </a:endParaRPr>
        </a:p>
        <a:p>
          <a:pPr algn="ctr"/>
          <a:r>
            <a:rPr kumimoji="1" lang="ja-JP" altLang="en-US" sz="2000">
              <a:solidFill>
                <a:schemeClr val="dk1"/>
              </a:solidFill>
              <a:effectLst/>
              <a:latin typeface="+mn-lt"/>
              <a:ea typeface="+mn-ea"/>
              <a:cs typeface="+mn-cs"/>
            </a:rPr>
            <a:t>こちらをクリックするとジャンプします</a:t>
          </a:r>
          <a:endParaRPr kumimoji="1" lang="en-US" altLang="ja-JP" sz="2000">
            <a:solidFill>
              <a:schemeClr val="dk1"/>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0015003@city.toshima.lg.jp&#65288;&#35914;&#23798;&#21306;&#24441;&#25152;&#12288;&#29872;&#22659;&#20445;&#20840;&#35506;%20&#12513;&#12540;&#12523;&#12450;&#12489;&#12524;&#12473;&#6528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0015003@city.toshima.lg.jp" TargetMode="External"/><Relationship Id="rId1" Type="http://schemas.openxmlformats.org/officeDocument/2006/relationships/hyperlink" Target="mailto:A0015003@city.toshima.lg.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24"/>
  <sheetViews>
    <sheetView tabSelected="1" view="pageBreakPreview" topLeftCell="A13" zoomScaleNormal="100" zoomScaleSheetLayoutView="100" workbookViewId="0">
      <selection activeCell="B24" sqref="B24"/>
    </sheetView>
  </sheetViews>
  <sheetFormatPr defaultColWidth="9.1328125" defaultRowHeight="12.75"/>
  <cols>
    <col min="1" max="1" width="28.1328125" style="49" customWidth="1"/>
    <col min="2" max="2" width="108.86328125" style="49" customWidth="1"/>
    <col min="3" max="16384" width="9.1328125" style="66"/>
  </cols>
  <sheetData>
    <row r="1" spans="1:2">
      <c r="A1" s="49" t="s">
        <v>119</v>
      </c>
    </row>
    <row r="2" spans="1:2">
      <c r="A2" s="49" t="s">
        <v>125</v>
      </c>
    </row>
    <row r="3" spans="1:2">
      <c r="A3" s="49" t="s">
        <v>91</v>
      </c>
    </row>
    <row r="4" spans="1:2">
      <c r="A4" s="49" t="s">
        <v>114</v>
      </c>
    </row>
    <row r="5" spans="1:2">
      <c r="A5" s="49" t="s">
        <v>115</v>
      </c>
    </row>
    <row r="6" spans="1:2" s="49" customFormat="1">
      <c r="A6" s="49" t="s">
        <v>117</v>
      </c>
      <c r="B6" s="50"/>
    </row>
    <row r="7" spans="1:2" s="49" customFormat="1">
      <c r="A7" s="49" t="s">
        <v>120</v>
      </c>
      <c r="B7" s="50"/>
    </row>
    <row r="8" spans="1:2" s="49" customFormat="1">
      <c r="A8" s="49" t="s">
        <v>121</v>
      </c>
      <c r="B8" s="50"/>
    </row>
    <row r="9" spans="1:2" ht="12" customHeight="1"/>
    <row r="10" spans="1:2">
      <c r="A10" s="49" t="s">
        <v>92</v>
      </c>
    </row>
    <row r="11" spans="1:2">
      <c r="A11" s="49" t="s">
        <v>93</v>
      </c>
      <c r="B11" s="49" t="s">
        <v>94</v>
      </c>
    </row>
    <row r="12" spans="1:2">
      <c r="A12" s="49" t="s">
        <v>95</v>
      </c>
      <c r="B12" s="49" t="s">
        <v>96</v>
      </c>
    </row>
    <row r="13" spans="1:2">
      <c r="A13" s="49" t="s">
        <v>97</v>
      </c>
      <c r="B13" s="49" t="s">
        <v>118</v>
      </c>
    </row>
    <row r="14" spans="1:2">
      <c r="A14" s="49" t="s">
        <v>98</v>
      </c>
      <c r="B14" s="49" t="s">
        <v>99</v>
      </c>
    </row>
    <row r="15" spans="1:2">
      <c r="A15" s="49" t="s">
        <v>100</v>
      </c>
      <c r="B15" s="49" t="s">
        <v>107</v>
      </c>
    </row>
    <row r="16" spans="1:2">
      <c r="A16" s="49" t="s">
        <v>101</v>
      </c>
      <c r="B16" s="49" t="s">
        <v>102</v>
      </c>
    </row>
    <row r="18" spans="1:3">
      <c r="A18" s="49" t="s">
        <v>113</v>
      </c>
    </row>
    <row r="19" spans="1:3">
      <c r="A19" s="49" t="s">
        <v>103</v>
      </c>
      <c r="B19" s="49" t="s">
        <v>104</v>
      </c>
      <c r="C19" s="66">
        <f t="shared" ref="C19:C41" si="0">LENB(B19)</f>
        <v>6</v>
      </c>
    </row>
    <row r="20" spans="1:3">
      <c r="A20" s="49" t="s">
        <v>105</v>
      </c>
      <c r="B20" s="49" t="s">
        <v>106</v>
      </c>
      <c r="C20" s="66">
        <f t="shared" si="0"/>
        <v>27</v>
      </c>
    </row>
    <row r="21" spans="1:3">
      <c r="A21" s="49" t="s">
        <v>108</v>
      </c>
      <c r="B21" s="50" t="str">
        <f>"※添付書類%0a・特定建設作業実施届出書%0a・案内図%0a・現場の図面%0a・工程表%0a"&amp;IF(入力シート!$F$73="","","・道路使用許可書など")</f>
        <v>※添付書類%0a・特定建設作業実施届出書%0a・案内図%0a・現場の図面%0a・工程表%0a</v>
      </c>
      <c r="C21" s="66">
        <f t="shared" si="0"/>
        <v>77</v>
      </c>
    </row>
    <row r="22" spans="1:3">
      <c r="A22" s="49" t="s">
        <v>110</v>
      </c>
      <c r="B22" s="49" t="str">
        <f>"特定建設作業実施届出書の提出("&amp;町名&amp;")"</f>
        <v>特定建設作業実施届出書の提出(選択してください)</v>
      </c>
      <c r="C22" s="66">
        <f t="shared" si="0"/>
        <v>46</v>
      </c>
    </row>
    <row r="23" spans="1:3">
      <c r="A23" s="49" t="s">
        <v>111</v>
      </c>
      <c r="B23" s="49" t="str">
        <f>工事名称&amp;"の特定建設作業実施届出書を提出する。%0a"&amp;届出者氏名</f>
        <v>工事名称を記入してくださいの特定建設作業実施届出書を提出する。%0a届出者の氏名（法人の場合は代表者氏名）を記入してください</v>
      </c>
      <c r="C23" s="66">
        <f t="shared" si="0"/>
        <v>121</v>
      </c>
    </row>
    <row r="24" spans="1:3">
      <c r="A24" s="49" t="s">
        <v>112</v>
      </c>
      <c r="B24" s="255" t="s">
        <v>227</v>
      </c>
      <c r="C24" s="66">
        <f t="shared" si="0"/>
        <v>68</v>
      </c>
    </row>
    <row r="25" spans="1:3">
      <c r="A25" s="51" t="s">
        <v>64</v>
      </c>
      <c r="B25" s="20" t="s">
        <v>186</v>
      </c>
      <c r="C25" s="66">
        <f t="shared" si="0"/>
        <v>50</v>
      </c>
    </row>
    <row r="26" spans="1:3">
      <c r="B26" s="20" t="s">
        <v>45</v>
      </c>
      <c r="C26" s="66">
        <f t="shared" si="0"/>
        <v>24</v>
      </c>
    </row>
    <row r="27" spans="1:3">
      <c r="B27" s="20" t="s">
        <v>44</v>
      </c>
      <c r="C27" s="66">
        <f t="shared" si="0"/>
        <v>22</v>
      </c>
    </row>
    <row r="28" spans="1:3">
      <c r="B28" s="20" t="s">
        <v>43</v>
      </c>
      <c r="C28" s="66">
        <f t="shared" si="0"/>
        <v>56</v>
      </c>
    </row>
    <row r="29" spans="1:3">
      <c r="B29" s="20" t="s">
        <v>185</v>
      </c>
      <c r="C29" s="66">
        <f t="shared" si="0"/>
        <v>60</v>
      </c>
    </row>
    <row r="30" spans="1:3">
      <c r="B30" s="20" t="s">
        <v>122</v>
      </c>
      <c r="C30" s="66">
        <f t="shared" si="0"/>
        <v>60</v>
      </c>
    </row>
    <row r="31" spans="1:3">
      <c r="B31" s="20" t="s">
        <v>123</v>
      </c>
      <c r="C31" s="66">
        <f t="shared" si="0"/>
        <v>68</v>
      </c>
    </row>
    <row r="32" spans="1:3">
      <c r="B32" s="20" t="s">
        <v>124</v>
      </c>
      <c r="C32" s="66">
        <f t="shared" si="0"/>
        <v>62</v>
      </c>
    </row>
    <row r="34" spans="1:6">
      <c r="A34" s="51" t="s">
        <v>63</v>
      </c>
      <c r="B34" s="20" t="s">
        <v>7</v>
      </c>
      <c r="C34" s="66">
        <f t="shared" si="0"/>
        <v>48</v>
      </c>
    </row>
    <row r="35" spans="1:6">
      <c r="B35" s="20" t="s">
        <v>6</v>
      </c>
      <c r="C35" s="66">
        <f t="shared" si="0"/>
        <v>48</v>
      </c>
    </row>
    <row r="36" spans="1:6">
      <c r="B36" s="20" t="s">
        <v>5</v>
      </c>
      <c r="C36" s="66">
        <f t="shared" si="0"/>
        <v>26</v>
      </c>
    </row>
    <row r="37" spans="1:6">
      <c r="B37" s="20" t="s">
        <v>186</v>
      </c>
      <c r="C37" s="66">
        <f t="shared" si="0"/>
        <v>50</v>
      </c>
    </row>
    <row r="38" spans="1:6">
      <c r="C38" s="66">
        <f t="shared" si="0"/>
        <v>0</v>
      </c>
    </row>
    <row r="39" spans="1:6">
      <c r="A39" s="49" t="s">
        <v>116</v>
      </c>
      <c r="C39" s="66">
        <f t="shared" si="0"/>
        <v>0</v>
      </c>
    </row>
    <row r="40" spans="1:6">
      <c r="B40" s="49" t="s">
        <v>75</v>
      </c>
      <c r="C40" s="66">
        <f t="shared" si="0"/>
        <v>16</v>
      </c>
    </row>
    <row r="41" spans="1:6">
      <c r="B41" s="49" t="s">
        <v>76</v>
      </c>
      <c r="C41" s="66">
        <f t="shared" si="0"/>
        <v>22</v>
      </c>
    </row>
    <row r="42" spans="1:6">
      <c r="A42" s="49" t="s">
        <v>171</v>
      </c>
      <c r="B42" s="49" t="s">
        <v>151</v>
      </c>
      <c r="C42" s="50" t="s">
        <v>172</v>
      </c>
    </row>
    <row r="43" spans="1:6">
      <c r="C43" s="50" t="s">
        <v>173</v>
      </c>
    </row>
    <row r="44" spans="1:6">
      <c r="C44" s="50" t="s">
        <v>174</v>
      </c>
    </row>
    <row r="45" spans="1:6">
      <c r="C45" s="50" t="s">
        <v>175</v>
      </c>
      <c r="F45" s="104"/>
    </row>
    <row r="46" spans="1:6">
      <c r="C46" s="50" t="s">
        <v>176</v>
      </c>
    </row>
    <row r="47" spans="1:6">
      <c r="C47" s="50" t="s">
        <v>177</v>
      </c>
    </row>
    <row r="48" spans="1:6">
      <c r="C48" s="50" t="s">
        <v>178</v>
      </c>
    </row>
    <row r="49" spans="2:3">
      <c r="B49" s="49" t="s">
        <v>152</v>
      </c>
      <c r="C49" s="50" t="s">
        <v>172</v>
      </c>
    </row>
    <row r="50" spans="2:3">
      <c r="C50" s="50" t="s">
        <v>173</v>
      </c>
    </row>
    <row r="51" spans="2:3">
      <c r="C51" s="50" t="s">
        <v>174</v>
      </c>
    </row>
    <row r="52" spans="2:3">
      <c r="C52" s="50" t="s">
        <v>175</v>
      </c>
    </row>
    <row r="53" spans="2:3">
      <c r="C53" s="50" t="s">
        <v>176</v>
      </c>
    </row>
    <row r="54" spans="2:3">
      <c r="B54" s="49" t="s">
        <v>153</v>
      </c>
      <c r="C54" s="50" t="s">
        <v>172</v>
      </c>
    </row>
    <row r="55" spans="2:3">
      <c r="C55" s="50" t="s">
        <v>173</v>
      </c>
    </row>
    <row r="56" spans="2:3">
      <c r="C56" s="50" t="s">
        <v>174</v>
      </c>
    </row>
    <row r="57" spans="2:3">
      <c r="C57" s="50" t="s">
        <v>175</v>
      </c>
    </row>
    <row r="58" spans="2:3">
      <c r="B58" s="49" t="s">
        <v>154</v>
      </c>
      <c r="C58" s="50" t="s">
        <v>172</v>
      </c>
    </row>
    <row r="59" spans="2:3">
      <c r="C59" s="50" t="s">
        <v>173</v>
      </c>
    </row>
    <row r="60" spans="2:3">
      <c r="C60" s="50" t="s">
        <v>174</v>
      </c>
    </row>
    <row r="61" spans="2:3">
      <c r="B61" s="49" t="s">
        <v>155</v>
      </c>
      <c r="C61" s="50" t="s">
        <v>172</v>
      </c>
    </row>
    <row r="62" spans="2:3">
      <c r="C62" s="50" t="s">
        <v>173</v>
      </c>
    </row>
    <row r="63" spans="2:3">
      <c r="C63" s="50" t="s">
        <v>174</v>
      </c>
    </row>
    <row r="64" spans="2:3">
      <c r="B64" s="49" t="s">
        <v>156</v>
      </c>
      <c r="C64" s="50" t="s">
        <v>172</v>
      </c>
    </row>
    <row r="65" spans="2:3">
      <c r="C65" s="50" t="s">
        <v>173</v>
      </c>
    </row>
    <row r="66" spans="2:3">
      <c r="C66" s="50" t="s">
        <v>174</v>
      </c>
    </row>
    <row r="67" spans="2:3">
      <c r="C67" s="50" t="s">
        <v>175</v>
      </c>
    </row>
    <row r="68" spans="2:3">
      <c r="B68" s="49" t="s">
        <v>157</v>
      </c>
      <c r="C68" s="50" t="s">
        <v>172</v>
      </c>
    </row>
    <row r="69" spans="2:3">
      <c r="C69" s="50" t="s">
        <v>173</v>
      </c>
    </row>
    <row r="70" spans="2:3">
      <c r="C70" s="50" t="s">
        <v>174</v>
      </c>
    </row>
    <row r="71" spans="2:3">
      <c r="C71" s="50" t="s">
        <v>175</v>
      </c>
    </row>
    <row r="72" spans="2:3">
      <c r="C72" s="50" t="s">
        <v>176</v>
      </c>
    </row>
    <row r="73" spans="2:3">
      <c r="B73" s="49" t="s">
        <v>158</v>
      </c>
      <c r="C73" s="50" t="s">
        <v>172</v>
      </c>
    </row>
    <row r="74" spans="2:3">
      <c r="C74" s="50" t="s">
        <v>173</v>
      </c>
    </row>
    <row r="75" spans="2:3">
      <c r="C75" s="50" t="s">
        <v>174</v>
      </c>
    </row>
    <row r="76" spans="2:3">
      <c r="C76" s="50" t="s">
        <v>175</v>
      </c>
    </row>
    <row r="77" spans="2:3">
      <c r="B77" s="49" t="s">
        <v>159</v>
      </c>
      <c r="C77" s="50" t="s">
        <v>172</v>
      </c>
    </row>
    <row r="78" spans="2:3">
      <c r="C78" s="50" t="s">
        <v>173</v>
      </c>
    </row>
    <row r="79" spans="2:3">
      <c r="C79" s="50" t="s">
        <v>174</v>
      </c>
    </row>
    <row r="80" spans="2:3">
      <c r="C80" s="50" t="s">
        <v>175</v>
      </c>
    </row>
    <row r="81" spans="2:3">
      <c r="C81" s="50" t="s">
        <v>176</v>
      </c>
    </row>
    <row r="82" spans="2:3">
      <c r="B82" s="49" t="s">
        <v>160</v>
      </c>
      <c r="C82" s="50" t="s">
        <v>172</v>
      </c>
    </row>
    <row r="83" spans="2:3">
      <c r="C83" s="50" t="s">
        <v>173</v>
      </c>
    </row>
    <row r="84" spans="2:3">
      <c r="C84" s="50" t="s">
        <v>174</v>
      </c>
    </row>
    <row r="85" spans="2:3">
      <c r="C85" s="50" t="s">
        <v>175</v>
      </c>
    </row>
    <row r="86" spans="2:3">
      <c r="B86" s="49" t="s">
        <v>161</v>
      </c>
      <c r="C86" s="50" t="s">
        <v>172</v>
      </c>
    </row>
    <row r="87" spans="2:3">
      <c r="C87" s="50" t="s">
        <v>173</v>
      </c>
    </row>
    <row r="88" spans="2:3">
      <c r="C88" s="50" t="s">
        <v>174</v>
      </c>
    </row>
    <row r="89" spans="2:3">
      <c r="C89" s="50" t="s">
        <v>175</v>
      </c>
    </row>
    <row r="90" spans="2:3">
      <c r="B90" s="49" t="s">
        <v>162</v>
      </c>
      <c r="C90" s="50" t="s">
        <v>172</v>
      </c>
    </row>
    <row r="91" spans="2:3">
      <c r="C91" s="50" t="s">
        <v>173</v>
      </c>
    </row>
    <row r="92" spans="2:3">
      <c r="C92" s="50" t="s">
        <v>174</v>
      </c>
    </row>
    <row r="93" spans="2:3">
      <c r="B93" s="49" t="s">
        <v>163</v>
      </c>
      <c r="C93" s="50" t="s">
        <v>172</v>
      </c>
    </row>
    <row r="94" spans="2:3">
      <c r="C94" s="50" t="s">
        <v>173</v>
      </c>
    </row>
    <row r="95" spans="2:3">
      <c r="C95" s="50" t="s">
        <v>174</v>
      </c>
    </row>
    <row r="96" spans="2:3">
      <c r="B96" s="49" t="s">
        <v>164</v>
      </c>
      <c r="C96" s="50" t="s">
        <v>172</v>
      </c>
    </row>
    <row r="97" spans="2:3">
      <c r="C97" s="50" t="s">
        <v>173</v>
      </c>
    </row>
    <row r="98" spans="2:3">
      <c r="C98" s="50" t="s">
        <v>174</v>
      </c>
    </row>
    <row r="99" spans="2:3">
      <c r="C99" s="50" t="s">
        <v>175</v>
      </c>
    </row>
    <row r="100" spans="2:3">
      <c r="C100" s="50" t="s">
        <v>176</v>
      </c>
    </row>
    <row r="101" spans="2:3">
      <c r="B101" s="49" t="s">
        <v>165</v>
      </c>
      <c r="C101" s="50" t="s">
        <v>172</v>
      </c>
    </row>
    <row r="102" spans="2:3">
      <c r="C102" s="50" t="s">
        <v>173</v>
      </c>
    </row>
    <row r="103" spans="2:3">
      <c r="C103" s="50" t="s">
        <v>174</v>
      </c>
    </row>
    <row r="104" spans="2:3">
      <c r="C104" s="50" t="s">
        <v>175</v>
      </c>
    </row>
    <row r="105" spans="2:3">
      <c r="C105" s="50" t="s">
        <v>176</v>
      </c>
    </row>
    <row r="106" spans="2:3">
      <c r="C106" s="50" t="s">
        <v>177</v>
      </c>
    </row>
    <row r="107" spans="2:3">
      <c r="B107" s="49" t="s">
        <v>166</v>
      </c>
      <c r="C107" s="50" t="s">
        <v>172</v>
      </c>
    </row>
    <row r="108" spans="2:3">
      <c r="C108" s="50" t="s">
        <v>173</v>
      </c>
    </row>
    <row r="109" spans="2:3">
      <c r="C109" s="50" t="s">
        <v>174</v>
      </c>
    </row>
    <row r="110" spans="2:3">
      <c r="C110" s="50" t="s">
        <v>175</v>
      </c>
    </row>
    <row r="111" spans="2:3">
      <c r="C111" s="50" t="s">
        <v>176</v>
      </c>
    </row>
    <row r="112" spans="2:3">
      <c r="C112" s="50" t="s">
        <v>177</v>
      </c>
    </row>
    <row r="113" spans="2:3">
      <c r="B113" s="49" t="s">
        <v>167</v>
      </c>
      <c r="C113" s="50" t="s">
        <v>172</v>
      </c>
    </row>
    <row r="114" spans="2:3">
      <c r="C114" s="50" t="s">
        <v>173</v>
      </c>
    </row>
    <row r="115" spans="2:3">
      <c r="C115" s="50" t="s">
        <v>174</v>
      </c>
    </row>
    <row r="116" spans="2:3">
      <c r="C116" s="50" t="s">
        <v>175</v>
      </c>
    </row>
    <row r="117" spans="2:3">
      <c r="B117" s="49" t="s">
        <v>168</v>
      </c>
      <c r="C117" s="50" t="s">
        <v>172</v>
      </c>
    </row>
    <row r="118" spans="2:3">
      <c r="C118" s="50" t="s">
        <v>173</v>
      </c>
    </row>
    <row r="119" spans="2:3">
      <c r="C119" s="50" t="s">
        <v>174</v>
      </c>
    </row>
    <row r="120" spans="2:3">
      <c r="B120" s="49" t="s">
        <v>169</v>
      </c>
      <c r="C120" s="50" t="s">
        <v>172</v>
      </c>
    </row>
    <row r="121" spans="2:3">
      <c r="C121" s="50" t="s">
        <v>173</v>
      </c>
    </row>
    <row r="122" spans="2:3">
      <c r="C122" s="50" t="s">
        <v>174</v>
      </c>
    </row>
    <row r="123" spans="2:3">
      <c r="B123" s="49" t="s">
        <v>170</v>
      </c>
      <c r="C123" s="50" t="s">
        <v>172</v>
      </c>
    </row>
    <row r="124" spans="2:3">
      <c r="C124" s="50" t="s">
        <v>173</v>
      </c>
    </row>
  </sheetData>
  <phoneticPr fontId="3"/>
  <hyperlinks>
    <hyperlink ref="B24" r:id="rId1"/>
  </hyperlinks>
  <pageMargins left="0.25" right="0.25" top="0.75" bottom="0.75" header="0.3" footer="0.3"/>
  <pageSetup paperSize="9" scale="93" orientation="landscape" r:id="rId2"/>
  <rowBreaks count="1" manualBreakCount="1">
    <brk id="3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92"/>
  <sheetViews>
    <sheetView showGridLines="0" showRowColHeaders="0" view="pageBreakPreview" topLeftCell="A61" zoomScaleNormal="100" zoomScaleSheetLayoutView="100" workbookViewId="0">
      <selection activeCell="F5" sqref="F5:I5"/>
    </sheetView>
  </sheetViews>
  <sheetFormatPr defaultColWidth="9" defaultRowHeight="12.75"/>
  <cols>
    <col min="1" max="1" width="3.59765625" style="1" customWidth="1"/>
    <col min="2" max="2" width="3.59765625" style="2" customWidth="1"/>
    <col min="3" max="3" width="3.59765625" style="1" customWidth="1"/>
    <col min="4" max="4" width="15.59765625" style="1" customWidth="1"/>
    <col min="5" max="5" width="6.59765625" style="1" customWidth="1"/>
    <col min="6" max="9" width="17.59765625" style="1" customWidth="1"/>
    <col min="10" max="11" width="3.59765625" style="1" customWidth="1"/>
    <col min="12" max="12" width="9" style="1" hidden="1" customWidth="1"/>
    <col min="13" max="30" width="3.59765625" style="1" customWidth="1"/>
    <col min="31" max="16384" width="9" style="1"/>
  </cols>
  <sheetData>
    <row r="1" spans="1:10" ht="13.15" thickBot="1">
      <c r="A1" s="4"/>
      <c r="B1" s="3"/>
      <c r="C1" s="4"/>
      <c r="D1" s="4"/>
      <c r="E1" s="4"/>
      <c r="F1" s="4"/>
      <c r="G1" s="4"/>
      <c r="H1" s="4"/>
      <c r="I1" s="4"/>
      <c r="J1" s="4"/>
    </row>
    <row r="2" spans="1:10" ht="20.100000000000001" customHeight="1" thickBot="1">
      <c r="A2" s="4"/>
      <c r="B2" s="3"/>
      <c r="C2" s="105"/>
      <c r="D2" s="106"/>
      <c r="E2" s="54" t="s">
        <v>126</v>
      </c>
      <c r="F2" s="4"/>
      <c r="G2" s="4"/>
      <c r="H2" s="4"/>
      <c r="I2" s="4"/>
      <c r="J2" s="4"/>
    </row>
    <row r="3" spans="1:10" ht="20.100000000000001" customHeight="1">
      <c r="A3" s="6"/>
      <c r="B3" s="5"/>
      <c r="C3" s="6"/>
      <c r="D3" s="67"/>
      <c r="E3" s="55" t="s">
        <v>127</v>
      </c>
      <c r="F3" s="6"/>
      <c r="G3" s="6"/>
      <c r="H3" s="4"/>
      <c r="I3" s="4"/>
      <c r="J3" s="4"/>
    </row>
    <row r="4" spans="1:10" ht="40.15" customHeight="1" thickBot="1">
      <c r="A4" s="52"/>
      <c r="B4" s="5"/>
      <c r="C4" s="52"/>
      <c r="D4" s="52"/>
      <c r="E4" s="52"/>
      <c r="F4" s="52"/>
      <c r="G4" s="52"/>
      <c r="H4" s="4"/>
      <c r="I4" s="4"/>
      <c r="J4" s="4"/>
    </row>
    <row r="5" spans="1:10" ht="20.100000000000001" customHeight="1" thickBot="1">
      <c r="A5" s="6"/>
      <c r="B5" s="42" t="s">
        <v>2</v>
      </c>
      <c r="C5" s="43" t="s">
        <v>0</v>
      </c>
      <c r="D5" s="6"/>
      <c r="E5" s="6"/>
      <c r="F5" s="112" t="s">
        <v>128</v>
      </c>
      <c r="G5" s="113"/>
      <c r="H5" s="114"/>
      <c r="I5" s="115"/>
      <c r="J5" s="4"/>
    </row>
    <row r="6" spans="1:10" ht="20.100000000000001" customHeight="1">
      <c r="A6" s="6"/>
      <c r="B6" s="44"/>
      <c r="C6" s="43"/>
      <c r="D6" s="6"/>
      <c r="E6" s="6"/>
      <c r="F6" s="6"/>
      <c r="G6" s="6"/>
      <c r="H6" s="4"/>
      <c r="I6" s="4"/>
      <c r="J6" s="4"/>
    </row>
    <row r="7" spans="1:10" ht="20.100000000000001" customHeight="1" thickBot="1">
      <c r="A7" s="6"/>
      <c r="B7" s="42" t="s">
        <v>3</v>
      </c>
      <c r="C7" s="43" t="s">
        <v>1</v>
      </c>
      <c r="D7" s="6"/>
      <c r="E7" s="6"/>
      <c r="F7" s="6"/>
      <c r="G7" s="6"/>
      <c r="H7" s="4"/>
      <c r="I7" s="4"/>
      <c r="J7" s="4"/>
    </row>
    <row r="8" spans="1:10" ht="20.100000000000001" customHeight="1" thickBot="1">
      <c r="A8" s="6"/>
      <c r="B8" s="5"/>
      <c r="C8" s="6"/>
      <c r="D8" s="71" t="s">
        <v>84</v>
      </c>
      <c r="E8" s="6"/>
      <c r="F8" s="120" t="s">
        <v>129</v>
      </c>
      <c r="G8" s="121"/>
      <c r="H8" s="121"/>
      <c r="I8" s="122"/>
      <c r="J8" s="4"/>
    </row>
    <row r="9" spans="1:10" ht="60" customHeight="1" thickBot="1">
      <c r="A9" s="52"/>
      <c r="B9" s="5"/>
      <c r="C9" s="52"/>
      <c r="D9" s="71"/>
      <c r="E9" s="52"/>
      <c r="F9" s="9"/>
      <c r="G9" s="9"/>
      <c r="H9" s="4"/>
      <c r="I9" s="4"/>
      <c r="J9" s="4"/>
    </row>
    <row r="10" spans="1:10" ht="20.100000000000001" customHeight="1">
      <c r="A10" s="6"/>
      <c r="B10" s="5"/>
      <c r="C10" s="6"/>
      <c r="D10" s="71" t="s">
        <v>83</v>
      </c>
      <c r="E10" s="6"/>
      <c r="F10" s="123" t="s">
        <v>195</v>
      </c>
      <c r="G10" s="124"/>
      <c r="H10" s="124"/>
      <c r="I10" s="125"/>
      <c r="J10" s="4"/>
    </row>
    <row r="11" spans="1:10" ht="20.100000000000001" customHeight="1" thickBot="1">
      <c r="A11" s="6"/>
      <c r="B11" s="5"/>
      <c r="C11" s="6"/>
      <c r="D11" s="6"/>
      <c r="E11" s="6"/>
      <c r="F11" s="126"/>
      <c r="G11" s="127"/>
      <c r="H11" s="127"/>
      <c r="I11" s="128"/>
      <c r="J11" s="4"/>
    </row>
    <row r="12" spans="1:10" ht="40.15" customHeight="1" thickBot="1">
      <c r="A12" s="52"/>
      <c r="B12" s="5"/>
      <c r="C12" s="52"/>
      <c r="D12" s="52"/>
      <c r="E12" s="52"/>
      <c r="F12" s="9"/>
      <c r="G12" s="9"/>
      <c r="H12" s="4"/>
      <c r="I12" s="4"/>
      <c r="J12" s="4"/>
    </row>
    <row r="13" spans="1:10" ht="20.100000000000001" customHeight="1" thickBot="1">
      <c r="A13" s="6"/>
      <c r="B13" s="5"/>
      <c r="C13" s="6"/>
      <c r="D13" s="71" t="s">
        <v>187</v>
      </c>
      <c r="E13" s="6"/>
      <c r="F13" s="152" t="s">
        <v>146</v>
      </c>
      <c r="G13" s="153"/>
      <c r="H13" s="153"/>
      <c r="I13" s="115"/>
      <c r="J13" s="4"/>
    </row>
    <row r="14" spans="1:10" ht="20.100000000000001" customHeight="1">
      <c r="A14" s="6"/>
      <c r="B14" s="5"/>
      <c r="C14" s="6"/>
      <c r="D14" s="6"/>
      <c r="E14" s="6"/>
      <c r="F14" s="9"/>
      <c r="G14" s="9"/>
      <c r="H14" s="4"/>
      <c r="I14" s="4"/>
      <c r="J14" s="4"/>
    </row>
    <row r="15" spans="1:10" ht="20.100000000000001" customHeight="1" thickBot="1">
      <c r="A15" s="6"/>
      <c r="B15" s="42" t="s">
        <v>80</v>
      </c>
      <c r="C15" s="43" t="s">
        <v>85</v>
      </c>
      <c r="D15" s="6"/>
      <c r="E15" s="6"/>
      <c r="F15" s="6"/>
      <c r="G15" s="6"/>
      <c r="H15" s="4"/>
      <c r="I15" s="4"/>
      <c r="J15" s="4"/>
    </row>
    <row r="16" spans="1:10" ht="40.15" customHeight="1" thickBot="1">
      <c r="A16" s="6"/>
      <c r="B16" s="5"/>
      <c r="C16" s="6" t="s">
        <v>86</v>
      </c>
      <c r="D16" s="6"/>
      <c r="E16" s="6"/>
      <c r="F16" s="120" t="s">
        <v>130</v>
      </c>
      <c r="G16" s="129"/>
      <c r="H16" s="129"/>
      <c r="I16" s="130"/>
      <c r="J16" s="4"/>
    </row>
    <row r="17" spans="1:10" ht="40.15" customHeight="1" thickBot="1">
      <c r="A17" s="52"/>
      <c r="B17" s="5"/>
      <c r="C17" s="52"/>
      <c r="D17" s="52"/>
      <c r="E17" s="52"/>
      <c r="F17" s="9"/>
      <c r="G17" s="9"/>
      <c r="H17" s="4"/>
      <c r="I17" s="4"/>
      <c r="J17" s="4"/>
    </row>
    <row r="18" spans="1:10" ht="20.100000000000001" customHeight="1">
      <c r="A18" s="6"/>
      <c r="B18" s="5"/>
      <c r="C18" s="6" t="s">
        <v>60</v>
      </c>
      <c r="D18" s="6"/>
      <c r="E18" s="6"/>
      <c r="F18" s="123" t="s">
        <v>131</v>
      </c>
      <c r="G18" s="124"/>
      <c r="H18" s="124"/>
      <c r="I18" s="125"/>
      <c r="J18" s="4"/>
    </row>
    <row r="19" spans="1:10" ht="20.100000000000001" customHeight="1" thickBot="1">
      <c r="A19" s="6"/>
      <c r="B19" s="5"/>
      <c r="C19" s="6" t="s">
        <v>61</v>
      </c>
      <c r="D19" s="6"/>
      <c r="E19" s="6"/>
      <c r="F19" s="126"/>
      <c r="G19" s="127"/>
      <c r="H19" s="127"/>
      <c r="I19" s="128"/>
      <c r="J19" s="4"/>
    </row>
    <row r="20" spans="1:10" ht="20.100000000000001" customHeight="1" thickBot="1">
      <c r="A20" s="6"/>
      <c r="B20" s="5"/>
      <c r="C20" s="6"/>
      <c r="D20" s="6"/>
      <c r="E20" s="6"/>
      <c r="F20" s="9"/>
      <c r="G20" s="60"/>
      <c r="H20" s="61"/>
      <c r="I20" s="61"/>
      <c r="J20" s="4"/>
    </row>
    <row r="21" spans="1:10" ht="20.100000000000001" customHeight="1" thickBot="1">
      <c r="A21" s="6"/>
      <c r="B21" s="5"/>
      <c r="C21" s="6" t="s">
        <v>33</v>
      </c>
      <c r="D21" s="6"/>
      <c r="E21" s="5" t="s">
        <v>65</v>
      </c>
      <c r="F21" s="118" t="s">
        <v>132</v>
      </c>
      <c r="G21" s="119"/>
      <c r="H21" s="119"/>
      <c r="I21" s="115"/>
      <c r="J21" s="4"/>
    </row>
    <row r="22" spans="1:10" ht="20.100000000000001" customHeight="1" thickBot="1">
      <c r="A22" s="6"/>
      <c r="B22" s="5"/>
      <c r="C22" s="6"/>
      <c r="D22" s="6"/>
      <c r="E22" s="5" t="s">
        <v>66</v>
      </c>
      <c r="F22" s="118" t="s">
        <v>133</v>
      </c>
      <c r="G22" s="119"/>
      <c r="H22" s="119"/>
      <c r="I22" s="115"/>
      <c r="J22" s="4"/>
    </row>
    <row r="23" spans="1:10" ht="60" customHeight="1" thickBot="1">
      <c r="A23" s="52"/>
      <c r="B23" s="5"/>
      <c r="C23" s="52"/>
      <c r="D23" s="52"/>
      <c r="E23" s="52"/>
      <c r="F23" s="52"/>
      <c r="G23" s="52"/>
      <c r="H23" s="4"/>
      <c r="I23" s="4"/>
      <c r="J23" s="4"/>
    </row>
    <row r="24" spans="1:10" ht="20.100000000000001" customHeight="1">
      <c r="A24" s="6"/>
      <c r="B24" s="5"/>
      <c r="C24" s="71" t="s">
        <v>188</v>
      </c>
      <c r="D24" s="6"/>
      <c r="E24" s="5" t="s">
        <v>65</v>
      </c>
      <c r="F24" s="159" t="s">
        <v>134</v>
      </c>
      <c r="G24" s="167"/>
      <c r="H24" s="167"/>
      <c r="I24" s="168"/>
      <c r="J24" s="4"/>
    </row>
    <row r="25" spans="1:10" ht="20.100000000000001" customHeight="1" thickBot="1">
      <c r="A25" s="6"/>
      <c r="B25" s="5"/>
      <c r="C25" s="71" t="s">
        <v>189</v>
      </c>
      <c r="D25" s="6"/>
      <c r="E25" s="6"/>
      <c r="F25" s="169"/>
      <c r="G25" s="170"/>
      <c r="H25" s="170"/>
      <c r="I25" s="171"/>
      <c r="J25" s="4"/>
    </row>
    <row r="26" spans="1:10" ht="36.75" customHeight="1" thickBot="1">
      <c r="A26" s="6"/>
      <c r="B26" s="5"/>
      <c r="C26" s="71" t="s">
        <v>190</v>
      </c>
      <c r="D26" s="6"/>
      <c r="E26" s="71"/>
      <c r="F26" s="71"/>
      <c r="G26" s="71"/>
      <c r="H26" s="71"/>
      <c r="I26" s="71"/>
      <c r="J26" s="4"/>
    </row>
    <row r="27" spans="1:10" s="70" customFormat="1" ht="20.100000000000001" customHeight="1">
      <c r="A27" s="71"/>
      <c r="B27" s="5"/>
      <c r="C27" s="71" t="s">
        <v>191</v>
      </c>
      <c r="D27" s="71"/>
      <c r="E27" s="5" t="s">
        <v>66</v>
      </c>
      <c r="F27" s="159" t="str">
        <f>騒音機械の型式</f>
        <v>使用する機械の名称、型式、台数を記入してください</v>
      </c>
      <c r="G27" s="160"/>
      <c r="H27" s="160"/>
      <c r="I27" s="161"/>
      <c r="J27" s="4"/>
    </row>
    <row r="28" spans="1:10" s="77" customFormat="1" ht="20.100000000000001" customHeight="1" thickBot="1">
      <c r="A28" s="71"/>
      <c r="B28" s="5"/>
      <c r="C28" s="71" t="s">
        <v>192</v>
      </c>
      <c r="D28" s="71"/>
      <c r="E28" s="71"/>
      <c r="F28" s="162"/>
      <c r="G28" s="163"/>
      <c r="H28" s="163"/>
      <c r="I28" s="164"/>
      <c r="J28" s="4"/>
    </row>
    <row r="29" spans="1:10" ht="39.75" customHeight="1">
      <c r="A29" s="52"/>
      <c r="B29" s="5"/>
      <c r="C29" s="52"/>
      <c r="D29" s="52"/>
      <c r="E29" s="52"/>
      <c r="F29" s="52"/>
      <c r="G29" s="64"/>
      <c r="H29" s="4"/>
      <c r="I29" s="4"/>
      <c r="J29" s="4"/>
    </row>
    <row r="30" spans="1:10" s="62" customFormat="1" ht="20.100000000000001" customHeight="1" thickBot="1">
      <c r="A30" s="63"/>
      <c r="B30" s="5"/>
      <c r="C30" s="63"/>
      <c r="D30" s="63"/>
      <c r="E30" s="63"/>
      <c r="F30" s="72" t="s">
        <v>181</v>
      </c>
      <c r="G30" s="72" t="s">
        <v>194</v>
      </c>
      <c r="H30" s="72" t="s">
        <v>193</v>
      </c>
      <c r="I30" s="72" t="s">
        <v>182</v>
      </c>
      <c r="J30" s="72"/>
    </row>
    <row r="31" spans="1:10" ht="20.100000000000001" customHeight="1" thickBot="1">
      <c r="A31" s="6"/>
      <c r="B31" s="5"/>
      <c r="C31" s="6" t="s">
        <v>87</v>
      </c>
      <c r="D31" s="6"/>
      <c r="E31" s="6"/>
      <c r="F31" s="76" t="s">
        <v>225</v>
      </c>
      <c r="G31" s="75" t="s">
        <v>179</v>
      </c>
      <c r="H31" s="78" t="s">
        <v>183</v>
      </c>
      <c r="I31" s="79" t="s">
        <v>183</v>
      </c>
      <c r="J31" s="72"/>
    </row>
    <row r="32" spans="1:10" ht="40.15" customHeight="1" thickBot="1">
      <c r="A32" s="52"/>
      <c r="B32" s="5"/>
      <c r="C32" s="52"/>
      <c r="D32" s="52"/>
      <c r="E32" s="52"/>
      <c r="F32" s="9"/>
      <c r="G32" s="9"/>
      <c r="H32" s="4"/>
      <c r="I32" s="4"/>
      <c r="J32" s="4"/>
    </row>
    <row r="33" spans="1:10" ht="20.100000000000001" customHeight="1" thickBot="1">
      <c r="A33" s="6"/>
      <c r="B33" s="5"/>
      <c r="C33" s="6" t="s">
        <v>67</v>
      </c>
      <c r="D33" s="6"/>
      <c r="E33" s="5" t="s">
        <v>69</v>
      </c>
      <c r="F33" s="116" t="s">
        <v>135</v>
      </c>
      <c r="G33" s="117"/>
      <c r="H33" s="117"/>
      <c r="I33" s="115"/>
      <c r="J33" s="4"/>
    </row>
    <row r="34" spans="1:10" ht="20.100000000000001" customHeight="1" thickBot="1">
      <c r="A34" s="6"/>
      <c r="B34" s="5"/>
      <c r="C34" s="6" t="s">
        <v>68</v>
      </c>
      <c r="D34" s="6"/>
      <c r="E34" s="5" t="s">
        <v>70</v>
      </c>
      <c r="F34" s="116" t="s">
        <v>136</v>
      </c>
      <c r="G34" s="117"/>
      <c r="H34" s="117"/>
      <c r="I34" s="115"/>
      <c r="J34" s="4"/>
    </row>
    <row r="35" spans="1:10" ht="60" customHeight="1" thickBot="1">
      <c r="A35" s="52"/>
      <c r="B35" s="7"/>
      <c r="C35" s="52"/>
      <c r="D35" s="52"/>
      <c r="E35" s="71"/>
      <c r="F35" s="52"/>
      <c r="G35" s="4"/>
      <c r="H35" s="4"/>
      <c r="I35" s="52"/>
      <c r="J35" s="4"/>
    </row>
    <row r="36" spans="1:10" ht="20.100000000000001" customHeight="1" thickBot="1">
      <c r="A36" s="6"/>
      <c r="B36" s="5"/>
      <c r="C36" s="6" t="s">
        <v>67</v>
      </c>
      <c r="D36" s="6"/>
      <c r="E36" s="5" t="s">
        <v>69</v>
      </c>
      <c r="F36" s="131" t="s">
        <v>137</v>
      </c>
      <c r="G36" s="132"/>
      <c r="H36" s="132"/>
      <c r="I36" s="115"/>
      <c r="J36" s="4"/>
    </row>
    <row r="37" spans="1:10" ht="20.100000000000001" customHeight="1" thickBot="1">
      <c r="A37" s="6"/>
      <c r="B37" s="5"/>
      <c r="C37" s="71" t="s">
        <v>180</v>
      </c>
      <c r="D37" s="6"/>
      <c r="E37" s="5" t="s">
        <v>70</v>
      </c>
      <c r="F37" s="131" t="s">
        <v>138</v>
      </c>
      <c r="G37" s="132"/>
      <c r="H37" s="132"/>
      <c r="I37" s="115"/>
      <c r="J37" s="4"/>
    </row>
    <row r="38" spans="1:10" ht="20.100000000000001" customHeight="1" thickBot="1">
      <c r="A38" s="6"/>
      <c r="B38" s="5"/>
      <c r="C38" s="6" t="s">
        <v>78</v>
      </c>
      <c r="D38" s="6"/>
      <c r="E38" s="6"/>
      <c r="F38" s="154" t="str">
        <f>IFERROR(F37-F36,"実働時間を記入してください")</f>
        <v>実働時間を記入してください</v>
      </c>
      <c r="G38" s="155"/>
      <c r="H38" s="155"/>
      <c r="I38" s="115"/>
      <c r="J38" s="4"/>
    </row>
    <row r="39" spans="1:10" ht="20.100000000000001" customHeight="1">
      <c r="A39" s="52"/>
      <c r="B39" s="5"/>
      <c r="C39" s="52"/>
      <c r="D39" s="52"/>
      <c r="E39" s="52"/>
      <c r="F39" s="9"/>
      <c r="G39" s="4"/>
      <c r="H39" s="4"/>
      <c r="I39" s="5"/>
      <c r="J39" s="4"/>
    </row>
    <row r="40" spans="1:10" s="65" customFormat="1" ht="20.100000000000001" customHeight="1" thickBot="1">
      <c r="A40" s="64"/>
      <c r="B40" s="5"/>
      <c r="C40" s="64"/>
      <c r="D40" s="64"/>
      <c r="E40" s="64"/>
      <c r="F40" s="9"/>
      <c r="G40" s="4"/>
      <c r="H40" s="4"/>
      <c r="I40" s="5"/>
      <c r="J40" s="4"/>
    </row>
    <row r="41" spans="1:10" ht="20.100000000000001" customHeight="1" thickBot="1">
      <c r="A41" s="6"/>
      <c r="B41" s="5"/>
      <c r="C41" s="6" t="s">
        <v>73</v>
      </c>
      <c r="D41" s="6"/>
      <c r="E41" s="6"/>
      <c r="F41" s="165" t="s">
        <v>179</v>
      </c>
      <c r="G41" s="166"/>
      <c r="H41" s="166"/>
      <c r="I41" s="115"/>
      <c r="J41" s="4"/>
    </row>
    <row r="42" spans="1:10" ht="20.100000000000001" customHeight="1">
      <c r="A42" s="6"/>
      <c r="B42" s="5"/>
      <c r="C42" s="6"/>
      <c r="D42" s="6"/>
      <c r="E42" s="6"/>
      <c r="F42" s="9"/>
      <c r="G42" s="107" t="str">
        <f>IF(作業日="","↑道路使用許可申請書等資料を添付してください","")</f>
        <v/>
      </c>
      <c r="H42" s="108"/>
      <c r="I42" s="108"/>
      <c r="J42" s="4"/>
    </row>
    <row r="43" spans="1:10" s="59" customFormat="1" ht="50.1" customHeight="1" thickBot="1">
      <c r="A43" s="53"/>
      <c r="B43" s="5"/>
      <c r="C43" s="53"/>
      <c r="D43" s="53"/>
      <c r="E43" s="53"/>
      <c r="F43" s="9"/>
      <c r="G43" s="9"/>
      <c r="H43" s="4"/>
      <c r="I43" s="4"/>
      <c r="J43" s="4"/>
    </row>
    <row r="44" spans="1:10" ht="40.15" customHeight="1" thickBot="1">
      <c r="A44" s="6"/>
      <c r="B44" s="5"/>
      <c r="C44" s="74" t="s">
        <v>77</v>
      </c>
      <c r="D44" s="6"/>
      <c r="E44" s="6"/>
      <c r="F44" s="109" t="s">
        <v>139</v>
      </c>
      <c r="G44" s="110"/>
      <c r="H44" s="110"/>
      <c r="I44" s="111"/>
      <c r="J44" s="4"/>
    </row>
    <row r="45" spans="1:10" s="59" customFormat="1" ht="40.15" customHeight="1" thickBot="1">
      <c r="A45" s="53"/>
      <c r="B45" s="5"/>
      <c r="C45" s="74"/>
      <c r="D45" s="53"/>
      <c r="E45" s="53"/>
      <c r="F45" s="9"/>
      <c r="G45" s="9"/>
      <c r="H45" s="4"/>
      <c r="I45" s="4"/>
      <c r="J45" s="4"/>
    </row>
    <row r="46" spans="1:10" ht="40.15" customHeight="1" thickBot="1">
      <c r="A46" s="6"/>
      <c r="B46" s="5"/>
      <c r="C46" s="74" t="s">
        <v>24</v>
      </c>
      <c r="D46" s="6"/>
      <c r="E46" s="6"/>
      <c r="F46" s="109" t="s">
        <v>139</v>
      </c>
      <c r="G46" s="110"/>
      <c r="H46" s="110"/>
      <c r="I46" s="111"/>
      <c r="J46" s="4"/>
    </row>
    <row r="47" spans="1:10" ht="20.100000000000001" customHeight="1">
      <c r="A47" s="6"/>
      <c r="B47" s="5"/>
      <c r="C47" s="6"/>
      <c r="D47" s="6"/>
      <c r="E47" s="6"/>
      <c r="F47" s="9"/>
      <c r="G47" s="9"/>
      <c r="H47" s="4"/>
      <c r="I47" s="4"/>
      <c r="J47" s="4"/>
    </row>
    <row r="48" spans="1:10" s="59" customFormat="1" ht="20.100000000000001" customHeight="1" thickBot="1">
      <c r="A48" s="53"/>
      <c r="B48" s="5"/>
      <c r="C48" s="53"/>
      <c r="D48" s="53"/>
      <c r="E48" s="53"/>
      <c r="F48" s="9"/>
      <c r="G48" s="9"/>
      <c r="H48" s="4"/>
      <c r="I48" s="4"/>
      <c r="J48" s="4"/>
    </row>
    <row r="49" spans="1:15" ht="20.100000000000001" customHeight="1" thickBot="1">
      <c r="A49" s="6"/>
      <c r="B49" s="5"/>
      <c r="C49" s="143" t="s">
        <v>184</v>
      </c>
      <c r="D49" s="144"/>
      <c r="E49" s="144"/>
      <c r="F49" s="147" t="s">
        <v>140</v>
      </c>
      <c r="G49" s="148"/>
      <c r="H49" s="148"/>
      <c r="I49" s="149"/>
      <c r="J49" s="4"/>
    </row>
    <row r="50" spans="1:15" ht="20.100000000000001" customHeight="1" thickBot="1">
      <c r="A50" s="6"/>
      <c r="B50" s="5"/>
      <c r="C50" s="144"/>
      <c r="D50" s="144"/>
      <c r="E50" s="144"/>
      <c r="F50" s="156" t="s">
        <v>141</v>
      </c>
      <c r="G50" s="157"/>
      <c r="H50" s="157"/>
      <c r="I50" s="158"/>
      <c r="J50" s="4"/>
    </row>
    <row r="51" spans="1:15" ht="20.100000000000001" customHeight="1" thickBot="1">
      <c r="A51" s="6"/>
      <c r="B51" s="5"/>
      <c r="C51" s="144"/>
      <c r="D51" s="144"/>
      <c r="E51" s="144"/>
      <c r="F51" s="6" t="s">
        <v>62</v>
      </c>
      <c r="G51" s="137" t="s">
        <v>147</v>
      </c>
      <c r="H51" s="138"/>
      <c r="I51" s="139"/>
      <c r="J51" s="4"/>
    </row>
    <row r="52" spans="1:15" ht="61.5" customHeight="1" thickBot="1">
      <c r="A52" s="6"/>
      <c r="B52" s="5"/>
      <c r="C52" s="6"/>
      <c r="D52" s="6"/>
      <c r="E52" s="6"/>
      <c r="F52" s="9"/>
      <c r="G52" s="9"/>
      <c r="H52" s="6"/>
      <c r="I52" s="9"/>
      <c r="J52" s="4"/>
    </row>
    <row r="53" spans="1:15" ht="20.100000000000001" customHeight="1" thickBot="1">
      <c r="A53" s="6"/>
      <c r="B53" s="5"/>
      <c r="C53" s="31" t="s">
        <v>79</v>
      </c>
      <c r="D53" s="6"/>
      <c r="E53" s="6"/>
      <c r="F53" s="140" t="s">
        <v>142</v>
      </c>
      <c r="G53" s="141"/>
      <c r="H53" s="141"/>
      <c r="I53" s="142"/>
      <c r="J53" s="4"/>
    </row>
    <row r="54" spans="1:15" ht="20.100000000000001" customHeight="1" thickBot="1">
      <c r="A54" s="6"/>
      <c r="B54" s="5"/>
      <c r="C54" s="6" t="s">
        <v>88</v>
      </c>
      <c r="D54" s="6"/>
      <c r="E54" s="6"/>
      <c r="F54" s="6" t="s">
        <v>62</v>
      </c>
      <c r="G54" s="137" t="s">
        <v>148</v>
      </c>
      <c r="H54" s="138"/>
      <c r="I54" s="139"/>
      <c r="J54" s="4"/>
    </row>
    <row r="55" spans="1:15" ht="60" customHeight="1">
      <c r="A55" s="4"/>
      <c r="B55" s="13"/>
      <c r="C55" s="4"/>
      <c r="D55" s="4"/>
      <c r="E55" s="4"/>
      <c r="F55" s="4"/>
      <c r="G55" s="4"/>
      <c r="H55" s="4"/>
      <c r="I55" s="4"/>
      <c r="J55" s="4"/>
      <c r="O55" s="59"/>
    </row>
    <row r="56" spans="1:15" s="68" customFormat="1" ht="20.100000000000001" customHeight="1" thickBot="1">
      <c r="A56" s="69"/>
      <c r="B56" s="44"/>
      <c r="C56" s="43"/>
      <c r="D56" s="69"/>
      <c r="E56" s="69"/>
      <c r="F56" s="150" t="str">
        <f>IF(下請負人氏名=届出者氏名,"↓元請けが記入されています、ここは下請負人が作業する場合の記入欄です","")</f>
        <v/>
      </c>
      <c r="G56" s="151"/>
      <c r="H56" s="151"/>
      <c r="I56" s="151"/>
      <c r="J56" s="4"/>
    </row>
    <row r="57" spans="1:15" ht="20.100000000000001" customHeight="1" thickBot="1">
      <c r="A57" s="6"/>
      <c r="B57" s="7"/>
      <c r="C57" s="145" t="s">
        <v>90</v>
      </c>
      <c r="D57" s="146"/>
      <c r="E57" s="146"/>
      <c r="F57" s="147" t="s">
        <v>143</v>
      </c>
      <c r="G57" s="148"/>
      <c r="H57" s="148"/>
      <c r="I57" s="149"/>
      <c r="J57" s="4"/>
    </row>
    <row r="58" spans="1:15" ht="20.100000000000001" customHeight="1" thickBot="1">
      <c r="A58" s="6"/>
      <c r="B58" s="5"/>
      <c r="C58" s="146"/>
      <c r="D58" s="146"/>
      <c r="E58" s="146"/>
      <c r="F58" s="140" t="s">
        <v>144</v>
      </c>
      <c r="G58" s="141"/>
      <c r="H58" s="141"/>
      <c r="I58" s="142"/>
      <c r="J58" s="4"/>
      <c r="K58" s="59"/>
    </row>
    <row r="59" spans="1:15" ht="20.100000000000001" customHeight="1" thickBot="1">
      <c r="A59" s="6"/>
      <c r="B59" s="5"/>
      <c r="C59" s="146"/>
      <c r="D59" s="146"/>
      <c r="E59" s="146"/>
      <c r="F59" s="6" t="s">
        <v>62</v>
      </c>
      <c r="G59" s="137" t="s">
        <v>145</v>
      </c>
      <c r="H59" s="138"/>
      <c r="I59" s="139"/>
      <c r="J59" s="4"/>
      <c r="K59" s="59"/>
    </row>
    <row r="60" spans="1:15" ht="60" customHeight="1" thickBot="1">
      <c r="A60" s="4"/>
      <c r="B60" s="13"/>
      <c r="C60" s="4"/>
      <c r="D60" s="4"/>
      <c r="E60" s="4"/>
      <c r="F60" s="4"/>
      <c r="G60" s="4"/>
      <c r="H60" s="4"/>
      <c r="I60" s="4"/>
      <c r="J60" s="4"/>
    </row>
    <row r="61" spans="1:15" ht="20.100000000000001" customHeight="1" thickBot="1">
      <c r="A61" s="6"/>
      <c r="B61" s="7"/>
      <c r="C61" s="145" t="s">
        <v>89</v>
      </c>
      <c r="D61" s="145"/>
      <c r="E61" s="145"/>
      <c r="F61" s="140" t="s">
        <v>149</v>
      </c>
      <c r="G61" s="141"/>
      <c r="H61" s="141"/>
      <c r="I61" s="142"/>
      <c r="J61" s="4"/>
      <c r="K61" s="59"/>
    </row>
    <row r="62" spans="1:15" ht="20.100000000000001" customHeight="1" thickBot="1">
      <c r="A62" s="6"/>
      <c r="B62" s="5"/>
      <c r="C62" s="145"/>
      <c r="D62" s="145"/>
      <c r="E62" s="145"/>
      <c r="F62" s="6" t="s">
        <v>62</v>
      </c>
      <c r="G62" s="137" t="s">
        <v>150</v>
      </c>
      <c r="H62" s="138"/>
      <c r="I62" s="139"/>
      <c r="J62" s="4"/>
    </row>
    <row r="63" spans="1:15" ht="20.100000000000001" customHeight="1">
      <c r="A63" s="4"/>
      <c r="B63" s="13"/>
      <c r="C63" s="145"/>
      <c r="D63" s="145"/>
      <c r="E63" s="145"/>
      <c r="F63" s="4"/>
      <c r="G63" s="4"/>
      <c r="H63" s="4"/>
      <c r="I63" s="4"/>
      <c r="J63" s="4"/>
    </row>
    <row r="64" spans="1:15" s="80" customFormat="1" ht="20.100000000000001" customHeight="1">
      <c r="A64" s="4"/>
      <c r="B64" s="13"/>
      <c r="C64" s="81"/>
      <c r="D64" s="81"/>
      <c r="E64" s="81"/>
      <c r="F64" s="4"/>
      <c r="G64" s="4"/>
      <c r="H64" s="4"/>
      <c r="I64" s="4"/>
      <c r="J64" s="4"/>
    </row>
    <row r="65" spans="1:11" ht="20.100000000000001" customHeight="1">
      <c r="A65" s="4"/>
      <c r="B65" s="42" t="s">
        <v>81</v>
      </c>
      <c r="C65" s="43" t="s">
        <v>205</v>
      </c>
      <c r="D65" s="4"/>
      <c r="E65" s="4"/>
      <c r="F65" s="4"/>
      <c r="G65" s="4"/>
      <c r="H65" s="4"/>
      <c r="I65" s="4"/>
      <c r="J65" s="4"/>
    </row>
    <row r="66" spans="1:11" ht="12" customHeight="1">
      <c r="A66" s="4"/>
      <c r="B66" s="46"/>
      <c r="C66" s="4"/>
      <c r="D66" s="4"/>
      <c r="E66" s="4"/>
      <c r="F66" s="4"/>
      <c r="G66" s="4"/>
      <c r="H66" s="4"/>
      <c r="I66" s="4"/>
      <c r="J66" s="4"/>
    </row>
    <row r="67" spans="1:11" ht="20.100000000000001" hidden="1" customHeight="1">
      <c r="A67" s="4"/>
      <c r="B67" s="46"/>
      <c r="C67" s="32" t="s">
        <v>206</v>
      </c>
      <c r="D67" s="4"/>
      <c r="E67" s="4"/>
      <c r="F67" s="4"/>
      <c r="G67" s="4"/>
      <c r="H67" s="4"/>
      <c r="I67" s="4"/>
      <c r="J67" s="4"/>
      <c r="K67" s="73"/>
    </row>
    <row r="68" spans="1:11" ht="20.100000000000001" hidden="1" customHeight="1">
      <c r="A68" s="4"/>
      <c r="B68" s="46"/>
      <c r="C68" s="4" t="s">
        <v>208</v>
      </c>
      <c r="D68" s="4"/>
      <c r="E68" s="4"/>
      <c r="F68" s="4"/>
      <c r="G68" s="4"/>
      <c r="H68" s="6"/>
      <c r="I68" s="4"/>
      <c r="J68" s="4"/>
      <c r="K68" s="73"/>
    </row>
    <row r="69" spans="1:11" ht="20.100000000000001" hidden="1" customHeight="1">
      <c r="A69" s="4"/>
      <c r="B69" s="13"/>
      <c r="C69" s="87" t="s">
        <v>209</v>
      </c>
      <c r="D69" s="4"/>
      <c r="E69" s="4"/>
      <c r="F69" s="4"/>
      <c r="G69" s="4"/>
      <c r="H69" s="8"/>
      <c r="I69" s="4"/>
      <c r="J69" s="4"/>
      <c r="K69" s="73"/>
    </row>
    <row r="70" spans="1:11" s="80" customFormat="1" ht="20.100000000000001" hidden="1" customHeight="1">
      <c r="A70" s="4"/>
      <c r="B70" s="13"/>
      <c r="C70" s="88" t="s">
        <v>210</v>
      </c>
      <c r="D70" s="4"/>
      <c r="E70" s="4"/>
      <c r="F70" s="4"/>
      <c r="G70" s="8"/>
      <c r="H70" s="8"/>
      <c r="I70" s="4"/>
      <c r="J70" s="4"/>
    </row>
    <row r="71" spans="1:11" s="80" customFormat="1" ht="20.100000000000001" hidden="1" customHeight="1">
      <c r="A71" s="4"/>
      <c r="B71" s="13"/>
      <c r="C71" s="89" t="s">
        <v>207</v>
      </c>
      <c r="D71" s="4"/>
      <c r="E71" s="4"/>
      <c r="F71" s="4"/>
      <c r="G71" s="8"/>
      <c r="H71" s="8"/>
      <c r="I71" s="4"/>
      <c r="J71" s="4"/>
    </row>
    <row r="72" spans="1:11" s="80" customFormat="1" ht="20.100000000000001" hidden="1" customHeight="1">
      <c r="A72" s="4"/>
      <c r="B72" s="13"/>
      <c r="C72" s="91" t="s">
        <v>211</v>
      </c>
      <c r="D72" s="4"/>
      <c r="E72" s="4"/>
      <c r="F72" s="4"/>
      <c r="G72" s="8"/>
      <c r="H72" s="8"/>
      <c r="I72" s="4"/>
      <c r="J72" s="4"/>
    </row>
    <row r="73" spans="1:11" ht="20.100000000000001" hidden="1" customHeight="1">
      <c r="A73" s="4"/>
      <c r="B73" s="13"/>
      <c r="C73" s="4"/>
      <c r="D73" s="4"/>
      <c r="E73" s="4"/>
      <c r="F73" s="12"/>
      <c r="G73" s="8"/>
      <c r="H73" s="8"/>
      <c r="I73" s="4"/>
      <c r="J73" s="4"/>
      <c r="K73" s="73"/>
    </row>
    <row r="74" spans="1:11" s="10" customFormat="1" ht="19.899999999999999" hidden="1" customHeight="1">
      <c r="A74" s="12"/>
      <c r="B74" s="42" t="s">
        <v>109</v>
      </c>
      <c r="C74" s="43" t="s">
        <v>205</v>
      </c>
      <c r="D74" s="45"/>
      <c r="E74" s="82"/>
      <c r="F74" s="83"/>
      <c r="G74" s="83"/>
      <c r="H74" s="83"/>
      <c r="I74" s="83"/>
      <c r="J74" s="12"/>
    </row>
    <row r="75" spans="1:11" s="10" customFormat="1" ht="10.5" hidden="1" customHeight="1">
      <c r="A75" s="12"/>
      <c r="B75" s="42"/>
      <c r="C75" s="43"/>
      <c r="D75" s="45"/>
      <c r="E75" s="82"/>
      <c r="F75" s="83"/>
      <c r="G75" s="83"/>
      <c r="H75" s="83"/>
      <c r="I75" s="83"/>
      <c r="J75" s="12"/>
    </row>
    <row r="76" spans="1:11" s="10" customFormat="1" ht="20.100000000000001" hidden="1" customHeight="1">
      <c r="A76" s="12"/>
      <c r="B76" s="84" t="s">
        <v>204</v>
      </c>
      <c r="C76" s="4"/>
      <c r="D76" s="4"/>
      <c r="E76" s="4"/>
      <c r="F76" s="12"/>
      <c r="G76" s="8"/>
      <c r="H76" s="8"/>
      <c r="I76" s="4"/>
      <c r="J76" s="12"/>
    </row>
    <row r="77" spans="1:11" s="10" customFormat="1" ht="28.5" hidden="1" customHeight="1">
      <c r="A77" s="12"/>
      <c r="B77" s="133" t="s">
        <v>197</v>
      </c>
      <c r="C77" s="133"/>
      <c r="D77" s="133"/>
      <c r="E77" s="86" t="s">
        <v>199</v>
      </c>
      <c r="F77" s="134" t="s">
        <v>198</v>
      </c>
      <c r="G77" s="135"/>
      <c r="H77" s="135"/>
      <c r="I77" s="136"/>
      <c r="J77" s="12"/>
    </row>
    <row r="78" spans="1:11" s="10" customFormat="1" ht="32.25" hidden="1" customHeight="1">
      <c r="A78" s="12"/>
      <c r="B78" s="180" t="s">
        <v>202</v>
      </c>
      <c r="C78" s="181"/>
      <c r="D78" s="182"/>
      <c r="E78" s="178" t="s">
        <v>200</v>
      </c>
      <c r="F78" s="186" t="s">
        <v>196</v>
      </c>
      <c r="G78" s="186"/>
      <c r="H78" s="186"/>
      <c r="I78" s="186"/>
      <c r="J78" s="12"/>
    </row>
    <row r="79" spans="1:11" s="10" customFormat="1" ht="32.25" hidden="1" customHeight="1">
      <c r="A79" s="12"/>
      <c r="B79" s="183" t="s">
        <v>212</v>
      </c>
      <c r="C79" s="184"/>
      <c r="D79" s="185"/>
      <c r="E79" s="179"/>
      <c r="F79" s="186"/>
      <c r="G79" s="186"/>
      <c r="H79" s="186"/>
      <c r="I79" s="186"/>
      <c r="J79" s="12"/>
    </row>
    <row r="80" spans="1:11" s="10" customFormat="1" ht="20.100000000000001" hidden="1" customHeight="1">
      <c r="A80" s="12"/>
      <c r="B80" s="175" t="s">
        <v>203</v>
      </c>
      <c r="C80" s="176"/>
      <c r="D80" s="177"/>
      <c r="E80" s="85" t="s">
        <v>201</v>
      </c>
      <c r="F80" s="172" t="s">
        <v>213</v>
      </c>
      <c r="G80" s="173"/>
      <c r="H80" s="173"/>
      <c r="I80" s="174"/>
      <c r="J80" s="12"/>
    </row>
    <row r="81" spans="1:10" s="10" customFormat="1" ht="20.100000000000001" hidden="1" customHeight="1">
      <c r="A81" s="12"/>
      <c r="B81" s="34"/>
      <c r="C81" s="33"/>
      <c r="D81" s="33"/>
      <c r="E81" s="12"/>
      <c r="F81" s="12"/>
      <c r="G81" s="12"/>
      <c r="H81" s="12"/>
      <c r="I81" s="12"/>
      <c r="J81" s="12"/>
    </row>
    <row r="82" spans="1:10" s="10" customFormat="1" ht="20.100000000000001" customHeight="1">
      <c r="B82" s="46"/>
      <c r="C82" s="4"/>
      <c r="D82" s="4"/>
      <c r="E82" s="4"/>
      <c r="F82" s="4"/>
      <c r="G82" s="4"/>
      <c r="H82" s="4"/>
      <c r="I82" s="4"/>
      <c r="J82" s="4"/>
    </row>
    <row r="83" spans="1:10" s="10" customFormat="1" ht="20.100000000000001" customHeight="1">
      <c r="B83" s="46"/>
      <c r="C83" s="4"/>
      <c r="D83" s="4"/>
      <c r="E83" s="4"/>
      <c r="F83" s="4"/>
      <c r="G83" s="4"/>
      <c r="H83" s="4"/>
      <c r="I83" s="4"/>
      <c r="J83" s="4"/>
    </row>
    <row r="84" spans="1:10" s="10" customFormat="1" ht="20.100000000000001" customHeight="1">
      <c r="B84" s="46"/>
      <c r="C84" s="4"/>
      <c r="D84" s="4"/>
      <c r="E84" s="4"/>
      <c r="F84" s="4"/>
      <c r="G84" s="4"/>
      <c r="H84" s="4"/>
      <c r="I84" s="4"/>
      <c r="J84" s="4"/>
    </row>
    <row r="85" spans="1:10" s="10" customFormat="1" ht="20.100000000000001" customHeight="1">
      <c r="B85" s="46"/>
      <c r="C85" s="4"/>
      <c r="D85" s="4"/>
      <c r="E85" s="4"/>
      <c r="F85" s="4"/>
      <c r="G85" s="4"/>
      <c r="H85" s="4"/>
      <c r="I85" s="4"/>
      <c r="J85" s="4"/>
    </row>
    <row r="86" spans="1:10" s="10" customFormat="1" ht="20.100000000000001" customHeight="1">
      <c r="B86" s="46"/>
      <c r="C86" s="4"/>
      <c r="D86" s="4"/>
      <c r="E86" s="4"/>
      <c r="F86" s="4"/>
      <c r="G86" s="4"/>
      <c r="H86" s="4"/>
      <c r="I86" s="4"/>
      <c r="J86" s="4"/>
    </row>
    <row r="87" spans="1:10" s="10" customFormat="1" ht="20.100000000000001" customHeight="1">
      <c r="B87" s="46"/>
      <c r="C87" s="4"/>
      <c r="D87" s="4"/>
      <c r="E87" s="4"/>
      <c r="F87" s="4"/>
      <c r="G87" s="4"/>
      <c r="H87" s="4"/>
      <c r="I87" s="4"/>
      <c r="J87" s="4"/>
    </row>
    <row r="88" spans="1:10" s="10" customFormat="1" ht="20.100000000000001" customHeight="1">
      <c r="B88" s="46"/>
      <c r="C88" s="4"/>
      <c r="D88" s="4"/>
      <c r="E88" s="4"/>
      <c r="F88" s="4"/>
      <c r="G88" s="4"/>
      <c r="H88" s="4"/>
      <c r="I88" s="4"/>
      <c r="J88" s="4"/>
    </row>
    <row r="89" spans="1:10" s="10" customFormat="1" ht="20.100000000000001" customHeight="1">
      <c r="B89" s="11"/>
    </row>
    <row r="90" spans="1:10" s="10" customFormat="1" ht="20.100000000000001" customHeight="1">
      <c r="B90" s="11"/>
    </row>
    <row r="91" spans="1:10" s="10" customFormat="1" ht="20.100000000000001" customHeight="1">
      <c r="B91" s="11"/>
    </row>
    <row r="92" spans="1:10" s="10" customFormat="1" ht="20.100000000000001" customHeight="1">
      <c r="B92" s="11"/>
    </row>
  </sheetData>
  <dataConsolidate/>
  <mergeCells count="42">
    <mergeCell ref="F80:I80"/>
    <mergeCell ref="B80:D80"/>
    <mergeCell ref="E78:E79"/>
    <mergeCell ref="B78:D78"/>
    <mergeCell ref="B79:D79"/>
    <mergeCell ref="F78:I79"/>
    <mergeCell ref="F46:I46"/>
    <mergeCell ref="F27:I28"/>
    <mergeCell ref="F37:I37"/>
    <mergeCell ref="F41:I41"/>
    <mergeCell ref="F18:I19"/>
    <mergeCell ref="F24:I25"/>
    <mergeCell ref="B77:D77"/>
    <mergeCell ref="F77:I77"/>
    <mergeCell ref="G62:I62"/>
    <mergeCell ref="G51:I51"/>
    <mergeCell ref="G54:I54"/>
    <mergeCell ref="G59:I59"/>
    <mergeCell ref="F61:I61"/>
    <mergeCell ref="F53:I53"/>
    <mergeCell ref="C49:E51"/>
    <mergeCell ref="C57:E59"/>
    <mergeCell ref="F57:I57"/>
    <mergeCell ref="F58:I58"/>
    <mergeCell ref="C61:E63"/>
    <mergeCell ref="F56:I56"/>
    <mergeCell ref="F50:I50"/>
    <mergeCell ref="F49:I49"/>
    <mergeCell ref="C2:D2"/>
    <mergeCell ref="G42:I42"/>
    <mergeCell ref="F44:I44"/>
    <mergeCell ref="F5:I5"/>
    <mergeCell ref="F33:I33"/>
    <mergeCell ref="F34:I34"/>
    <mergeCell ref="F21:I21"/>
    <mergeCell ref="F22:I22"/>
    <mergeCell ref="F8:I8"/>
    <mergeCell ref="F10:I11"/>
    <mergeCell ref="F16:I16"/>
    <mergeCell ref="F36:I36"/>
    <mergeCell ref="F13:I13"/>
    <mergeCell ref="F38:I38"/>
  </mergeCells>
  <phoneticPr fontId="3"/>
  <conditionalFormatting sqref="F5:G5">
    <cfRule type="expression" dxfId="62" priority="111">
      <formula>$F$5=""</formula>
    </cfRule>
    <cfRule type="expression" dxfId="61" priority="112">
      <formula>$F$5="届出日を記入してください"</formula>
    </cfRule>
  </conditionalFormatting>
  <conditionalFormatting sqref="F8:I8">
    <cfRule type="expression" dxfId="60" priority="109">
      <formula>$F$8=""</formula>
    </cfRule>
    <cfRule type="expression" dxfId="59" priority="110">
      <formula>$F$8="届出者の住所を記入してください"</formula>
    </cfRule>
  </conditionalFormatting>
  <conditionalFormatting sqref="F10:I11">
    <cfRule type="expression" dxfId="58" priority="107">
      <formula>$F$10=""</formula>
    </cfRule>
    <cfRule type="expression" dxfId="57" priority="108">
      <formula>$F$10="届出者の氏名（法人の場合は代表者氏名）を記入してください"</formula>
    </cfRule>
  </conditionalFormatting>
  <conditionalFormatting sqref="F16:I16">
    <cfRule type="expression" dxfId="56" priority="100">
      <formula>$F$16=""</formula>
    </cfRule>
    <cfRule type="expression" dxfId="55" priority="101">
      <formula>$F$16="工事名称を記入してください"</formula>
    </cfRule>
  </conditionalFormatting>
  <conditionalFormatting sqref="F18:I19">
    <cfRule type="expression" dxfId="54" priority="98">
      <formula>$F$18=""</formula>
    </cfRule>
    <cfRule type="expression" dxfId="53" priority="99">
      <formula>$F$18="施設又は工作物の種類を記入してください"</formula>
    </cfRule>
  </conditionalFormatting>
  <conditionalFormatting sqref="F21:H21">
    <cfRule type="expression" dxfId="52" priority="97">
      <formula>$F$21="騒音規制票施行令別表２に掲げる作業をプルダウンから選んでください"</formula>
    </cfRule>
  </conditionalFormatting>
  <conditionalFormatting sqref="F22:H22">
    <cfRule type="expression" dxfId="51" priority="96">
      <formula>$F$22="振動規制票施行令別表２に掲げる作業をプルダウンから選んでください"</formula>
    </cfRule>
  </conditionalFormatting>
  <conditionalFormatting sqref="F33:H33">
    <cfRule type="expression" dxfId="50" priority="90">
      <formula>$F$33=""</formula>
    </cfRule>
    <cfRule type="expression" dxfId="49" priority="91">
      <formula>$F$33="作業開始日を記入してください"</formula>
    </cfRule>
  </conditionalFormatting>
  <conditionalFormatting sqref="F34:H34">
    <cfRule type="expression" dxfId="48" priority="88">
      <formula>$F$34=""</formula>
    </cfRule>
    <cfRule type="expression" dxfId="47" priority="89">
      <formula>$F$34="作業終了日を記入してください"</formula>
    </cfRule>
  </conditionalFormatting>
  <conditionalFormatting sqref="F37:H37">
    <cfRule type="expression" dxfId="46" priority="84">
      <formula>$F$37=""</formula>
    </cfRule>
    <cfRule type="expression" dxfId="45" priority="85">
      <formula>$F$37="作業終了時間を記入してください"</formula>
    </cfRule>
  </conditionalFormatting>
  <conditionalFormatting sqref="F36:H36">
    <cfRule type="expression" dxfId="44" priority="82">
      <formula>$F$36=""</formula>
    </cfRule>
    <cfRule type="expression" dxfId="43" priority="83">
      <formula>$F$36="作業開始時間を記入してください"</formula>
    </cfRule>
  </conditionalFormatting>
  <conditionalFormatting sqref="F38:H38">
    <cfRule type="cellIs" dxfId="42" priority="81" operator="equal">
      <formula>"実働時間を記入してください"</formula>
    </cfRule>
    <cfRule type="containsBlanks" dxfId="41" priority="113">
      <formula>LEN(TRIM(F38))=0</formula>
    </cfRule>
  </conditionalFormatting>
  <conditionalFormatting sqref="G42:I42">
    <cfRule type="expression" dxfId="40" priority="78">
      <formula>$G$42="↑道路使用許可申請書等資料を添付してください"</formula>
    </cfRule>
  </conditionalFormatting>
  <conditionalFormatting sqref="F41:H41">
    <cfRule type="expression" dxfId="39" priority="75">
      <formula>$F$41="土曜・日曜・休日を除く"</formula>
    </cfRule>
    <cfRule type="expression" dxfId="38" priority="76">
      <formula>$F$41="日曜・休日を除く"</formula>
    </cfRule>
    <cfRule type="expression" dxfId="37" priority="77">
      <formula>$F$41=""</formula>
    </cfRule>
  </conditionalFormatting>
  <conditionalFormatting sqref="F44:I44">
    <cfRule type="expression" dxfId="36" priority="73">
      <formula>$F$44=""</formula>
    </cfRule>
    <cfRule type="expression" dxfId="35" priority="74">
      <formula>$F$44="記載例を参考に記入してください"</formula>
    </cfRule>
  </conditionalFormatting>
  <conditionalFormatting sqref="F46:I46">
    <cfRule type="expression" dxfId="34" priority="71">
      <formula>$F$46=""</formula>
    </cfRule>
    <cfRule type="expression" dxfId="33" priority="72">
      <formula>$F$46="記載例を参考に記入してください"</formula>
    </cfRule>
  </conditionalFormatting>
  <conditionalFormatting sqref="F49:I49">
    <cfRule type="expression" dxfId="32" priority="69">
      <formula>$F$49=""</formula>
    </cfRule>
    <cfRule type="expression" dxfId="31" priority="70">
      <formula>$F$49="発注者の住所を記入してください"</formula>
    </cfRule>
  </conditionalFormatting>
  <conditionalFormatting sqref="F50:I50">
    <cfRule type="expression" dxfId="30" priority="67">
      <formula>$F$50=""</formula>
    </cfRule>
    <cfRule type="expression" dxfId="29" priority="68">
      <formula>$F$50="発注者の名前を記入してください"</formula>
    </cfRule>
  </conditionalFormatting>
  <conditionalFormatting sqref="G51:I51">
    <cfRule type="expression" dxfId="28" priority="63">
      <formula>$G$51=""</formula>
    </cfRule>
    <cfRule type="expression" dxfId="27" priority="64">
      <formula>$G$51="発注者の電話番号を記入してください"</formula>
    </cfRule>
  </conditionalFormatting>
  <conditionalFormatting sqref="G54:I54">
    <cfRule type="expression" dxfId="26" priority="59">
      <formula>$G$54=""</formula>
    </cfRule>
    <cfRule type="expression" dxfId="25" priority="60">
      <formula>$G$54="現場責任者の電話番号を記入してください"</formula>
    </cfRule>
  </conditionalFormatting>
  <conditionalFormatting sqref="F53:I53">
    <cfRule type="expression" dxfId="24" priority="57">
      <formula>$F$53=""</formula>
    </cfRule>
    <cfRule type="expression" dxfId="23" priority="58">
      <formula>$F$53="現場責任者名を記入してください"</formula>
    </cfRule>
  </conditionalFormatting>
  <conditionalFormatting sqref="F57:I57">
    <cfRule type="expression" dxfId="22" priority="53">
      <formula>$F$57=""</formula>
    </cfRule>
    <cfRule type="expression" dxfId="21" priority="54">
      <formula>$F$57="下請負人の住所を記入してください"</formula>
    </cfRule>
  </conditionalFormatting>
  <conditionalFormatting sqref="F58:I58">
    <cfRule type="expression" dxfId="20" priority="49">
      <formula>$F$58=""</formula>
    </cfRule>
    <cfRule type="expression" dxfId="19" priority="50">
      <formula>$F$58="下請負人の氏名等を記入してください"</formula>
    </cfRule>
  </conditionalFormatting>
  <conditionalFormatting sqref="G59:I59">
    <cfRule type="expression" dxfId="18" priority="45">
      <formula>$G$59=""</formula>
    </cfRule>
    <cfRule type="expression" dxfId="17" priority="46">
      <formula>$G$59="下請負人の電話番号を記入してください"</formula>
    </cfRule>
  </conditionalFormatting>
  <conditionalFormatting sqref="F13:H13">
    <cfRule type="expression" dxfId="16" priority="42">
      <formula>$F$13=""</formula>
    </cfRule>
    <cfRule type="expression" dxfId="15" priority="43">
      <formula>$F$13="届出者の電話番号を記入してください"</formula>
    </cfRule>
  </conditionalFormatting>
  <conditionalFormatting sqref="F61:I61">
    <cfRule type="expression" dxfId="14" priority="36">
      <formula>$F$61=""</formula>
    </cfRule>
    <cfRule type="expression" dxfId="13" priority="37">
      <formula>$F$61="下請負人の現場責任者氏名等を記入してください"</formula>
    </cfRule>
  </conditionalFormatting>
  <conditionalFormatting sqref="G62:I62">
    <cfRule type="expression" dxfId="12" priority="34">
      <formula>$F$61=""</formula>
    </cfRule>
    <cfRule type="expression" dxfId="11" priority="35">
      <formula>$G$62="下請負人の現場責任者電話番号を記入してください"</formula>
    </cfRule>
  </conditionalFormatting>
  <conditionalFormatting sqref="F31">
    <cfRule type="expression" dxfId="10" priority="22">
      <formula>F31=""</formula>
    </cfRule>
    <cfRule type="expression" dxfId="9" priority="23">
      <formula>F31="選択してください"</formula>
    </cfRule>
  </conditionalFormatting>
  <conditionalFormatting sqref="G31">
    <cfRule type="expression" dxfId="8" priority="20">
      <formula>G31=""</formula>
    </cfRule>
    <cfRule type="expression" dxfId="7" priority="21">
      <formula>G31="選択してください"</formula>
    </cfRule>
  </conditionalFormatting>
  <conditionalFormatting sqref="I31">
    <cfRule type="cellIs" dxfId="6" priority="17" operator="equal">
      <formula>"数値を記入"</formula>
    </cfRule>
  </conditionalFormatting>
  <conditionalFormatting sqref="F56">
    <cfRule type="expression" dxfId="5" priority="116">
      <formula>F58=F10</formula>
    </cfRule>
  </conditionalFormatting>
  <conditionalFormatting sqref="F24">
    <cfRule type="containsBlanks" dxfId="4" priority="94">
      <formula>LEN(TRIM(F24))=0</formula>
    </cfRule>
    <cfRule type="cellIs" dxfId="3" priority="118" operator="equal">
      <formula>"使用する機械の名称、型式、台数を記入してください"</formula>
    </cfRule>
  </conditionalFormatting>
  <conditionalFormatting sqref="F27">
    <cfRule type="containsBlanks" dxfId="2" priority="8">
      <formula>LEN(TRIM(F27))=0</formula>
    </cfRule>
    <cfRule type="cellIs" dxfId="1" priority="9" operator="equal">
      <formula>"使用する機械の名称、型式、台数を記入してください"</formula>
    </cfRule>
  </conditionalFormatting>
  <conditionalFormatting sqref="H31">
    <cfRule type="cellIs" dxfId="0" priority="7" operator="equal">
      <formula>"数値を記入"</formula>
    </cfRule>
  </conditionalFormatting>
  <dataValidations count="15">
    <dataValidation type="list" imeMode="on" allowBlank="1" showInputMessage="1" sqref="F21:I21">
      <formula1>騒音規制法施行令別表第2</formula1>
    </dataValidation>
    <dataValidation imeMode="on" allowBlank="1" showInputMessage="1" showErrorMessage="1" sqref="F46:I46 F16:I16 F44:I44 F53:I53 F57:I58 F8:I8 F10:I11 F49:I50 F61:I61 F30 F5:I5 H30:I30"/>
    <dataValidation imeMode="off" allowBlank="1" showInputMessage="1" showErrorMessage="1" sqref="G59:I59 F13:I13 G54:I54 G51:I51 G62:I62"/>
    <dataValidation type="list" imeMode="on" allowBlank="1" showInputMessage="1" showErrorMessage="1" sqref="F41:I41">
      <formula1>作業日リスト</formula1>
    </dataValidation>
    <dataValidation imeMode="on" allowBlank="1" showInputMessage="1" sqref="F18:I19 F24 F27"/>
    <dataValidation type="list" imeMode="on" allowBlank="1" showInputMessage="1" sqref="F31">
      <formula1>"駒込,巣鴨,西巣鴨,北大塚,南大塚,上池袋,東池袋,南池袋,西池袋,池袋,池袋本町,雑司が谷,高田,目白,南長崎,長崎,千早,要町,高松,千川"</formula1>
    </dataValidation>
    <dataValidation imeMode="on" allowBlank="1" showInputMessage="1" showErrorMessage="1" error="数値だけを記入してください" sqref="I31"/>
    <dataValidation type="list" imeMode="on" allowBlank="1" showInputMessage="1" sqref="G31">
      <formula1>INDIRECT(F31)</formula1>
    </dataValidation>
    <dataValidation type="date" errorStyle="warning" imeMode="on" operator="greaterThan" allowBlank="1" showInputMessage="1" showErrorMessage="1" errorTitle="作業期間について" error="１日で終了する作業は届け出不要です。" sqref="F34:I34">
      <formula1>F33</formula1>
    </dataValidation>
    <dataValidation type="time" errorStyle="warning" imeMode="on" allowBlank="1" showInputMessage="1" showErrorMessage="1" error="規定作業時間外です、警察等の許可証を用意してください。" sqref="F36:I36">
      <formula1>0.291666666666667</formula1>
      <formula2>0.791666666666667</formula2>
    </dataValidation>
    <dataValidation imeMode="on" operator="greaterThan" allowBlank="1" showInputMessage="1" showErrorMessage="1" sqref="F38:I38"/>
    <dataValidation type="date" errorStyle="warning" imeMode="on" operator="greaterThan" allowBlank="1" showInputMessage="1" showErrorMessage="1" errorTitle="提出期限" error="着工の８日前までに提出が必要です" sqref="F33:I33">
      <formula1>TODAY()+8</formula1>
    </dataValidation>
    <dataValidation type="time" errorStyle="warning" imeMode="on" allowBlank="1" showInputMessage="1" showErrorMessage="1" error="規定作業時間外です、警察等の許可証を用意してください。" sqref="F37:I37">
      <formula1>F36</formula1>
      <formula2>0.791666666666667</formula2>
    </dataValidation>
    <dataValidation type="list" imeMode="on" allowBlank="1" showInputMessage="1" sqref="F22:I22">
      <formula1>振動規制法施行令別表第2</formula1>
    </dataValidation>
    <dataValidation type="whole" imeMode="on" allowBlank="1" showInputMessage="1" showErrorMessage="1" error="数値だけを記入してください" sqref="H31">
      <formula1>1</formula1>
      <formula2>99</formula2>
    </dataValidation>
  </dataValidations>
  <hyperlinks>
    <hyperlink ref="F80" r:id="rId1" display="A0015003@city.toshima.lg.jp"/>
    <hyperlink ref="F80:I80" r:id="rId2" display="A0015003@city.toshima.lg.jp　（豊島区役所　環境保全課 組織メールアドレス）"/>
  </hyperlinks>
  <pageMargins left="0.70866141732283472" right="0.70866141732283472" top="0.74803149606299213" bottom="0.55118110236220474" header="0.31496062992125984" footer="0.31496062992125984"/>
  <pageSetup paperSize="9" scale="76" fitToHeight="0" orientation="landscape" cellComments="asDisplayed"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39"/>
  <sheetViews>
    <sheetView showGridLines="0" showRowColHeaders="0" view="pageBreakPreview" zoomScale="90" zoomScaleNormal="100" zoomScaleSheetLayoutView="90" workbookViewId="0">
      <selection activeCell="A35" sqref="A35:F35"/>
    </sheetView>
  </sheetViews>
  <sheetFormatPr defaultColWidth="9.1328125" defaultRowHeight="12.75"/>
  <cols>
    <col min="1" max="1" width="27.59765625" style="14" customWidth="1"/>
    <col min="2" max="3" width="17.59765625" style="14" customWidth="1"/>
    <col min="4" max="5" width="9.1328125" style="14" customWidth="1"/>
    <col min="6" max="6" width="18.59765625" style="14" customWidth="1"/>
    <col min="7" max="7" width="1.73046875" style="14" customWidth="1"/>
    <col min="8" max="16384" width="9.1328125" style="14"/>
  </cols>
  <sheetData>
    <row r="1" spans="1:16">
      <c r="A1" s="29" t="s">
        <v>59</v>
      </c>
      <c r="B1" s="29"/>
      <c r="C1" s="29"/>
      <c r="D1" s="29"/>
      <c r="E1" s="29"/>
      <c r="F1" s="29"/>
    </row>
    <row r="2" spans="1:16" ht="13.5" customHeight="1">
      <c r="A2" s="30"/>
      <c r="B2" s="29"/>
      <c r="C2" s="29"/>
      <c r="D2" s="29"/>
      <c r="E2" s="29"/>
      <c r="F2" s="29"/>
    </row>
    <row r="3" spans="1:16" ht="28.5" customHeight="1">
      <c r="A3" s="218" t="s">
        <v>41</v>
      </c>
      <c r="B3" s="218"/>
      <c r="C3" s="218"/>
      <c r="D3" s="218"/>
      <c r="E3" s="218"/>
      <c r="F3" s="218"/>
      <c r="G3" s="15"/>
    </row>
    <row r="4" spans="1:16" ht="18" customHeight="1">
      <c r="A4" s="21"/>
      <c r="B4" s="20"/>
      <c r="C4" s="219" t="str">
        <f>届出日</f>
        <v>届出日を記入してください</v>
      </c>
      <c r="D4" s="219"/>
      <c r="E4" s="219"/>
      <c r="F4" s="219"/>
      <c r="G4" s="15"/>
    </row>
    <row r="5" spans="1:16" ht="18" customHeight="1">
      <c r="A5" s="21" t="s">
        <v>40</v>
      </c>
      <c r="B5" s="20"/>
      <c r="C5" s="20"/>
      <c r="D5" s="20"/>
      <c r="E5" s="20"/>
      <c r="F5" s="20"/>
      <c r="G5" s="15"/>
    </row>
    <row r="6" spans="1:16" ht="18" customHeight="1">
      <c r="A6" s="24"/>
      <c r="B6" s="23" t="s">
        <v>58</v>
      </c>
      <c r="C6" s="220" t="str">
        <f>届出者住所</f>
        <v>届出者の住所を記入してください</v>
      </c>
      <c r="D6" s="220"/>
      <c r="E6" s="220"/>
      <c r="F6" s="220"/>
    </row>
    <row r="7" spans="1:16" ht="36" customHeight="1">
      <c r="A7" s="24"/>
      <c r="B7" s="23" t="s">
        <v>57</v>
      </c>
      <c r="C7" s="221" t="str">
        <f>届出者氏名</f>
        <v>届出者の氏名（法人の場合は代表者氏名）を記入してください</v>
      </c>
      <c r="D7" s="221"/>
      <c r="E7" s="221"/>
      <c r="F7" s="221"/>
    </row>
    <row r="8" spans="1:16" ht="13.5" customHeight="1">
      <c r="A8" s="28"/>
      <c r="B8" s="20"/>
      <c r="C8" s="222" t="s">
        <v>56</v>
      </c>
      <c r="D8" s="222"/>
      <c r="E8" s="222"/>
      <c r="F8" s="222"/>
      <c r="G8" s="15"/>
    </row>
    <row r="9" spans="1:16" ht="18" customHeight="1">
      <c r="A9" s="21" t="s">
        <v>37</v>
      </c>
      <c r="B9" s="20"/>
      <c r="C9" s="19" t="s">
        <v>36</v>
      </c>
      <c r="D9" s="223" t="str">
        <f>届出者電話番号</f>
        <v>届出者の電話番号を記入してください</v>
      </c>
      <c r="E9" s="223"/>
      <c r="F9" s="223"/>
      <c r="G9" s="15"/>
      <c r="H9" s="94"/>
      <c r="J9" s="95"/>
      <c r="K9" s="95"/>
      <c r="L9" s="95"/>
      <c r="M9" s="95"/>
      <c r="N9" s="95"/>
      <c r="O9" s="95"/>
      <c r="P9" s="96"/>
    </row>
    <row r="10" spans="1:16" ht="18" customHeight="1">
      <c r="A10" s="224" t="s">
        <v>55</v>
      </c>
      <c r="B10" s="224"/>
      <c r="C10" s="224"/>
      <c r="D10" s="224"/>
      <c r="E10" s="224"/>
      <c r="F10" s="224"/>
      <c r="G10" s="15"/>
    </row>
    <row r="11" spans="1:16" ht="36" customHeight="1">
      <c r="A11" s="17" t="s">
        <v>54</v>
      </c>
      <c r="B11" s="211" t="str">
        <f>工事名称</f>
        <v>工事名称を記入してください</v>
      </c>
      <c r="C11" s="211"/>
      <c r="D11" s="211"/>
      <c r="E11" s="211"/>
      <c r="F11" s="211"/>
      <c r="G11" s="16"/>
    </row>
    <row r="12" spans="1:16" ht="30" customHeight="1">
      <c r="A12" s="17" t="s">
        <v>53</v>
      </c>
      <c r="B12" s="211" t="str">
        <f>施設の種類</f>
        <v>施設又は工作物の種類を記入してください</v>
      </c>
      <c r="C12" s="211"/>
      <c r="D12" s="211"/>
      <c r="E12" s="211"/>
      <c r="F12" s="211"/>
      <c r="G12" s="16"/>
    </row>
    <row r="13" spans="1:16" ht="18" customHeight="1">
      <c r="A13" s="17" t="s">
        <v>33</v>
      </c>
      <c r="B13" s="198" t="str">
        <f>特定建設作業の種類騒音</f>
        <v>騒音規制票施行令別表２に掲げる作業をプルダウンから選んでください</v>
      </c>
      <c r="C13" s="199"/>
      <c r="D13" s="199"/>
      <c r="E13" s="199"/>
      <c r="F13" s="200"/>
      <c r="G13" s="16"/>
    </row>
    <row r="14" spans="1:16" ht="51">
      <c r="A14" s="17" t="s">
        <v>52</v>
      </c>
      <c r="B14" s="198" t="str">
        <f>騒音機械の型式</f>
        <v>使用する機械の名称、型式、台数を記入してください</v>
      </c>
      <c r="C14" s="199"/>
      <c r="D14" s="199"/>
      <c r="E14" s="199"/>
      <c r="F14" s="200"/>
      <c r="G14" s="16"/>
    </row>
    <row r="15" spans="1:16" ht="18" customHeight="1">
      <c r="A15" s="17" t="s">
        <v>31</v>
      </c>
      <c r="B15" s="198" t="str">
        <f>町名&amp;丁目&amp;住居番&amp;"番"&amp;IF(住居号="先","先",住居号&amp;"号")</f>
        <v>選択してください選択してください数値を記入番数値を記入号</v>
      </c>
      <c r="C15" s="199"/>
      <c r="D15" s="199"/>
      <c r="E15" s="199"/>
      <c r="F15" s="200"/>
      <c r="G15" s="16"/>
    </row>
    <row r="16" spans="1:16" ht="18" customHeight="1">
      <c r="A16" s="189" t="s">
        <v>30</v>
      </c>
      <c r="B16" s="35" t="s">
        <v>71</v>
      </c>
      <c r="C16" s="187" t="str">
        <f>作業開始日</f>
        <v>作業開始日を記入してください</v>
      </c>
      <c r="D16" s="187"/>
      <c r="E16" s="187"/>
      <c r="F16" s="225" t="str">
        <f>IFERROR(作業終了日-作業開始日+1&amp;"日間","")</f>
        <v/>
      </c>
      <c r="G16" s="16"/>
    </row>
    <row r="17" spans="1:7" ht="18" customHeight="1">
      <c r="A17" s="189"/>
      <c r="B17" s="36" t="s">
        <v>72</v>
      </c>
      <c r="C17" s="188" t="str">
        <f>作業終了日</f>
        <v>作業終了日を記入してください</v>
      </c>
      <c r="D17" s="188"/>
      <c r="E17" s="188"/>
      <c r="F17" s="226"/>
      <c r="G17" s="16"/>
    </row>
    <row r="18" spans="1:7" ht="18" customHeight="1">
      <c r="A18" s="193" t="s">
        <v>29</v>
      </c>
      <c r="B18" s="37" t="s">
        <v>28</v>
      </c>
      <c r="C18" s="37" t="s">
        <v>27</v>
      </c>
      <c r="D18" s="194" t="s">
        <v>74</v>
      </c>
      <c r="E18" s="195"/>
      <c r="F18" s="37" t="s">
        <v>25</v>
      </c>
      <c r="G18" s="16"/>
    </row>
    <row r="19" spans="1:7" ht="18" customHeight="1">
      <c r="A19" s="193"/>
      <c r="B19" s="56" t="str">
        <f>作業の開始時間</f>
        <v>作業開始時間を記入してください</v>
      </c>
      <c r="C19" s="57" t="str">
        <f>作業の終了時間</f>
        <v>作業終了時間を記入してください</v>
      </c>
      <c r="D19" s="196" t="str">
        <f>作業日</f>
        <v>選択してください</v>
      </c>
      <c r="E19" s="197"/>
      <c r="F19" s="58" t="str">
        <f>実働時間</f>
        <v>実働時間を記入してください</v>
      </c>
      <c r="G19" s="16"/>
    </row>
    <row r="20" spans="1:7" ht="36" customHeight="1">
      <c r="A20" s="17" t="s">
        <v>51</v>
      </c>
      <c r="B20" s="198" t="str">
        <f>入力シート!F44</f>
        <v>記載例を参考に記入してください</v>
      </c>
      <c r="C20" s="199"/>
      <c r="D20" s="199"/>
      <c r="E20" s="199"/>
      <c r="F20" s="200"/>
      <c r="G20" s="16"/>
    </row>
    <row r="21" spans="1:7" ht="18" customHeight="1">
      <c r="A21" s="189" t="s">
        <v>23</v>
      </c>
      <c r="B21" s="201" t="str">
        <f>発注者住所</f>
        <v>発注者の住所を記入してください</v>
      </c>
      <c r="C21" s="202"/>
      <c r="D21" s="202"/>
      <c r="E21" s="202"/>
      <c r="F21" s="203"/>
      <c r="G21" s="16"/>
    </row>
    <row r="22" spans="1:7" ht="18" customHeight="1">
      <c r="A22" s="189"/>
      <c r="B22" s="215" t="str">
        <f>発注者氏名</f>
        <v>発注者の名前を記入してください</v>
      </c>
      <c r="C22" s="216"/>
      <c r="D22" s="216"/>
      <c r="E22" s="216"/>
      <c r="F22" s="217"/>
      <c r="G22" s="16"/>
    </row>
    <row r="23" spans="1:7" ht="18" customHeight="1">
      <c r="A23" s="189"/>
      <c r="B23" s="38"/>
      <c r="C23" s="39" t="s">
        <v>22</v>
      </c>
      <c r="D23" s="191" t="str">
        <f>発注者電話番号</f>
        <v>発注者の電話番号を記入してください</v>
      </c>
      <c r="E23" s="191"/>
      <c r="F23" s="192"/>
      <c r="G23" s="16"/>
    </row>
    <row r="24" spans="1:7" ht="18" customHeight="1">
      <c r="A24" s="189" t="s">
        <v>21</v>
      </c>
      <c r="B24" s="190" t="str">
        <f>現場責任者の氏名</f>
        <v>現場責任者名を記入してください</v>
      </c>
      <c r="C24" s="190"/>
      <c r="D24" s="190"/>
      <c r="E24" s="190"/>
      <c r="F24" s="190"/>
      <c r="G24" s="16"/>
    </row>
    <row r="25" spans="1:7" ht="18" customHeight="1">
      <c r="A25" s="189"/>
      <c r="B25" s="38"/>
      <c r="C25" s="39" t="s">
        <v>22</v>
      </c>
      <c r="D25" s="191" t="str">
        <f>現場責任者の連絡先</f>
        <v>現場責任者の電話番号を記入してください</v>
      </c>
      <c r="E25" s="191"/>
      <c r="F25" s="192"/>
      <c r="G25" s="16"/>
    </row>
    <row r="26" spans="1:7" ht="54" customHeight="1">
      <c r="A26" s="189" t="s">
        <v>20</v>
      </c>
      <c r="B26" s="212" t="str">
        <f>IF(下請負人住所="下請負人の住所を記入してください","",下請負人住所&amp;CHAR(10)&amp;CHAR(10)&amp;下請負人氏名)</f>
        <v/>
      </c>
      <c r="C26" s="213"/>
      <c r="D26" s="213"/>
      <c r="E26" s="213"/>
      <c r="F26" s="214"/>
      <c r="G26" s="16"/>
    </row>
    <row r="27" spans="1:7" ht="18" customHeight="1">
      <c r="A27" s="189"/>
      <c r="B27" s="38"/>
      <c r="C27" s="48" t="s">
        <v>22</v>
      </c>
      <c r="D27" s="191" t="str">
        <f>IF(下請負人住所="下請負人の住所を記入してください","",下請負人電話番号)</f>
        <v/>
      </c>
      <c r="E27" s="191"/>
      <c r="F27" s="192"/>
      <c r="G27" s="16"/>
    </row>
    <row r="28" spans="1:7" ht="40.15" customHeight="1">
      <c r="A28" s="206" t="s">
        <v>19</v>
      </c>
      <c r="B28" s="201" t="str">
        <f>IF(下請負人住所="下請負人の住所を記入してください","",下請負人責任者氏名)</f>
        <v/>
      </c>
      <c r="C28" s="202"/>
      <c r="D28" s="202"/>
      <c r="E28" s="202"/>
      <c r="F28" s="203"/>
      <c r="G28" s="16"/>
    </row>
    <row r="29" spans="1:7" ht="18" customHeight="1" thickBot="1">
      <c r="A29" s="207"/>
      <c r="B29" s="40"/>
      <c r="C29" s="47" t="s">
        <v>22</v>
      </c>
      <c r="D29" s="208" t="str">
        <f>IF(下請負人住所="下請負人の住所を記入してください","",下請負人責任者連絡先)</f>
        <v/>
      </c>
      <c r="E29" s="208"/>
      <c r="F29" s="209"/>
      <c r="G29" s="15"/>
    </row>
    <row r="30" spans="1:7" ht="18" customHeight="1" thickTop="1">
      <c r="A30" s="18" t="s">
        <v>17</v>
      </c>
      <c r="B30" s="210"/>
      <c r="C30" s="210"/>
      <c r="D30" s="210"/>
      <c r="E30" s="210"/>
      <c r="F30" s="210"/>
      <c r="G30" s="15"/>
    </row>
    <row r="31" spans="1:7" ht="18" customHeight="1">
      <c r="A31" s="17" t="s">
        <v>16</v>
      </c>
      <c r="B31" s="211"/>
      <c r="C31" s="211"/>
      <c r="D31" s="211"/>
      <c r="E31" s="211"/>
      <c r="F31" s="211"/>
      <c r="G31" s="15"/>
    </row>
    <row r="32" spans="1:7">
      <c r="A32" s="205" t="s">
        <v>50</v>
      </c>
      <c r="B32" s="205"/>
      <c r="C32" s="205"/>
      <c r="D32" s="205"/>
      <c r="E32" s="205"/>
      <c r="F32" s="205"/>
      <c r="G32" s="15"/>
    </row>
    <row r="33" spans="1:7">
      <c r="A33" s="205" t="s">
        <v>49</v>
      </c>
      <c r="B33" s="205"/>
      <c r="C33" s="205"/>
      <c r="D33" s="205"/>
      <c r="E33" s="205"/>
      <c r="F33" s="205"/>
      <c r="G33" s="15"/>
    </row>
    <row r="34" spans="1:7">
      <c r="A34" s="205" t="s">
        <v>48</v>
      </c>
      <c r="B34" s="205"/>
      <c r="C34" s="205"/>
      <c r="D34" s="205"/>
      <c r="E34" s="205"/>
      <c r="F34" s="205"/>
      <c r="G34" s="15"/>
    </row>
    <row r="35" spans="1:7">
      <c r="A35" s="205" t="s">
        <v>47</v>
      </c>
      <c r="B35" s="205"/>
      <c r="C35" s="205"/>
      <c r="D35" s="205"/>
      <c r="E35" s="205"/>
      <c r="F35" s="205"/>
      <c r="G35" s="15"/>
    </row>
    <row r="36" spans="1:7">
      <c r="A36" s="205" t="s">
        <v>46</v>
      </c>
      <c r="B36" s="205"/>
      <c r="C36" s="205"/>
      <c r="D36" s="205"/>
      <c r="E36" s="205"/>
      <c r="F36" s="205"/>
      <c r="G36" s="15"/>
    </row>
    <row r="37" spans="1:7">
      <c r="A37" s="205" t="s">
        <v>10</v>
      </c>
      <c r="B37" s="205"/>
      <c r="C37" s="205"/>
      <c r="D37" s="205"/>
      <c r="E37" s="205"/>
      <c r="F37" s="205"/>
    </row>
    <row r="38" spans="1:7">
      <c r="A38" s="204" t="s">
        <v>9</v>
      </c>
      <c r="B38" s="204"/>
      <c r="C38" s="204"/>
      <c r="D38" s="204"/>
      <c r="E38" s="204"/>
      <c r="F38" s="204"/>
    </row>
    <row r="39" spans="1:7">
      <c r="A39" s="204" t="s">
        <v>8</v>
      </c>
      <c r="B39" s="204"/>
      <c r="C39" s="204"/>
      <c r="D39" s="204"/>
      <c r="E39" s="204"/>
      <c r="F39" s="204"/>
    </row>
  </sheetData>
  <mergeCells count="43">
    <mergeCell ref="B15:F15"/>
    <mergeCell ref="F16:F17"/>
    <mergeCell ref="B14:F14"/>
    <mergeCell ref="A3:F3"/>
    <mergeCell ref="C4:F4"/>
    <mergeCell ref="C6:F6"/>
    <mergeCell ref="C7:F7"/>
    <mergeCell ref="C8:F8"/>
    <mergeCell ref="D9:F9"/>
    <mergeCell ref="A10:F10"/>
    <mergeCell ref="B11:F11"/>
    <mergeCell ref="B12:F12"/>
    <mergeCell ref="B13:F13"/>
    <mergeCell ref="A39:F39"/>
    <mergeCell ref="A36:F36"/>
    <mergeCell ref="A26:A27"/>
    <mergeCell ref="D27:F27"/>
    <mergeCell ref="A33:F33"/>
    <mergeCell ref="A34:F34"/>
    <mergeCell ref="A28:A29"/>
    <mergeCell ref="D29:F29"/>
    <mergeCell ref="B30:F30"/>
    <mergeCell ref="B31:F31"/>
    <mergeCell ref="A32:F32"/>
    <mergeCell ref="B26:F26"/>
    <mergeCell ref="B28:F28"/>
    <mergeCell ref="A37:F37"/>
    <mergeCell ref="A38:F38"/>
    <mergeCell ref="A35:F35"/>
    <mergeCell ref="C16:E16"/>
    <mergeCell ref="C17:E17"/>
    <mergeCell ref="A24:A25"/>
    <mergeCell ref="B24:F24"/>
    <mergeCell ref="D25:F25"/>
    <mergeCell ref="A18:A19"/>
    <mergeCell ref="D18:E18"/>
    <mergeCell ref="D19:E19"/>
    <mergeCell ref="B20:F20"/>
    <mergeCell ref="A21:A23"/>
    <mergeCell ref="B21:F21"/>
    <mergeCell ref="D23:F23"/>
    <mergeCell ref="B22:F22"/>
    <mergeCell ref="A16:A17"/>
  </mergeCells>
  <phoneticPr fontId="3"/>
  <printOptions horizontalCentered="1" verticalCentered="1"/>
  <pageMargins left="0.43307086614173229" right="0.23622047244094491" top="0.55118110236220474" bottom="0.15748031496062992"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showGridLines="0" showRowColHeaders="0" view="pageBreakPreview" zoomScale="90" zoomScaleNormal="100" zoomScaleSheetLayoutView="90" workbookViewId="0">
      <selection activeCell="A35" sqref="A35:F35"/>
    </sheetView>
  </sheetViews>
  <sheetFormatPr defaultColWidth="9.1328125" defaultRowHeight="12.75"/>
  <cols>
    <col min="1" max="1" width="27.59765625" style="14" customWidth="1"/>
    <col min="2" max="3" width="17.59765625" style="14" customWidth="1"/>
    <col min="4" max="5" width="9.1328125" style="14" customWidth="1"/>
    <col min="6" max="6" width="18.59765625" style="14" customWidth="1"/>
    <col min="7" max="7" width="1.73046875" style="14" customWidth="1"/>
    <col min="8" max="16384" width="9.1328125" style="14"/>
  </cols>
  <sheetData>
    <row r="1" spans="1:15" ht="13.5" customHeight="1">
      <c r="A1" s="27" t="s">
        <v>42</v>
      </c>
      <c r="B1" s="25"/>
      <c r="C1" s="25"/>
      <c r="D1" s="25"/>
      <c r="E1" s="25"/>
      <c r="F1" s="25"/>
    </row>
    <row r="2" spans="1:15" ht="13.5" customHeight="1">
      <c r="A2" s="26"/>
      <c r="B2" s="25"/>
      <c r="C2" s="25"/>
      <c r="D2" s="25"/>
      <c r="E2" s="25"/>
      <c r="F2" s="25"/>
    </row>
    <row r="3" spans="1:15" ht="28.5" customHeight="1">
      <c r="A3" s="239" t="s">
        <v>41</v>
      </c>
      <c r="B3" s="239"/>
      <c r="C3" s="239"/>
      <c r="D3" s="239"/>
      <c r="E3" s="239"/>
      <c r="F3" s="239"/>
      <c r="G3" s="15"/>
    </row>
    <row r="4" spans="1:15" ht="18" customHeight="1">
      <c r="A4" s="21"/>
      <c r="B4" s="20"/>
      <c r="C4" s="219" t="str">
        <f>届出日</f>
        <v>届出日を記入してください</v>
      </c>
      <c r="D4" s="219"/>
      <c r="E4" s="219"/>
      <c r="F4" s="219"/>
      <c r="G4" s="15"/>
    </row>
    <row r="5" spans="1:15" ht="18" customHeight="1">
      <c r="A5" s="21" t="s">
        <v>40</v>
      </c>
      <c r="B5" s="20"/>
      <c r="C5" s="20"/>
      <c r="D5" s="20"/>
      <c r="E5" s="20"/>
      <c r="F5" s="20"/>
      <c r="G5" s="15"/>
    </row>
    <row r="6" spans="1:15" ht="18" customHeight="1">
      <c r="A6" s="24"/>
      <c r="B6" s="23" t="s">
        <v>39</v>
      </c>
      <c r="C6" s="220" t="str">
        <f>届出者住所</f>
        <v>届出者の住所を記入してください</v>
      </c>
      <c r="D6" s="220"/>
      <c r="E6" s="220"/>
      <c r="F6" s="220"/>
    </row>
    <row r="7" spans="1:15" ht="36" customHeight="1">
      <c r="A7" s="24"/>
      <c r="B7" s="23" t="s">
        <v>4</v>
      </c>
      <c r="C7" s="221" t="str">
        <f>届出者氏名</f>
        <v>届出者の氏名（法人の場合は代表者氏名）を記入してください</v>
      </c>
      <c r="D7" s="221"/>
      <c r="E7" s="221"/>
      <c r="F7" s="221"/>
    </row>
    <row r="8" spans="1:15" ht="13.5" customHeight="1" thickBot="1">
      <c r="A8" s="21"/>
      <c r="B8" s="22"/>
      <c r="C8" s="222" t="s">
        <v>38</v>
      </c>
      <c r="D8" s="222"/>
      <c r="E8" s="222"/>
      <c r="F8" s="222"/>
      <c r="G8" s="15"/>
    </row>
    <row r="9" spans="1:15" ht="18" customHeight="1" thickTop="1">
      <c r="A9" s="21" t="s">
        <v>37</v>
      </c>
      <c r="B9" s="20"/>
      <c r="C9" s="19" t="s">
        <v>36</v>
      </c>
      <c r="D9" s="237" t="str">
        <f>届出者電話番号</f>
        <v>届出者の電話番号を記入してください</v>
      </c>
      <c r="E9" s="237"/>
      <c r="F9" s="237"/>
      <c r="G9" s="15"/>
      <c r="H9" s="227" t="str">
        <f>HYPERLINK("mailto:"&amp;環境保全課メールアドレス&amp;"?subject="&amp;メールタイトル&amp;"&amp;body="&amp;メール本文,提出表示)</f>
        <v>A0015003@city.toshima.lg.jp（豊島区役所　環境保全課 メールアドレス）</v>
      </c>
      <c r="I9" s="228"/>
      <c r="J9" s="228"/>
      <c r="K9" s="228"/>
      <c r="L9" s="228"/>
      <c r="M9" s="228"/>
      <c r="N9" s="228"/>
      <c r="O9" s="229"/>
    </row>
    <row r="10" spans="1:15" ht="18" customHeight="1">
      <c r="A10" s="224" t="s">
        <v>226</v>
      </c>
      <c r="B10" s="224"/>
      <c r="C10" s="224"/>
      <c r="D10" s="224"/>
      <c r="E10" s="224"/>
      <c r="F10" s="224"/>
      <c r="G10" s="15"/>
      <c r="H10" s="230"/>
      <c r="I10" s="231"/>
      <c r="J10" s="231"/>
      <c r="K10" s="231"/>
      <c r="L10" s="231"/>
      <c r="M10" s="231"/>
      <c r="N10" s="231"/>
      <c r="O10" s="232"/>
    </row>
    <row r="11" spans="1:15" ht="36" customHeight="1">
      <c r="A11" s="17" t="s">
        <v>35</v>
      </c>
      <c r="B11" s="211" t="str">
        <f>工事名称</f>
        <v>工事名称を記入してください</v>
      </c>
      <c r="C11" s="211"/>
      <c r="D11" s="211"/>
      <c r="E11" s="211"/>
      <c r="F11" s="211"/>
      <c r="G11" s="16"/>
      <c r="H11" s="230"/>
      <c r="I11" s="231"/>
      <c r="J11" s="231"/>
      <c r="K11" s="231"/>
      <c r="L11" s="231"/>
      <c r="M11" s="231"/>
      <c r="N11" s="231"/>
      <c r="O11" s="232"/>
    </row>
    <row r="12" spans="1:15" ht="30" customHeight="1">
      <c r="A12" s="17" t="s">
        <v>34</v>
      </c>
      <c r="B12" s="211" t="str">
        <f>施設の種類</f>
        <v>施設又は工作物の種類を記入してください</v>
      </c>
      <c r="C12" s="211"/>
      <c r="D12" s="211"/>
      <c r="E12" s="211"/>
      <c r="F12" s="211"/>
      <c r="G12" s="16"/>
      <c r="H12" s="230"/>
      <c r="I12" s="231"/>
      <c r="J12" s="231"/>
      <c r="K12" s="231"/>
      <c r="L12" s="231"/>
      <c r="M12" s="231"/>
      <c r="N12" s="231"/>
      <c r="O12" s="232"/>
    </row>
    <row r="13" spans="1:15" ht="18" customHeight="1" thickBot="1">
      <c r="A13" s="17" t="s">
        <v>33</v>
      </c>
      <c r="B13" s="211" t="str">
        <f>特定建設作業の種類振動</f>
        <v>振動規制票施行令別表２に掲げる作業をプルダウンから選んでください</v>
      </c>
      <c r="C13" s="211"/>
      <c r="D13" s="211"/>
      <c r="E13" s="211"/>
      <c r="F13" s="211"/>
      <c r="G13" s="16"/>
      <c r="H13" s="233"/>
      <c r="I13" s="234"/>
      <c r="J13" s="234"/>
      <c r="K13" s="234"/>
      <c r="L13" s="234"/>
      <c r="M13" s="234"/>
      <c r="N13" s="234"/>
      <c r="O13" s="235"/>
    </row>
    <row r="14" spans="1:15" ht="54" customHeight="1" thickTop="1">
      <c r="A14" s="17" t="s">
        <v>32</v>
      </c>
      <c r="B14" s="211" t="str">
        <f>振動機械の型式</f>
        <v>使用する機械の名称、型式、台数を記入してください</v>
      </c>
      <c r="C14" s="211"/>
      <c r="D14" s="211"/>
      <c r="E14" s="211"/>
      <c r="F14" s="211"/>
      <c r="G14" s="16"/>
    </row>
    <row r="15" spans="1:15" ht="18" customHeight="1">
      <c r="A15" s="17" t="s">
        <v>31</v>
      </c>
      <c r="B15" s="211" t="str">
        <f>町名&amp;丁目&amp;住居番&amp;"番"&amp;IF(住居号="先","先",住居号&amp;"号")</f>
        <v>選択してください選択してください数値を記入番数値を記入号</v>
      </c>
      <c r="C15" s="211"/>
      <c r="D15" s="211"/>
      <c r="E15" s="211"/>
      <c r="F15" s="211"/>
      <c r="G15" s="16"/>
    </row>
    <row r="16" spans="1:15" ht="18" customHeight="1">
      <c r="A16" s="189" t="s">
        <v>30</v>
      </c>
      <c r="B16" s="35" t="s">
        <v>71</v>
      </c>
      <c r="C16" s="187" t="str">
        <f>作業開始日</f>
        <v>作業開始日を記入してください</v>
      </c>
      <c r="D16" s="187"/>
      <c r="E16" s="187"/>
      <c r="F16" s="225" t="str">
        <f>IFERROR(作業終了日-作業開始日+1&amp;"日間","")</f>
        <v/>
      </c>
      <c r="G16" s="16"/>
    </row>
    <row r="17" spans="1:7" ht="18" customHeight="1">
      <c r="A17" s="189"/>
      <c r="B17" s="36" t="s">
        <v>72</v>
      </c>
      <c r="C17" s="188" t="str">
        <f>作業終了日</f>
        <v>作業終了日を記入してください</v>
      </c>
      <c r="D17" s="188"/>
      <c r="E17" s="188"/>
      <c r="F17" s="226"/>
      <c r="G17" s="16"/>
    </row>
    <row r="18" spans="1:7" ht="18" customHeight="1">
      <c r="A18" s="193" t="s">
        <v>29</v>
      </c>
      <c r="B18" s="37" t="s">
        <v>28</v>
      </c>
      <c r="C18" s="37" t="s">
        <v>27</v>
      </c>
      <c r="D18" s="236" t="s">
        <v>26</v>
      </c>
      <c r="E18" s="236"/>
      <c r="F18" s="37" t="s">
        <v>25</v>
      </c>
      <c r="G18" s="16"/>
    </row>
    <row r="19" spans="1:7" ht="18" customHeight="1">
      <c r="A19" s="193"/>
      <c r="B19" s="56" t="str">
        <f>作業の開始時間</f>
        <v>作業開始時間を記入してください</v>
      </c>
      <c r="C19" s="57" t="str">
        <f>作業の終了時間</f>
        <v>作業終了時間を記入してください</v>
      </c>
      <c r="D19" s="196" t="str">
        <f>作業日</f>
        <v>選択してください</v>
      </c>
      <c r="E19" s="197"/>
      <c r="F19" s="58" t="str">
        <f>実働時間</f>
        <v>実働時間を記入してください</v>
      </c>
      <c r="G19" s="16"/>
    </row>
    <row r="20" spans="1:7" ht="36" customHeight="1">
      <c r="A20" s="17" t="s">
        <v>24</v>
      </c>
      <c r="B20" s="211" t="str">
        <f>振動の防止の方法</f>
        <v>記載例を参考に記入してください</v>
      </c>
      <c r="C20" s="211"/>
      <c r="D20" s="211"/>
      <c r="E20" s="211"/>
      <c r="F20" s="211"/>
      <c r="G20" s="16"/>
    </row>
    <row r="21" spans="1:7" ht="18" customHeight="1">
      <c r="A21" s="189" t="s">
        <v>82</v>
      </c>
      <c r="B21" s="190" t="str">
        <f>発注者住所</f>
        <v>発注者の住所を記入してください</v>
      </c>
      <c r="C21" s="190"/>
      <c r="D21" s="190"/>
      <c r="E21" s="190"/>
      <c r="F21" s="190"/>
      <c r="G21" s="16"/>
    </row>
    <row r="22" spans="1:7" ht="18" customHeight="1">
      <c r="A22" s="189"/>
      <c r="B22" s="215" t="str">
        <f>発注者氏名</f>
        <v>発注者の名前を記入してください</v>
      </c>
      <c r="C22" s="216"/>
      <c r="D22" s="216"/>
      <c r="E22" s="216"/>
      <c r="F22" s="217"/>
      <c r="G22" s="16"/>
    </row>
    <row r="23" spans="1:7" ht="18" customHeight="1">
      <c r="A23" s="189"/>
      <c r="B23" s="41"/>
      <c r="C23" s="39" t="s">
        <v>22</v>
      </c>
      <c r="D23" s="191" t="str">
        <f>発注者電話番号</f>
        <v>発注者の電話番号を記入してください</v>
      </c>
      <c r="E23" s="191"/>
      <c r="F23" s="192"/>
      <c r="G23" s="16"/>
    </row>
    <row r="24" spans="1:7" ht="18" customHeight="1">
      <c r="A24" s="189" t="s">
        <v>21</v>
      </c>
      <c r="B24" s="201" t="str">
        <f>現場責任者の氏名</f>
        <v>現場責任者名を記入してください</v>
      </c>
      <c r="C24" s="202"/>
      <c r="D24" s="202"/>
      <c r="E24" s="202"/>
      <c r="F24" s="203"/>
      <c r="G24" s="16"/>
    </row>
    <row r="25" spans="1:7" ht="18" customHeight="1">
      <c r="A25" s="189"/>
      <c r="B25" s="41"/>
      <c r="C25" s="39" t="s">
        <v>18</v>
      </c>
      <c r="D25" s="191" t="str">
        <f>現場責任者の連絡先</f>
        <v>現場責任者の電話番号を記入してください</v>
      </c>
      <c r="E25" s="191"/>
      <c r="F25" s="192"/>
      <c r="G25" s="16"/>
    </row>
    <row r="26" spans="1:7" ht="54" customHeight="1">
      <c r="A26" s="189" t="s">
        <v>20</v>
      </c>
      <c r="B26" s="212" t="str">
        <f>IF(下請負人住所="下請負人の住所を記入してください","",下請負人住所&amp;CHAR(10)&amp;CHAR(10)&amp;下請負人氏名)</f>
        <v/>
      </c>
      <c r="C26" s="213"/>
      <c r="D26" s="213"/>
      <c r="E26" s="213"/>
      <c r="F26" s="214"/>
      <c r="G26" s="16"/>
    </row>
    <row r="27" spans="1:7" ht="18" customHeight="1">
      <c r="A27" s="189"/>
      <c r="B27" s="38"/>
      <c r="C27" s="48" t="s">
        <v>18</v>
      </c>
      <c r="D27" s="191" t="str">
        <f>IF(下請負人住所="下請負人の住所を記入してください","",下請負人電話番号)</f>
        <v/>
      </c>
      <c r="E27" s="191"/>
      <c r="F27" s="192"/>
      <c r="G27" s="16"/>
    </row>
    <row r="28" spans="1:7" ht="39.950000000000003" customHeight="1">
      <c r="A28" s="189" t="s">
        <v>19</v>
      </c>
      <c r="B28" s="201" t="str">
        <f>IF(下請負人住所="下請負人の住所を記入してください","",下請負人責任者氏名)</f>
        <v/>
      </c>
      <c r="C28" s="202"/>
      <c r="D28" s="202"/>
      <c r="E28" s="202"/>
      <c r="F28" s="203"/>
      <c r="G28" s="16"/>
    </row>
    <row r="29" spans="1:7" ht="18" customHeight="1" thickBot="1">
      <c r="A29" s="238"/>
      <c r="B29" s="40"/>
      <c r="C29" s="47" t="s">
        <v>18</v>
      </c>
      <c r="D29" s="208" t="str">
        <f>IF(下請負人住所="下請負人の住所を記入してください","",下請負人責任者連絡先)</f>
        <v/>
      </c>
      <c r="E29" s="208"/>
      <c r="F29" s="209"/>
      <c r="G29" s="16"/>
    </row>
    <row r="30" spans="1:7" ht="18" customHeight="1" thickTop="1">
      <c r="A30" s="18" t="s">
        <v>17</v>
      </c>
      <c r="B30" s="210"/>
      <c r="C30" s="210"/>
      <c r="D30" s="210"/>
      <c r="E30" s="210"/>
      <c r="F30" s="210"/>
      <c r="G30" s="16"/>
    </row>
    <row r="31" spans="1:7" ht="18" customHeight="1">
      <c r="A31" s="17" t="s">
        <v>16</v>
      </c>
      <c r="B31" s="211"/>
      <c r="C31" s="211"/>
      <c r="D31" s="211"/>
      <c r="E31" s="211"/>
      <c r="F31" s="211"/>
      <c r="G31" s="16"/>
    </row>
    <row r="32" spans="1:7" ht="13.5" customHeight="1">
      <c r="A32" s="204" t="s">
        <v>15</v>
      </c>
      <c r="B32" s="204"/>
      <c r="C32" s="204"/>
      <c r="D32" s="204"/>
      <c r="E32" s="204"/>
      <c r="F32" s="204"/>
      <c r="G32" s="15"/>
    </row>
    <row r="33" spans="1:7" ht="13.5" customHeight="1">
      <c r="A33" s="204" t="s">
        <v>14</v>
      </c>
      <c r="B33" s="204"/>
      <c r="C33" s="204"/>
      <c r="D33" s="204"/>
      <c r="E33" s="204"/>
      <c r="F33" s="204"/>
      <c r="G33" s="15"/>
    </row>
    <row r="34" spans="1:7" ht="13.5" customHeight="1">
      <c r="A34" s="204" t="s">
        <v>13</v>
      </c>
      <c r="B34" s="204"/>
      <c r="C34" s="204"/>
      <c r="D34" s="204"/>
      <c r="E34" s="204"/>
      <c r="F34" s="204"/>
      <c r="G34" s="15"/>
    </row>
    <row r="35" spans="1:7" ht="13.5" customHeight="1">
      <c r="A35" s="204" t="s">
        <v>12</v>
      </c>
      <c r="B35" s="204"/>
      <c r="C35" s="204"/>
      <c r="D35" s="204"/>
      <c r="E35" s="204"/>
      <c r="F35" s="204"/>
      <c r="G35" s="15"/>
    </row>
    <row r="36" spans="1:7" ht="13.5" customHeight="1">
      <c r="A36" s="204" t="s">
        <v>11</v>
      </c>
      <c r="B36" s="204"/>
      <c r="C36" s="204"/>
      <c r="D36" s="204"/>
      <c r="E36" s="204"/>
      <c r="F36" s="204"/>
      <c r="G36" s="15"/>
    </row>
    <row r="37" spans="1:7" ht="13.5" customHeight="1">
      <c r="A37" s="204" t="s">
        <v>10</v>
      </c>
      <c r="B37" s="204"/>
      <c r="C37" s="204"/>
      <c r="D37" s="204"/>
      <c r="E37" s="204"/>
      <c r="F37" s="204"/>
      <c r="G37" s="15"/>
    </row>
    <row r="38" spans="1:7" ht="13.5" customHeight="1">
      <c r="A38" s="204" t="s">
        <v>9</v>
      </c>
      <c r="B38" s="204"/>
      <c r="C38" s="204"/>
      <c r="D38" s="204"/>
      <c r="E38" s="204"/>
      <c r="F38" s="204"/>
      <c r="G38" s="15"/>
    </row>
    <row r="39" spans="1:7" ht="13.5" customHeight="1">
      <c r="A39" s="204" t="s">
        <v>8</v>
      </c>
      <c r="B39" s="204"/>
      <c r="C39" s="204"/>
      <c r="D39" s="204"/>
      <c r="E39" s="204"/>
      <c r="F39" s="204"/>
      <c r="G39" s="15"/>
    </row>
  </sheetData>
  <mergeCells count="44">
    <mergeCell ref="B20:F20"/>
    <mergeCell ref="A38:F38"/>
    <mergeCell ref="A39:F39"/>
    <mergeCell ref="A37:F37"/>
    <mergeCell ref="A3:F3"/>
    <mergeCell ref="A32:F32"/>
    <mergeCell ref="A33:F33"/>
    <mergeCell ref="A34:F34"/>
    <mergeCell ref="A36:F36"/>
    <mergeCell ref="A10:F10"/>
    <mergeCell ref="A35:F35"/>
    <mergeCell ref="B30:F30"/>
    <mergeCell ref="B31:F31"/>
    <mergeCell ref="A26:A27"/>
    <mergeCell ref="B28:F28"/>
    <mergeCell ref="D27:F27"/>
    <mergeCell ref="A28:A29"/>
    <mergeCell ref="A24:A25"/>
    <mergeCell ref="B24:F24"/>
    <mergeCell ref="D23:F23"/>
    <mergeCell ref="D25:F25"/>
    <mergeCell ref="B26:F26"/>
    <mergeCell ref="A21:A23"/>
    <mergeCell ref="B21:F21"/>
    <mergeCell ref="B22:F22"/>
    <mergeCell ref="D29:F29"/>
    <mergeCell ref="C8:F8"/>
    <mergeCell ref="C16:E16"/>
    <mergeCell ref="F16:F17"/>
    <mergeCell ref="C17:E17"/>
    <mergeCell ref="C4:F4"/>
    <mergeCell ref="B11:F11"/>
    <mergeCell ref="B12:F12"/>
    <mergeCell ref="B13:F13"/>
    <mergeCell ref="C7:F7"/>
    <mergeCell ref="C6:F6"/>
    <mergeCell ref="D9:F9"/>
    <mergeCell ref="H9:O13"/>
    <mergeCell ref="A18:A19"/>
    <mergeCell ref="D18:E18"/>
    <mergeCell ref="D19:E19"/>
    <mergeCell ref="B14:F14"/>
    <mergeCell ref="B15:F15"/>
    <mergeCell ref="A16:A17"/>
  </mergeCells>
  <phoneticPr fontId="3"/>
  <printOptions horizontalCentered="1" verticalCentered="1"/>
  <pageMargins left="0.43307086614173229" right="0.23622047244094491" top="0.55118110236220474" bottom="0.15748031496062992"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zoomScale="90" zoomScaleNormal="90" workbookViewId="0"/>
  </sheetViews>
  <sheetFormatPr defaultRowHeight="12.75"/>
  <cols>
    <col min="4" max="4" width="14.73046875" customWidth="1"/>
    <col min="11" max="11" width="13.59765625" customWidth="1"/>
    <col min="14" max="14" width="6.265625" customWidth="1"/>
  </cols>
  <sheetData>
    <row r="1" spans="1:14" s="10" customFormat="1" ht="19.899999999999999" customHeight="1">
      <c r="A1" s="12"/>
      <c r="B1" s="99" t="s">
        <v>215</v>
      </c>
      <c r="C1" s="43"/>
      <c r="D1" s="45"/>
      <c r="E1" s="82"/>
      <c r="F1" s="83"/>
      <c r="G1" s="83"/>
      <c r="H1" s="83"/>
      <c r="I1" s="83"/>
      <c r="J1" s="83"/>
      <c r="K1" s="83"/>
      <c r="L1" s="83"/>
      <c r="M1" s="12"/>
      <c r="N1" s="12"/>
    </row>
    <row r="2" spans="1:14" s="10" customFormat="1" ht="10.5" customHeight="1">
      <c r="A2" s="12"/>
      <c r="B2" s="42"/>
      <c r="C2" s="43"/>
      <c r="D2" s="45"/>
      <c r="E2" s="82"/>
      <c r="F2" s="83"/>
      <c r="G2" s="83"/>
      <c r="H2" s="83"/>
      <c r="I2" s="83"/>
      <c r="J2" s="83"/>
      <c r="K2" s="83"/>
      <c r="L2" s="83"/>
      <c r="M2" s="12"/>
      <c r="N2" s="12"/>
    </row>
    <row r="3" spans="1:14" s="10" customFormat="1" ht="20.100000000000001" customHeight="1">
      <c r="A3" s="12"/>
      <c r="B3" s="100" t="s">
        <v>224</v>
      </c>
      <c r="C3" s="4"/>
      <c r="D3" s="4"/>
      <c r="E3" s="4"/>
      <c r="F3" s="12"/>
      <c r="G3" s="8"/>
      <c r="H3" s="8"/>
      <c r="I3" s="8"/>
      <c r="J3" s="8"/>
      <c r="K3" s="8"/>
      <c r="L3" s="4"/>
      <c r="M3" s="12"/>
      <c r="N3" s="12"/>
    </row>
    <row r="4" spans="1:14" s="10" customFormat="1" ht="28.5" customHeight="1">
      <c r="A4" s="12"/>
      <c r="B4" s="240" t="s">
        <v>197</v>
      </c>
      <c r="C4" s="241"/>
      <c r="D4" s="97" t="s">
        <v>214</v>
      </c>
      <c r="E4" s="254" t="s">
        <v>198</v>
      </c>
      <c r="F4" s="254"/>
      <c r="G4" s="254"/>
      <c r="H4" s="254"/>
      <c r="I4" s="254"/>
      <c r="J4" s="254"/>
      <c r="K4" s="254"/>
      <c r="L4" s="254"/>
      <c r="M4" s="254"/>
      <c r="N4" s="12"/>
    </row>
    <row r="5" spans="1:14" s="10" customFormat="1" ht="36.75" customHeight="1">
      <c r="A5" s="12"/>
      <c r="B5" s="242" t="s">
        <v>202</v>
      </c>
      <c r="C5" s="243"/>
      <c r="D5" s="251" t="s">
        <v>200</v>
      </c>
      <c r="E5" s="253" t="s">
        <v>196</v>
      </c>
      <c r="F5" s="253"/>
      <c r="G5" s="253"/>
      <c r="H5" s="253"/>
      <c r="I5" s="253"/>
      <c r="J5" s="253"/>
      <c r="K5" s="253"/>
      <c r="L5" s="253"/>
      <c r="M5" s="253"/>
      <c r="N5" s="12"/>
    </row>
    <row r="6" spans="1:14" s="10" customFormat="1" ht="36.75" customHeight="1">
      <c r="A6" s="12"/>
      <c r="B6" s="244" t="s">
        <v>212</v>
      </c>
      <c r="C6" s="245"/>
      <c r="D6" s="252"/>
      <c r="E6" s="253"/>
      <c r="F6" s="253"/>
      <c r="G6" s="253"/>
      <c r="H6" s="253"/>
      <c r="I6" s="253"/>
      <c r="J6" s="253"/>
      <c r="K6" s="253"/>
      <c r="L6" s="253"/>
      <c r="M6" s="253"/>
      <c r="N6" s="12"/>
    </row>
    <row r="7" spans="1:14" s="10" customFormat="1" ht="30" customHeight="1">
      <c r="A7" s="12"/>
      <c r="B7" s="246" t="s">
        <v>203</v>
      </c>
      <c r="C7" s="247"/>
      <c r="D7" s="98" t="s">
        <v>201</v>
      </c>
      <c r="E7" s="248" t="str">
        <f>HYPERLINK("mailto:"&amp;環境保全課メールアドレス&amp;"?subject="&amp;メールタイトル,提出表示)</f>
        <v>A0015003@city.toshima.lg.jp（豊島区役所　環境保全課 メールアドレス）</v>
      </c>
      <c r="F7" s="249"/>
      <c r="G7" s="249"/>
      <c r="H7" s="249"/>
      <c r="I7" s="249"/>
      <c r="J7" s="249"/>
      <c r="K7" s="249"/>
      <c r="L7" s="249"/>
      <c r="M7" s="250"/>
      <c r="N7" s="12"/>
    </row>
    <row r="8" spans="1:14" s="10" customFormat="1" ht="20.100000000000001" customHeight="1">
      <c r="A8" s="12"/>
      <c r="B8" s="34"/>
      <c r="C8" s="33"/>
      <c r="D8" s="33"/>
      <c r="E8" s="12"/>
      <c r="F8" s="12"/>
      <c r="G8" s="12"/>
      <c r="H8" s="12"/>
      <c r="I8" s="12"/>
      <c r="J8" s="12"/>
      <c r="K8" s="12"/>
      <c r="L8" s="12"/>
      <c r="M8" s="12"/>
      <c r="N8" s="12"/>
    </row>
    <row r="9" spans="1:14" s="10" customFormat="1" ht="19.899999999999999" customHeight="1">
      <c r="A9" s="12"/>
      <c r="B9" s="99" t="s">
        <v>216</v>
      </c>
      <c r="C9" s="43"/>
      <c r="D9" s="45"/>
      <c r="E9" s="82"/>
      <c r="F9" s="83"/>
      <c r="G9" s="83"/>
      <c r="H9" s="83"/>
      <c r="I9" s="83"/>
      <c r="J9" s="83"/>
      <c r="K9" s="83"/>
      <c r="L9" s="83"/>
      <c r="M9" s="12"/>
      <c r="N9" s="12"/>
    </row>
    <row r="10" spans="1:14" s="80" customFormat="1" ht="20.100000000000001" customHeight="1">
      <c r="A10" s="4"/>
      <c r="B10" s="101" t="s">
        <v>217</v>
      </c>
      <c r="C10" s="4"/>
      <c r="D10" s="4"/>
      <c r="E10" s="4"/>
      <c r="F10" s="4"/>
      <c r="G10" s="4"/>
      <c r="H10" s="4"/>
      <c r="I10" s="4"/>
      <c r="J10" s="4"/>
      <c r="K10" s="4"/>
      <c r="L10" s="4"/>
      <c r="M10" s="4"/>
      <c r="N10" s="4"/>
    </row>
    <row r="11" spans="1:14" s="80" customFormat="1" ht="20.100000000000001" customHeight="1">
      <c r="A11" s="4"/>
      <c r="B11" s="102" t="s">
        <v>219</v>
      </c>
      <c r="C11" s="4"/>
      <c r="D11" s="4"/>
      <c r="E11" s="4"/>
      <c r="F11" s="4"/>
      <c r="G11" s="4"/>
      <c r="H11" s="4"/>
      <c r="I11" s="4"/>
      <c r="J11" s="4"/>
      <c r="K11" s="4"/>
      <c r="L11" s="4"/>
      <c r="M11" s="4"/>
      <c r="N11" s="4"/>
    </row>
    <row r="12" spans="1:14" s="80" customFormat="1" ht="6.75" customHeight="1">
      <c r="A12" s="4"/>
      <c r="B12" s="102"/>
      <c r="C12" s="4"/>
      <c r="D12" s="4"/>
      <c r="E12" s="4"/>
      <c r="F12" s="4"/>
      <c r="G12" s="4"/>
      <c r="H12" s="4"/>
      <c r="I12" s="4"/>
      <c r="J12" s="4"/>
      <c r="K12" s="4"/>
      <c r="L12" s="4"/>
      <c r="M12" s="4"/>
      <c r="N12" s="4"/>
    </row>
    <row r="13" spans="1:14" s="80" customFormat="1" ht="20.100000000000001" customHeight="1">
      <c r="A13" s="4"/>
      <c r="B13" s="92" t="s">
        <v>208</v>
      </c>
      <c r="C13" s="4"/>
      <c r="D13" s="4"/>
      <c r="E13" s="4"/>
      <c r="F13" s="4"/>
      <c r="G13" s="4"/>
      <c r="H13" s="71"/>
      <c r="I13" s="71"/>
      <c r="J13" s="71"/>
      <c r="K13" s="71"/>
      <c r="L13" s="4"/>
      <c r="M13" s="4"/>
      <c r="N13" s="4"/>
    </row>
    <row r="14" spans="1:14" s="80" customFormat="1" ht="20.100000000000001" customHeight="1">
      <c r="A14" s="4"/>
      <c r="B14" s="101" t="s">
        <v>218</v>
      </c>
      <c r="C14" s="4"/>
      <c r="D14" s="4"/>
      <c r="E14" s="4"/>
      <c r="F14" s="4"/>
      <c r="G14" s="4"/>
      <c r="H14" s="8"/>
      <c r="I14" s="8"/>
      <c r="J14" s="8"/>
      <c r="K14" s="8"/>
      <c r="L14" s="4"/>
      <c r="M14" s="4"/>
      <c r="N14" s="4"/>
    </row>
    <row r="15" spans="1:14" s="80" customFormat="1" ht="20.100000000000001" customHeight="1">
      <c r="A15" s="4"/>
      <c r="B15" s="103" t="s">
        <v>221</v>
      </c>
      <c r="C15" s="4"/>
      <c r="D15" s="4"/>
      <c r="E15" s="4"/>
      <c r="F15" s="4"/>
      <c r="G15" s="8"/>
      <c r="H15" s="8"/>
      <c r="I15" s="8"/>
      <c r="J15" s="8"/>
      <c r="K15" s="8"/>
      <c r="L15" s="4"/>
      <c r="M15" s="4"/>
      <c r="N15" s="4"/>
    </row>
    <row r="16" spans="1:14" s="80" customFormat="1" ht="20.100000000000001" customHeight="1">
      <c r="A16" s="4"/>
      <c r="B16" s="90" t="s">
        <v>223</v>
      </c>
      <c r="C16" s="4"/>
      <c r="D16" s="4"/>
      <c r="E16" s="4"/>
      <c r="F16" s="4"/>
      <c r="G16" s="8"/>
      <c r="H16" s="8"/>
      <c r="I16" s="8"/>
      <c r="J16" s="8"/>
      <c r="K16" s="8"/>
      <c r="L16" s="4"/>
      <c r="M16" s="4"/>
      <c r="N16" s="4"/>
    </row>
    <row r="17" spans="1:14" s="80" customFormat="1" ht="20.100000000000001" customHeight="1">
      <c r="A17" s="4"/>
      <c r="B17" s="93" t="s">
        <v>222</v>
      </c>
      <c r="C17" s="4"/>
      <c r="D17" s="4"/>
      <c r="E17" s="4"/>
      <c r="F17" s="4"/>
      <c r="G17" s="8"/>
      <c r="H17" s="8"/>
      <c r="I17" s="8"/>
      <c r="J17" s="8"/>
      <c r="K17" s="8"/>
      <c r="L17" s="4"/>
      <c r="M17" s="4"/>
      <c r="N17" s="4"/>
    </row>
    <row r="18" spans="1:14" s="80" customFormat="1" ht="14.25" customHeight="1">
      <c r="A18" s="4"/>
      <c r="B18" s="93"/>
      <c r="C18" s="4"/>
      <c r="D18" s="4"/>
      <c r="E18" s="4"/>
      <c r="F18" s="4"/>
      <c r="G18" s="8"/>
      <c r="H18" s="8"/>
      <c r="I18" s="8"/>
      <c r="J18" s="8"/>
      <c r="K18" s="8"/>
      <c r="L18" s="4"/>
      <c r="M18" s="4"/>
      <c r="N18" s="4"/>
    </row>
    <row r="19" spans="1:14" s="80" customFormat="1" ht="20.100000000000001" customHeight="1">
      <c r="A19" s="4"/>
      <c r="B19" s="12" t="s">
        <v>220</v>
      </c>
      <c r="C19" s="4"/>
      <c r="D19" s="4"/>
      <c r="E19" s="4"/>
      <c r="F19" s="12"/>
      <c r="G19" s="8"/>
      <c r="H19" s="8"/>
      <c r="I19" s="8"/>
      <c r="J19" s="8"/>
      <c r="K19" s="8"/>
      <c r="L19" s="4"/>
      <c r="M19" s="4"/>
      <c r="N19" s="4"/>
    </row>
    <row r="20" spans="1:14" s="80" customFormat="1" ht="20.100000000000001" customHeight="1">
      <c r="A20" s="4"/>
      <c r="B20" s="13"/>
      <c r="C20" s="4"/>
      <c r="D20" s="4"/>
      <c r="E20" s="4"/>
      <c r="F20" s="12"/>
      <c r="G20" s="8"/>
      <c r="H20" s="8"/>
      <c r="I20" s="8"/>
      <c r="J20" s="8"/>
      <c r="K20" s="8"/>
      <c r="L20" s="4"/>
      <c r="M20" s="4"/>
      <c r="N20" s="4"/>
    </row>
  </sheetData>
  <mergeCells count="8">
    <mergeCell ref="B4:C4"/>
    <mergeCell ref="B5:C5"/>
    <mergeCell ref="B6:C6"/>
    <mergeCell ref="B7:C7"/>
    <mergeCell ref="E7:M7"/>
    <mergeCell ref="D5:D6"/>
    <mergeCell ref="E5:M6"/>
    <mergeCell ref="E4:M4"/>
  </mergeCells>
  <phoneticPr fontId="3"/>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65</vt:i4>
      </vt:variant>
    </vt:vector>
  </HeadingPairs>
  <TitlesOfParts>
    <vt:vector size="70" baseType="lpstr">
      <vt:lpstr>このファイルについて</vt:lpstr>
      <vt:lpstr>入力シート</vt:lpstr>
      <vt:lpstr>特定建設作業実施届出書(騒音) </vt:lpstr>
      <vt:lpstr>特定建設作業実施届出書(振動）</vt:lpstr>
      <vt:lpstr>提出方法について</vt:lpstr>
      <vt:lpstr>'特定建設作業実施届出書(振動）'!Print_Area</vt:lpstr>
      <vt:lpstr>'特定建設作業実施届出書(騒音) '!Print_Area</vt:lpstr>
      <vt:lpstr>入力シート!Print_Area</vt:lpstr>
      <vt:lpstr>メールタイトル</vt:lpstr>
      <vt:lpstr>メール本文</vt:lpstr>
      <vt:lpstr>下請負人氏名</vt:lpstr>
      <vt:lpstr>下請負人住所</vt:lpstr>
      <vt:lpstr>下請負人責任者氏名</vt:lpstr>
      <vt:lpstr>下請負人責任者連絡先</vt:lpstr>
      <vt:lpstr>下請負人電話番号</vt:lpstr>
      <vt:lpstr>環境保全課メールアドレス</vt:lpstr>
      <vt:lpstr>駒込</vt:lpstr>
      <vt:lpstr>現場責任者の氏名</vt:lpstr>
      <vt:lpstr>現場責任者の連絡先</vt:lpstr>
      <vt:lpstr>工事場所</vt:lpstr>
      <vt:lpstr>工事名称</vt:lpstr>
      <vt:lpstr>高松</vt:lpstr>
      <vt:lpstr>高田</vt:lpstr>
      <vt:lpstr>作業の開始時間</vt:lpstr>
      <vt:lpstr>作業の終了時間</vt:lpstr>
      <vt:lpstr>作業開始日</vt:lpstr>
      <vt:lpstr>作業終了日</vt:lpstr>
      <vt:lpstr>作業日</vt:lpstr>
      <vt:lpstr>作業日リスト</vt:lpstr>
      <vt:lpstr>雑司が谷</vt:lpstr>
      <vt:lpstr>施設の種類</vt:lpstr>
      <vt:lpstr>実働時間</vt:lpstr>
      <vt:lpstr>住居号</vt:lpstr>
      <vt:lpstr>住居番</vt:lpstr>
      <vt:lpstr>上池袋</vt:lpstr>
      <vt:lpstr>振動の防止の方法</vt:lpstr>
      <vt:lpstr>振動機械の型式</vt:lpstr>
      <vt:lpstr>振動規制法施行令別表第2</vt:lpstr>
      <vt:lpstr>西巣鴨</vt:lpstr>
      <vt:lpstr>西池袋</vt:lpstr>
      <vt:lpstr>千川</vt:lpstr>
      <vt:lpstr>千早</vt:lpstr>
      <vt:lpstr>巣鴨</vt:lpstr>
      <vt:lpstr>騒音の防止の方法</vt:lpstr>
      <vt:lpstr>騒音機械の型式</vt:lpstr>
      <vt:lpstr>騒音規制法施行令別表第2</vt:lpstr>
      <vt:lpstr>地名</vt:lpstr>
      <vt:lpstr>池袋</vt:lpstr>
      <vt:lpstr>池袋本町</vt:lpstr>
      <vt:lpstr>丁目</vt:lpstr>
      <vt:lpstr>町名</vt:lpstr>
      <vt:lpstr>長崎</vt:lpstr>
      <vt:lpstr>提出表示</vt:lpstr>
      <vt:lpstr>添付書類</vt:lpstr>
      <vt:lpstr>東池袋</vt:lpstr>
      <vt:lpstr>特定建設作業の種類振動</vt:lpstr>
      <vt:lpstr>特定建設作業の種類騒音</vt:lpstr>
      <vt:lpstr>届出者氏名</vt:lpstr>
      <vt:lpstr>届出者住所</vt:lpstr>
      <vt:lpstr>届出者電話番号</vt:lpstr>
      <vt:lpstr>届出日</vt:lpstr>
      <vt:lpstr>南大塚</vt:lpstr>
      <vt:lpstr>南池袋</vt:lpstr>
      <vt:lpstr>南長崎</vt:lpstr>
      <vt:lpstr>発注者氏名</vt:lpstr>
      <vt:lpstr>発注者住所</vt:lpstr>
      <vt:lpstr>発注者電話番号</vt:lpstr>
      <vt:lpstr>北大塚</vt:lpstr>
      <vt:lpstr>目白</vt:lpstr>
      <vt:lpstr>要町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2024-04-18T07:16:30Z</dcterms:created>
  <dcterms:modified xsi:type="dcterms:W3CDTF">2024-04-22T05:56:29Z</dcterms:modified>
</cp:coreProperties>
</file>