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令和05年度（自動生成削除禁止）\F99 環境清掃\03 環境保全\04 公害対策G\01 公害対策　庶務\11 その他庶務 (3年)\Webサイト\02_解体工事のお知らせ・特定建設作業・工場・指定作業場・特定施設・アスベスト対策工事に関する届出\06_特定施設に関する届出（騒音規制法・振動規制法）\"/>
    </mc:Choice>
  </mc:AlternateContent>
  <bookViews>
    <workbookView xWindow="0" yWindow="0" windowWidth="21600" windowHeight="9818" firstSheet="1" activeTab="1"/>
  </bookViews>
  <sheets>
    <sheet name="このファイルについて" sheetId="8" state="hidden" r:id="rId1"/>
    <sheet name="入力シート" sheetId="4" r:id="rId2"/>
    <sheet name="様式第１　設置届出書" sheetId="9" r:id="rId3"/>
    <sheet name="様式２　使用届出書" sheetId="10" state="hidden" r:id="rId4"/>
  </sheets>
  <definedNames>
    <definedName name="_xlnm.Print_Area" localSheetId="1">入力シート!$A$1:$I$64</definedName>
    <definedName name="_xlnm.Print_Area" localSheetId="3">'様式２　使用届出書'!$A$1:$G$25</definedName>
    <definedName name="_xlnm.Print_Area" localSheetId="2">'様式第１　設置届出書'!$A$1:$G$25</definedName>
    <definedName name="メール送信ボタン表示１">このファイルについて!$B$29</definedName>
    <definedName name="メール送信ボタン表示２">このファイルについて!$B$30</definedName>
    <definedName name="メール本文">このファイルについて!$B$28</definedName>
    <definedName name="環境保全課メールアドレス">このファイルについて!$B$27</definedName>
    <definedName name="駒込">このファイルについて!$B$32:$B$38</definedName>
    <definedName name="型式１">入力シート!$C$34</definedName>
    <definedName name="型式２">入力シート!$C$46</definedName>
    <definedName name="型式３">入力シート!$C$54</definedName>
    <definedName name="公称能力１">入力シート!$C$36</definedName>
    <definedName name="公称能力２">入力シート!$C$47</definedName>
    <definedName name="公称能力３">入力シート!$C$55</definedName>
    <definedName name="高松">このファイルについて!$B$110:$B$112</definedName>
    <definedName name="高田">このファイルについて!$B$83:$B$85</definedName>
    <definedName name="雑司が谷">このファイルについて!$B$80:$B$83</definedName>
    <definedName name="使用開始時刻変更前１">入力シート!$C$40</definedName>
    <definedName name="使用開始時刻変更前２">入力シート!$C$49</definedName>
    <definedName name="使用開始時刻変更前３">入力シート!$C$57</definedName>
    <definedName name="使用終了時刻変更前１">入力シート!$C$42</definedName>
    <definedName name="使用終了時刻変更前２">入力シート!$C$50</definedName>
    <definedName name="使用終了時刻変更前３">入力シート!$C$58</definedName>
    <definedName name="事業場所在地">このファイルについて!$B$31</definedName>
    <definedName name="事業場名称">入力シート!$C$16</definedName>
    <definedName name="事業内容">入力シート!$C$22</definedName>
    <definedName name="住居号">入力シート!$F$19</definedName>
    <definedName name="住居番">入力シート!$E$19</definedName>
    <definedName name="所在地">このファイルについて!$B$31</definedName>
    <definedName name="上池袋">このファイルについて!$B$54:$B$56</definedName>
    <definedName name="常時使用する従業員数">入力シート!$C$24</definedName>
    <definedName name="振動規制法">このファイルについて!$B$24:$B$26</definedName>
    <definedName name="振動規制法金属加工機械">このファイルについて!$B$161:$B$165</definedName>
    <definedName name="振動規制法特定施設">このファイルについて!$B$149:$B$160</definedName>
    <definedName name="振動規制法木材加工機械">このファイルについて!$B$166:$B$167</definedName>
    <definedName name="数変更前１">入力シート!$C$38</definedName>
    <definedName name="数変更前２">入力シート!$C$48</definedName>
    <definedName name="数変更前３">入力シート!$C$56</definedName>
    <definedName name="西巣鴨">このファイルについて!$B$44:$B$47</definedName>
    <definedName name="西池袋">このファイルについて!$B$67:$B$71</definedName>
    <definedName name="千川">このファイルについて!$B$113:$B$114</definedName>
    <definedName name="千早">このファイルについて!$B$103:$B$106</definedName>
    <definedName name="巣鴨">このファイルについて!$B$39:$B$43</definedName>
    <definedName name="騒音・振動の別">入力シート!$C$5</definedName>
    <definedName name="騒音規制法">このファイルについて!$B$22:$B$23</definedName>
    <definedName name="騒音規制法金属加工機械">このファイルについて!$B$127:$B$137</definedName>
    <definedName name="騒音規制法建設用資材製造機械">このファイルについて!$B$138:$B$139</definedName>
    <definedName name="騒音規制法特定施設">このファイルについて!$B$116:$B$126</definedName>
    <definedName name="騒音規制法木材加工機械">このファイルについて!$B$140:$B$145</definedName>
    <definedName name="池袋">このファイルについて!$B$72:$C$75</definedName>
    <definedName name="池袋本町">このファイルについて!$B$76:$B$79</definedName>
    <definedName name="丁目">入力シート!$D$19</definedName>
    <definedName name="町名">入力シート!$C$19</definedName>
    <definedName name="長崎">このファイルについて!$B$97:$B$102</definedName>
    <definedName name="添付資料">このファイルについて!$B$31</definedName>
    <definedName name="東池袋">このファイルについて!$B$58:$B$62</definedName>
    <definedName name="特定施設の種類１ａ">入力シート!$C$32</definedName>
    <definedName name="特定施設の種類１b">入力シート!$E$32</definedName>
    <definedName name="特定施設の種類２ａ">入力シート!$C$45</definedName>
    <definedName name="特定施設の種類２ｂ">入力シート!$E$45</definedName>
    <definedName name="特定施設の種類３ａ">入力シート!$C$53</definedName>
    <definedName name="特定施設の種類３ｂ">入力シート!$E$53</definedName>
    <definedName name="届出者氏名">入力シート!$C$13</definedName>
    <definedName name="届出者住所">入力シート!$C$11</definedName>
    <definedName name="届出日">入力シート!$C$8</definedName>
    <definedName name="南大塚">このファイルについて!$B$51:$B$53</definedName>
    <definedName name="南池袋">このファイルについて!$B$63:$B$66</definedName>
    <definedName name="南長崎">このファイルについて!$B$91:$B$96</definedName>
    <definedName name="北大塚">このファイルについて!$B$48:$B$50</definedName>
    <definedName name="目白">このファイルについて!$B$86:$B$90</definedName>
    <definedName name="要町">このファイルについて!$B$107:$B$109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4" l="1"/>
  <c r="D63" i="4"/>
  <c r="D62" i="4" l="1"/>
  <c r="C58" i="4"/>
  <c r="C57" i="4"/>
  <c r="C56" i="4"/>
  <c r="C50" i="4"/>
  <c r="C49" i="4"/>
  <c r="C48" i="4"/>
  <c r="C53" i="4" l="1"/>
  <c r="E53" i="4" l="1"/>
  <c r="A16" i="9" s="1"/>
  <c r="C45" i="4"/>
  <c r="E45" i="4" l="1"/>
  <c r="A15" i="9" s="1"/>
  <c r="C54" i="4"/>
  <c r="C46" i="4"/>
  <c r="C47" i="4"/>
  <c r="C55" i="4" l="1"/>
  <c r="E32" i="4"/>
  <c r="A14" i="9" s="1"/>
  <c r="B27" i="4" l="1"/>
  <c r="B30" i="8"/>
  <c r="B28" i="8"/>
  <c r="B29" i="8"/>
  <c r="A17" i="10" l="1"/>
  <c r="A17" i="9"/>
  <c r="A20" i="10" l="1"/>
  <c r="A20" i="9"/>
  <c r="A19" i="9"/>
  <c r="A21" i="10" l="1"/>
  <c r="A19" i="10"/>
  <c r="A21" i="9"/>
  <c r="A14" i="10" l="1"/>
  <c r="A12" i="10" l="1"/>
  <c r="A12" i="9"/>
  <c r="A1" i="10"/>
  <c r="A1" i="9"/>
  <c r="A22" i="10" l="1"/>
  <c r="A7" i="10"/>
  <c r="A22" i="9"/>
  <c r="A7" i="9"/>
  <c r="B48" i="4" l="1"/>
  <c r="B42" i="4"/>
  <c r="B40" i="4"/>
  <c r="B58" i="4"/>
  <c r="B57" i="4"/>
  <c r="B49" i="4"/>
  <c r="B50" i="4"/>
  <c r="B56" i="4"/>
  <c r="B38" i="4"/>
  <c r="A16" i="10" l="1"/>
  <c r="C52" i="4"/>
  <c r="B55" i="4" l="1"/>
  <c r="B54" i="4"/>
  <c r="B53" i="4"/>
  <c r="B47" i="4" l="1"/>
  <c r="B46" i="4"/>
  <c r="B45" i="4"/>
  <c r="C44" i="4"/>
  <c r="A15" i="10" l="1"/>
  <c r="C20" i="4"/>
  <c r="C17" i="4"/>
  <c r="D14" i="9"/>
  <c r="B31" i="8" l="1"/>
  <c r="G16" i="10" l="1"/>
  <c r="E16" i="10"/>
  <c r="D16" i="10"/>
  <c r="C16" i="10"/>
  <c r="B16" i="10"/>
  <c r="G15" i="10"/>
  <c r="E15" i="10"/>
  <c r="D15" i="10"/>
  <c r="C15" i="10"/>
  <c r="B15" i="10"/>
  <c r="G14" i="10"/>
  <c r="E14" i="10"/>
  <c r="D14" i="10"/>
  <c r="C14" i="10"/>
  <c r="B14" i="10"/>
  <c r="G16" i="9"/>
  <c r="E16" i="9"/>
  <c r="D16" i="9"/>
  <c r="C16" i="9"/>
  <c r="B16" i="9"/>
  <c r="G15" i="9"/>
  <c r="E15" i="9"/>
  <c r="D15" i="9"/>
  <c r="C15" i="9"/>
  <c r="B15" i="9"/>
  <c r="G14" i="9"/>
  <c r="E14" i="9"/>
  <c r="C14" i="9"/>
  <c r="B14" i="9"/>
  <c r="D6" i="10" l="1"/>
  <c r="D5" i="10"/>
  <c r="D5" i="9"/>
  <c r="D6" i="9"/>
  <c r="B11" i="10" l="1"/>
  <c r="B11" i="9"/>
  <c r="B10" i="10"/>
  <c r="B10" i="9"/>
  <c r="B9" i="10"/>
  <c r="B9" i="9"/>
  <c r="B8" i="10"/>
  <c r="B8" i="9"/>
  <c r="F3" i="10" l="1"/>
  <c r="E3" i="9" l="1"/>
</calcChain>
</file>

<file path=xl/comments1.xml><?xml version="1.0" encoding="utf-8"?>
<comments xmlns="http://schemas.openxmlformats.org/spreadsheetml/2006/main">
  <authors>
    <author>作成者</author>
    <author>宮﨑 正生</author>
  </authors>
  <commentList>
    <comment ref="C8" authorId="0" shapeId="0">
      <text>
        <r>
          <rPr>
            <b/>
            <sz val="12"/>
            <color indexed="81"/>
            <rFont val="MS P ゴシック"/>
            <family val="3"/>
            <charset val="128"/>
          </rPr>
          <t>記入例）令和〇〇年〇〇月〇〇日</t>
        </r>
      </text>
    </comment>
    <comment ref="C11" authorId="1" shapeId="0">
      <text>
        <r>
          <rPr>
            <b/>
            <sz val="12"/>
            <color indexed="81"/>
            <rFont val="MS P ゴシック"/>
            <family val="3"/>
            <charset val="128"/>
          </rPr>
          <t>記入例）○○区○○二丁目45番1号</t>
        </r>
      </text>
    </comment>
    <comment ref="C13" authorId="1" shapeId="0">
      <text>
        <r>
          <rPr>
            <b/>
            <sz val="12"/>
            <color indexed="81"/>
            <rFont val="MS P ゴシック"/>
            <family val="3"/>
            <charset val="128"/>
          </rPr>
          <t>記入例）株式会社 ○○
　　　　　代表取締役　○○　○○</t>
        </r>
      </text>
    </comment>
    <comment ref="C16" authorId="1" shapeId="0">
      <text>
        <r>
          <rPr>
            <b/>
            <sz val="12"/>
            <color indexed="81"/>
            <rFont val="MS P ゴシック"/>
            <family val="3"/>
            <charset val="128"/>
          </rPr>
          <t>記入例）〇〇製造工場</t>
        </r>
      </text>
    </comment>
    <comment ref="C22" authorId="1" shapeId="0">
      <text>
        <r>
          <rPr>
            <b/>
            <sz val="12"/>
            <color indexed="81"/>
            <rFont val="MS P ゴシック"/>
            <family val="3"/>
            <charset val="128"/>
          </rPr>
          <t>記入例）金属製品製造業
　　　　（金属のせん断、折り曲げ、溶接加工）</t>
        </r>
      </text>
    </comment>
    <comment ref="C34" authorId="1" shapeId="0">
      <text>
        <r>
          <rPr>
            <b/>
            <sz val="12"/>
            <color indexed="81"/>
            <rFont val="MS P ゴシック"/>
            <family val="3"/>
            <charset val="128"/>
          </rPr>
          <t>記入例）DLR2ｰ○○○○DC</t>
        </r>
      </text>
    </comment>
    <comment ref="C36" authorId="1" shapeId="0">
      <text>
        <r>
          <rPr>
            <b/>
            <sz val="12"/>
            <color indexed="81"/>
            <rFont val="MS P ゴシック"/>
            <family val="3"/>
            <charset val="128"/>
          </rPr>
          <t>記入例）○○.○kW</t>
        </r>
      </text>
    </comment>
    <comment ref="C38" authorId="1" shapeId="0">
      <text>
        <r>
          <rPr>
            <b/>
            <sz val="12"/>
            <color indexed="81"/>
            <rFont val="MS P ゴシック"/>
            <family val="3"/>
            <charset val="128"/>
          </rPr>
          <t>記入例）○台</t>
        </r>
      </text>
    </comment>
    <comment ref="C40" authorId="1" shapeId="0">
      <text>
        <r>
          <rPr>
            <b/>
            <sz val="12"/>
            <color indexed="81"/>
            <rFont val="MS P ゴシック"/>
            <family val="3"/>
            <charset val="128"/>
          </rPr>
          <t>記入例）○○時○○分</t>
        </r>
      </text>
    </comment>
    <comment ref="C42" authorId="1" shapeId="0">
      <text>
        <r>
          <rPr>
            <b/>
            <sz val="12"/>
            <color indexed="81"/>
            <rFont val="MS P ゴシック"/>
            <family val="3"/>
            <charset val="128"/>
          </rPr>
          <t>記入例）××時××分</t>
        </r>
      </text>
    </comment>
  </commentList>
</comments>
</file>

<file path=xl/sharedStrings.xml><?xml version="1.0" encoding="utf-8"?>
<sst xmlns="http://schemas.openxmlformats.org/spreadsheetml/2006/main" count="373" uniqueCount="193">
  <si>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4"/>
  </si>
  <si>
    <t>ファイルリスト</t>
    <phoneticPr fontId="4"/>
  </si>
  <si>
    <t>ファイル名</t>
    <rPh sb="4" eb="5">
      <t>メイ</t>
    </rPh>
    <phoneticPr fontId="4"/>
  </si>
  <si>
    <t>用途</t>
    <rPh sb="0" eb="2">
      <t>ヨウト</t>
    </rPh>
    <phoneticPr fontId="4"/>
  </si>
  <si>
    <t>kaitaiyoushiki.xlsx</t>
  </si>
  <si>
    <t>解体工事標識設置届出書</t>
  </si>
  <si>
    <t>tokken-excel.xlsx</t>
  </si>
  <si>
    <t>特定建設作業実施届出書 騒音・振動</t>
    <rPh sb="12" eb="14">
      <t>ソウオン</t>
    </rPh>
    <rPh sb="15" eb="17">
      <t>シンドウ</t>
    </rPh>
    <phoneticPr fontId="4"/>
  </si>
  <si>
    <t>工場・指定作業場 氏名等変更、廃止、承継 届出書、有害物質取扱状況報告書</t>
  </si>
  <si>
    <t>yousui-excel.elsx</t>
    <phoneticPr fontId="4"/>
  </si>
  <si>
    <t>地下水揚水施設設置（変更）届出</t>
  </si>
  <si>
    <t>名前</t>
    <rPh sb="0" eb="2">
      <t>ナマエ</t>
    </rPh>
    <phoneticPr fontId="4"/>
  </si>
  <si>
    <t>データ</t>
    <phoneticPr fontId="4"/>
  </si>
  <si>
    <t>環境保全課メールアドレス</t>
    <rPh sb="0" eb="5">
      <t>カンキョウホゼンカ</t>
    </rPh>
    <phoneticPr fontId="4"/>
  </si>
  <si>
    <t>A0015003@city.toshima.lg.jp</t>
  </si>
  <si>
    <t>名前(変数）リスト</t>
    <rPh sb="0" eb="2">
      <t>ナマエ</t>
    </rPh>
    <rPh sb="3" eb="5">
      <t>ヘンスウ</t>
    </rPh>
    <phoneticPr fontId="4"/>
  </si>
  <si>
    <t>　ファイル→オプション→詳細設定→次のシートで作業するときの表示設定→「ゼロ値のセルにゼロを表示する」のチェックを外す。</t>
    <rPh sb="38" eb="39">
      <t>アタイ</t>
    </rPh>
    <phoneticPr fontId="4"/>
  </si>
  <si>
    <t>関数は解り易いように名前（変数）で構成するようにしており、入力シートおよびこのシートで名前（変数）を指定している。</t>
    <rPh sb="0" eb="2">
      <t>カンスウ</t>
    </rPh>
    <rPh sb="3" eb="4">
      <t>ワカ</t>
    </rPh>
    <rPh sb="5" eb="6">
      <t>ヤス</t>
    </rPh>
    <rPh sb="10" eb="12">
      <t>ナマエ</t>
    </rPh>
    <rPh sb="13" eb="15">
      <t>ヘンスウ</t>
    </rPh>
    <rPh sb="17" eb="19">
      <t>コウセイ</t>
    </rPh>
    <rPh sb="29" eb="31">
      <t>ニュウリョク</t>
    </rPh>
    <rPh sb="43" eb="45">
      <t>ナマエ</t>
    </rPh>
    <rPh sb="50" eb="52">
      <t>シテイ</t>
    </rPh>
    <phoneticPr fontId="4"/>
  </si>
  <si>
    <t>特定施設設置届出書</t>
    <rPh sb="0" eb="9">
      <t>トクテイシセツセッチトドケデショ</t>
    </rPh>
    <phoneticPr fontId="2"/>
  </si>
  <si>
    <t>届出者</t>
    <rPh sb="0" eb="3">
      <t>トドケデシャ</t>
    </rPh>
    <phoneticPr fontId="2"/>
  </si>
  <si>
    <t>常時使用する従業員数</t>
    <rPh sb="0" eb="2">
      <t>ジョウジ</t>
    </rPh>
    <rPh sb="2" eb="4">
      <t>シヨウ</t>
    </rPh>
    <rPh sb="6" eb="10">
      <t>ジュウギョウインスウ</t>
    </rPh>
    <phoneticPr fontId="2"/>
  </si>
  <si>
    <t>特定施設の種類</t>
    <rPh sb="0" eb="4">
      <t>トクテイシセツ</t>
    </rPh>
    <rPh sb="5" eb="7">
      <t>シュルイ</t>
    </rPh>
    <phoneticPr fontId="2"/>
  </si>
  <si>
    <t>別紙のとおり。</t>
    <rPh sb="0" eb="2">
      <t>ベッシ</t>
    </rPh>
    <phoneticPr fontId="2"/>
  </si>
  <si>
    <t>型式</t>
    <rPh sb="0" eb="2">
      <t>カタシキ</t>
    </rPh>
    <phoneticPr fontId="2"/>
  </si>
  <si>
    <t>数</t>
    <rPh sb="0" eb="1">
      <t>カズ</t>
    </rPh>
    <phoneticPr fontId="2"/>
  </si>
  <si>
    <t>※　整理番号</t>
    <rPh sb="2" eb="6">
      <t>セイリバンゴウ</t>
    </rPh>
    <phoneticPr fontId="2"/>
  </si>
  <si>
    <t>※　受理年月日</t>
    <rPh sb="2" eb="7">
      <t>ジュリネンガッピ</t>
    </rPh>
    <phoneticPr fontId="2"/>
  </si>
  <si>
    <t>※　施設番号</t>
    <rPh sb="2" eb="6">
      <t>シセツバンゴウ</t>
    </rPh>
    <phoneticPr fontId="2"/>
  </si>
  <si>
    <t>※　審査結果</t>
    <rPh sb="2" eb="6">
      <t>シンサケッカ</t>
    </rPh>
    <phoneticPr fontId="2"/>
  </si>
  <si>
    <t>使用開始時刻
（時・分）</t>
    <rPh sb="0" eb="6">
      <t>シヨウカイシジコク</t>
    </rPh>
    <rPh sb="8" eb="9">
      <t>ジ</t>
    </rPh>
    <rPh sb="10" eb="11">
      <t>フン</t>
    </rPh>
    <phoneticPr fontId="2"/>
  </si>
  <si>
    <t>使用終了時刻
（時・分）</t>
    <rPh sb="0" eb="2">
      <t>シヨウ</t>
    </rPh>
    <rPh sb="2" eb="4">
      <t>シュウリョウ</t>
    </rPh>
    <rPh sb="4" eb="6">
      <t>ジコク</t>
    </rPh>
    <rPh sb="8" eb="9">
      <t>ジ</t>
    </rPh>
    <rPh sb="10" eb="11">
      <t>フン</t>
    </rPh>
    <phoneticPr fontId="2"/>
  </si>
  <si>
    <t>　　　　ロ、ハ等の細分があるときはその記号並びに名称を記載すること。</t>
    <phoneticPr fontId="2"/>
  </si>
  <si>
    <t>　　　　産業規格A4とすること。</t>
    <phoneticPr fontId="2"/>
  </si>
  <si>
    <t>　　　４　届出書及び別紙の用紙の大きさは、図面、表等やむを得ないものを除き、日本</t>
    <rPh sb="5" eb="9">
      <t>トドケデショオヨ</t>
    </rPh>
    <rPh sb="21" eb="23">
      <t>ズメン</t>
    </rPh>
    <rPh sb="24" eb="25">
      <t>ヒョウ</t>
    </rPh>
    <rPh sb="25" eb="26">
      <t>ナド</t>
    </rPh>
    <rPh sb="29" eb="30">
      <t>エ</t>
    </rPh>
    <rPh sb="35" eb="36">
      <t>ノゾ</t>
    </rPh>
    <rPh sb="38" eb="40">
      <t>ニホン</t>
    </rPh>
    <phoneticPr fontId="2"/>
  </si>
  <si>
    <t>　　　３　※印の欄には、記載しないこと。</t>
    <rPh sb="6" eb="7">
      <t>ジルシ</t>
    </rPh>
    <rPh sb="8" eb="9">
      <t>ラン</t>
    </rPh>
    <rPh sb="12" eb="14">
      <t>キサイ</t>
    </rPh>
    <phoneticPr fontId="2"/>
  </si>
  <si>
    <t>※　備　　　考</t>
    <rPh sb="2" eb="3">
      <t>ビ</t>
    </rPh>
    <rPh sb="6" eb="7">
      <t>コウ</t>
    </rPh>
    <phoneticPr fontId="2"/>
  </si>
  <si>
    <t>年　　月　　日</t>
    <phoneticPr fontId="2"/>
  </si>
  <si>
    <t>特定施設使用届出書</t>
    <rPh sb="0" eb="2">
      <t>トクテイ</t>
    </rPh>
    <rPh sb="2" eb="4">
      <t>シセツ</t>
    </rPh>
    <rPh sb="4" eb="6">
      <t>シヨウ</t>
    </rPh>
    <rPh sb="6" eb="9">
      <t>トドケデショ</t>
    </rPh>
    <phoneticPr fontId="2"/>
  </si>
  <si>
    <t>公称能力</t>
    <rPh sb="0" eb="2">
      <t>コウショウ</t>
    </rPh>
    <rPh sb="2" eb="4">
      <t>ノウリョク</t>
    </rPh>
    <phoneticPr fontId="2"/>
  </si>
  <si>
    <t>１．届出日</t>
  </si>
  <si>
    <t/>
  </si>
  <si>
    <t>２．届出者</t>
  </si>
  <si>
    <t>３．工場又は事業場</t>
  </si>
  <si>
    <t>事業場名称</t>
  </si>
  <si>
    <t>事業場所在地</t>
  </si>
  <si>
    <t>住所</t>
  </si>
  <si>
    <t>Ⅰ．共通項目</t>
  </si>
  <si>
    <t>Ⅱ．届出別項目</t>
    <phoneticPr fontId="2"/>
  </si>
  <si>
    <t>常時使用する従業員数</t>
    <phoneticPr fontId="2"/>
  </si>
  <si>
    <t>事業内容</t>
    <phoneticPr fontId="2"/>
  </si>
  <si>
    <t>事業場所在地</t>
    <rPh sb="0" eb="3">
      <t>ジギョウジョウ</t>
    </rPh>
    <rPh sb="3" eb="6">
      <t>ショザイチ</t>
    </rPh>
    <phoneticPr fontId="2"/>
  </si>
  <si>
    <t>駒込</t>
  </si>
  <si>
    <t>一丁目</t>
    <rPh sb="0" eb="3">
      <t>イチチョウメ</t>
    </rPh>
    <phoneticPr fontId="4"/>
  </si>
  <si>
    <t>二丁目</t>
    <rPh sb="0" eb="3">
      <t>ニチョウメ</t>
    </rPh>
    <phoneticPr fontId="4"/>
  </si>
  <si>
    <t>三丁目</t>
    <rPh sb="0" eb="3">
      <t>サンチョウメ</t>
    </rPh>
    <phoneticPr fontId="4"/>
  </si>
  <si>
    <t>四丁目</t>
    <rPh sb="0" eb="3">
      <t>ヨンチョウメ</t>
    </rPh>
    <phoneticPr fontId="4"/>
  </si>
  <si>
    <t>五丁目</t>
    <rPh sb="0" eb="3">
      <t>ゴチョウメ</t>
    </rPh>
    <phoneticPr fontId="4"/>
  </si>
  <si>
    <t>六丁目</t>
    <rPh sb="0" eb="3">
      <t>ロクチョウメ</t>
    </rPh>
    <phoneticPr fontId="4"/>
  </si>
  <si>
    <t>七丁目</t>
    <rPh sb="0" eb="3">
      <t>ナナチョウメ</t>
    </rPh>
    <phoneticPr fontId="4"/>
  </si>
  <si>
    <t>巣鴨</t>
  </si>
  <si>
    <t>西巣鴨</t>
  </si>
  <si>
    <t>北大塚</t>
  </si>
  <si>
    <t>南大塚</t>
  </si>
  <si>
    <t>上池袋</t>
  </si>
  <si>
    <t>東池袋</t>
  </si>
  <si>
    <t>南池袋</t>
  </si>
  <si>
    <t>西池袋</t>
  </si>
  <si>
    <t>池袋</t>
  </si>
  <si>
    <t>池袋本町</t>
  </si>
  <si>
    <t>雑司が谷</t>
  </si>
  <si>
    <t>高田</t>
  </si>
  <si>
    <t>目白</t>
  </si>
  <si>
    <t>南長崎</t>
  </si>
  <si>
    <t>長崎</t>
  </si>
  <si>
    <t>千早</t>
  </si>
  <si>
    <t>要町</t>
  </si>
  <si>
    <t>高松</t>
  </si>
  <si>
    <t>千川</t>
  </si>
  <si>
    <t>町名</t>
    <rPh sb="0" eb="2">
      <t>チョウメイ</t>
    </rPh>
    <phoneticPr fontId="4"/>
  </si>
  <si>
    <t>住居番</t>
    <rPh sb="0" eb="2">
      <t>ジュウキョ</t>
    </rPh>
    <rPh sb="2" eb="3">
      <t>バン</t>
    </rPh>
    <phoneticPr fontId="4"/>
  </si>
  <si>
    <t>住居号</t>
    <rPh sb="0" eb="3">
      <t>ジュウキョゴウ</t>
    </rPh>
    <phoneticPr fontId="4"/>
  </si>
  <si>
    <t>選択してください</t>
    <rPh sb="0" eb="2">
      <t>センタク</t>
    </rPh>
    <phoneticPr fontId="2"/>
  </si>
  <si>
    <t>数値を記入</t>
    <rPh sb="0" eb="2">
      <t>スウチ</t>
    </rPh>
    <rPh sb="3" eb="5">
      <t>キニュウ</t>
    </rPh>
    <phoneticPr fontId="2"/>
  </si>
  <si>
    <t>選択してください</t>
    <rPh sb="0" eb="2">
      <t>センタク</t>
    </rPh>
    <phoneticPr fontId="2"/>
  </si>
  <si>
    <t>添付資料</t>
    <rPh sb="0" eb="4">
      <t>テンプシリョウ</t>
    </rPh>
    <phoneticPr fontId="2"/>
  </si>
  <si>
    <t>騒音規制法特定施設</t>
    <rPh sb="0" eb="9">
      <t>ソウオンキセイホウトクテイシセツ</t>
    </rPh>
    <phoneticPr fontId="2"/>
  </si>
  <si>
    <t>振動規制法特定既設</t>
    <rPh sb="0" eb="5">
      <t>シンドウキセイホウ</t>
    </rPh>
    <rPh sb="5" eb="9">
      <t>トクテイキセツ</t>
    </rPh>
    <phoneticPr fontId="2"/>
  </si>
  <si>
    <t>４．特定施設１</t>
    <rPh sb="2" eb="6">
      <t>トクテイシセツ</t>
    </rPh>
    <phoneticPr fontId="2"/>
  </si>
  <si>
    <t>型式</t>
    <rPh sb="0" eb="2">
      <t>カタシキ</t>
    </rPh>
    <phoneticPr fontId="2"/>
  </si>
  <si>
    <t>公称能力</t>
    <rPh sb="0" eb="4">
      <t>コウショウノウリョク</t>
    </rPh>
    <phoneticPr fontId="2"/>
  </si>
  <si>
    <t>金属加工機械</t>
    <phoneticPr fontId="2"/>
  </si>
  <si>
    <t>空気圧縮機・送風機</t>
    <phoneticPr fontId="2"/>
  </si>
  <si>
    <t>土石用または鉱物用の 破砕機・摩砕機・ふるい・分級機</t>
    <phoneticPr fontId="2"/>
  </si>
  <si>
    <t>建設用資材製造機械</t>
    <phoneticPr fontId="2"/>
  </si>
  <si>
    <t>穀物用製粉機</t>
    <phoneticPr fontId="2"/>
  </si>
  <si>
    <t>木材加工機械</t>
    <phoneticPr fontId="2"/>
  </si>
  <si>
    <t>抄紙機</t>
    <phoneticPr fontId="2"/>
  </si>
  <si>
    <t>印刷機械</t>
    <phoneticPr fontId="2"/>
  </si>
  <si>
    <t>織機</t>
    <phoneticPr fontId="2"/>
  </si>
  <si>
    <t>合成樹脂用射出成型機</t>
    <phoneticPr fontId="2"/>
  </si>
  <si>
    <t>鋳型造型機</t>
    <phoneticPr fontId="2"/>
  </si>
  <si>
    <t>製管機械</t>
  </si>
  <si>
    <t>鍛造機</t>
  </si>
  <si>
    <t>ワイヤーフォーミングマシン</t>
  </si>
  <si>
    <t>タンブラー</t>
  </si>
  <si>
    <t>ドラムバーカー</t>
  </si>
  <si>
    <t>砕木機</t>
  </si>
  <si>
    <t>騒音・振動の別</t>
    <rPh sb="0" eb="2">
      <t>ソウオン</t>
    </rPh>
    <rPh sb="3" eb="5">
      <t>シンドウ</t>
    </rPh>
    <rPh sb="6" eb="7">
      <t>ベツ</t>
    </rPh>
    <phoneticPr fontId="2"/>
  </si>
  <si>
    <t>の欄に記入例を参照して入力してください、赤いままの場合は再度確認してください。</t>
    <rPh sb="20" eb="21">
      <t>アカ</t>
    </rPh>
    <rPh sb="25" eb="27">
      <t>バアイ</t>
    </rPh>
    <rPh sb="28" eb="30">
      <t>サイド</t>
    </rPh>
    <rPh sb="30" eb="32">
      <t>カクニン</t>
    </rPh>
    <phoneticPr fontId="1"/>
  </si>
  <si>
    <t>届出日を記入してください</t>
    <rPh sb="0" eb="3">
      <t>トドケデビ</t>
    </rPh>
    <rPh sb="4" eb="6">
      <t>キニュウ</t>
    </rPh>
    <phoneticPr fontId="2"/>
  </si>
  <si>
    <t>氏名</t>
  </si>
  <si>
    <t>届出者住所を記入してください</t>
    <rPh sb="0" eb="5">
      <t>トドケデシャジュウショ</t>
    </rPh>
    <rPh sb="6" eb="8">
      <t>キニュウ</t>
    </rPh>
    <phoneticPr fontId="2"/>
  </si>
  <si>
    <t>届出者氏名を記入してください</t>
    <rPh sb="0" eb="5">
      <t>トドケデシャシメイ</t>
    </rPh>
    <rPh sb="6" eb="8">
      <t>キニュウ</t>
    </rPh>
    <phoneticPr fontId="2"/>
  </si>
  <si>
    <t>事業場名称を記入してください</t>
    <rPh sb="0" eb="5">
      <t>ジギョウジョウメイショウ</t>
    </rPh>
    <rPh sb="6" eb="8">
      <t>キニュウ</t>
    </rPh>
    <phoneticPr fontId="2"/>
  </si>
  <si>
    <t>事業内容を記入してください</t>
    <rPh sb="0" eb="4">
      <t>ジギョウナイヨウ</t>
    </rPh>
    <rPh sb="5" eb="7">
      <t>キニュウ</t>
    </rPh>
    <phoneticPr fontId="2"/>
  </si>
  <si>
    <t>当該事業所で働いている従業員数を記入してください</t>
    <rPh sb="0" eb="5">
      <t>トウガイジギョウショ</t>
    </rPh>
    <rPh sb="6" eb="7">
      <t>ハタラ</t>
    </rPh>
    <rPh sb="11" eb="15">
      <t>ジュウギョウインスウ</t>
    </rPh>
    <rPh sb="16" eb="18">
      <t>キニュウ</t>
    </rPh>
    <phoneticPr fontId="2"/>
  </si>
  <si>
    <t>種類</t>
    <rPh sb="0" eb="2">
      <t>シュルイ</t>
    </rPh>
    <phoneticPr fontId="2"/>
  </si>
  <si>
    <t>特定施設の種類を選択してください</t>
    <rPh sb="0" eb="4">
      <t>トクテイシセツ</t>
    </rPh>
    <rPh sb="5" eb="7">
      <t>シュルイ</t>
    </rPh>
    <rPh sb="8" eb="10">
      <t>センタク</t>
    </rPh>
    <phoneticPr fontId="2"/>
  </si>
  <si>
    <t>特定施設の型式を記入してください</t>
    <rPh sb="0" eb="4">
      <t>トクテイシセツ</t>
    </rPh>
    <rPh sb="5" eb="7">
      <t>カタシキ</t>
    </rPh>
    <rPh sb="8" eb="10">
      <t>キニュウ</t>
    </rPh>
    <phoneticPr fontId="2"/>
  </si>
  <si>
    <t>特定施設の公称能力を記入してください</t>
    <rPh sb="0" eb="2">
      <t>トクテイ</t>
    </rPh>
    <rPh sb="2" eb="4">
      <t>シセツ</t>
    </rPh>
    <rPh sb="5" eb="7">
      <t>コウショウ</t>
    </rPh>
    <rPh sb="7" eb="9">
      <t>ノウリョク</t>
    </rPh>
    <rPh sb="10" eb="12">
      <t>キニュウ</t>
    </rPh>
    <phoneticPr fontId="2"/>
  </si>
  <si>
    <t>大分類</t>
    <rPh sb="0" eb="3">
      <t>ダイブンルイ</t>
    </rPh>
    <phoneticPr fontId="2"/>
  </si>
  <si>
    <t>小分類</t>
    <rPh sb="0" eb="3">
      <t>ショウブンルイ</t>
    </rPh>
    <phoneticPr fontId="2"/>
  </si>
  <si>
    <t>金属加工機械</t>
    <phoneticPr fontId="2"/>
  </si>
  <si>
    <t>木材加工機械</t>
    <phoneticPr fontId="2"/>
  </si>
  <si>
    <t>合成樹脂用射出成型機</t>
    <phoneticPr fontId="2"/>
  </si>
  <si>
    <t>機械プレス</t>
    <phoneticPr fontId="2"/>
  </si>
  <si>
    <t>鍛造機</t>
    <phoneticPr fontId="2"/>
  </si>
  <si>
    <t>ドラムバーカー</t>
    <phoneticPr fontId="2"/>
  </si>
  <si>
    <t>コンクリートブロックマシン</t>
  </si>
  <si>
    <t>コンクリート管製造機械</t>
    <phoneticPr fontId="2"/>
  </si>
  <si>
    <t>コンクリート柱製造機械</t>
  </si>
  <si>
    <t>圧縮機</t>
    <phoneticPr fontId="2"/>
  </si>
  <si>
    <t>土石用または鉱物用の 破砕機・摩砕機・ふるい・分級機</t>
    <phoneticPr fontId="2"/>
  </si>
  <si>
    <t>織機</t>
    <phoneticPr fontId="2"/>
  </si>
  <si>
    <t>印刷機械</t>
    <phoneticPr fontId="2"/>
  </si>
  <si>
    <t>ゴム練用または合成樹脂練用のロール機</t>
    <phoneticPr fontId="2"/>
  </si>
  <si>
    <t>鋳型造型機</t>
    <phoneticPr fontId="2"/>
  </si>
  <si>
    <t>液圧プレス</t>
    <phoneticPr fontId="2"/>
  </si>
  <si>
    <t>せん断機</t>
    <phoneticPr fontId="2"/>
  </si>
  <si>
    <t>ワイヤーフォーミングマシン</t>
    <phoneticPr fontId="2"/>
  </si>
  <si>
    <t>チッパー</t>
    <phoneticPr fontId="2"/>
  </si>
  <si>
    <t>圧延機械</t>
    <phoneticPr fontId="2"/>
  </si>
  <si>
    <t>ベンディングマシーン</t>
    <phoneticPr fontId="2"/>
  </si>
  <si>
    <t>ブラスト</t>
    <phoneticPr fontId="2"/>
  </si>
  <si>
    <t>切断機</t>
    <phoneticPr fontId="2"/>
  </si>
  <si>
    <t>コンクリートプラント</t>
    <phoneticPr fontId="2"/>
  </si>
  <si>
    <t>アスファルトプラント</t>
    <phoneticPr fontId="2"/>
  </si>
  <si>
    <t>帯のこ盤</t>
    <phoneticPr fontId="2"/>
  </si>
  <si>
    <t>丸のこ盤</t>
    <phoneticPr fontId="2"/>
  </si>
  <si>
    <t>かんな盤</t>
    <phoneticPr fontId="2"/>
  </si>
  <si>
    <t>騒音規制法金属加工機械</t>
    <rPh sb="0" eb="5">
      <t>ソウオンキセイホウ</t>
    </rPh>
    <phoneticPr fontId="2"/>
  </si>
  <si>
    <t>振動規制法金属加工機械</t>
    <rPh sb="0" eb="2">
      <t>シンドウ</t>
    </rPh>
    <rPh sb="2" eb="5">
      <t>キセイホウ</t>
    </rPh>
    <rPh sb="5" eb="7">
      <t>キンゾク</t>
    </rPh>
    <phoneticPr fontId="2"/>
  </si>
  <si>
    <t>振動規制法木材加工機械</t>
    <rPh sb="0" eb="5">
      <t>シンドウキセイホウ</t>
    </rPh>
    <phoneticPr fontId="2"/>
  </si>
  <si>
    <t>騒音規制法建設用資材製造機械</t>
    <rPh sb="0" eb="5">
      <t>ソウオンキセイホウ</t>
    </rPh>
    <phoneticPr fontId="2"/>
  </si>
  <si>
    <t>騒音規制法木材加工機械</t>
    <rPh sb="0" eb="5">
      <t>ソウオンキセイホウ</t>
    </rPh>
    <phoneticPr fontId="2"/>
  </si>
  <si>
    <t xml:space="preserve">
</t>
    <phoneticPr fontId="2"/>
  </si>
  <si>
    <t xml:space="preserve">
</t>
    <phoneticPr fontId="2"/>
  </si>
  <si>
    <t>豊島区長</t>
    <rPh sb="0" eb="4">
      <t>トシマクチョウ</t>
    </rPh>
    <phoneticPr fontId="2"/>
  </si>
  <si>
    <t>工場又は事業場の名
称</t>
    <rPh sb="0" eb="3">
      <t>コウジョウマタ</t>
    </rPh>
    <rPh sb="4" eb="7">
      <t>ジギョウジョウ</t>
    </rPh>
    <rPh sb="8" eb="9">
      <t>メイ</t>
    </rPh>
    <rPh sb="10" eb="11">
      <t>ショウ</t>
    </rPh>
    <phoneticPr fontId="2"/>
  </si>
  <si>
    <t>工場又は事業場の所
在地</t>
    <rPh sb="0" eb="3">
      <t>コウジョウマタ</t>
    </rPh>
    <rPh sb="4" eb="7">
      <t>ジギョウジョウ</t>
    </rPh>
    <rPh sb="8" eb="9">
      <t>ショ</t>
    </rPh>
    <rPh sb="10" eb="12">
      <t>ザイチ</t>
    </rPh>
    <phoneticPr fontId="2"/>
  </si>
  <si>
    <t>工場又は事業場の事
業内容</t>
    <rPh sb="0" eb="3">
      <t>コウジョウマタ</t>
    </rPh>
    <rPh sb="4" eb="7">
      <t>ジギョウジョウ</t>
    </rPh>
    <rPh sb="8" eb="9">
      <t>コト</t>
    </rPh>
    <rPh sb="10" eb="11">
      <t>ギョウ</t>
    </rPh>
    <rPh sb="11" eb="13">
      <t>ナイヨウ</t>
    </rPh>
    <phoneticPr fontId="2"/>
  </si>
  <si>
    <t>騒音規制法施行令別表１</t>
    <rPh sb="0" eb="2">
      <t>ソウオン</t>
    </rPh>
    <rPh sb="2" eb="5">
      <t>キセイホウ</t>
    </rPh>
    <rPh sb="8" eb="10">
      <t>ベッピョウ</t>
    </rPh>
    <phoneticPr fontId="2"/>
  </si>
  <si>
    <t>振動規制法施行令別表１</t>
    <rPh sb="8" eb="10">
      <t>ベッピョウ</t>
    </rPh>
    <phoneticPr fontId="2"/>
  </si>
  <si>
    <t>特定施設の種類及び能力ごとの数</t>
    <phoneticPr fontId="2"/>
  </si>
  <si>
    <t>特定施設の使用の方法</t>
    <phoneticPr fontId="2"/>
  </si>
  <si>
    <t>メール本文</t>
    <rPh sb="3" eb="5">
      <t>ホンブン</t>
    </rPh>
    <phoneticPr fontId="2"/>
  </si>
  <si>
    <t>メール送信ボタン表示１</t>
    <rPh sb="3" eb="5">
      <t>ソウシン</t>
    </rPh>
    <rPh sb="8" eb="10">
      <t>ヒョウジ</t>
    </rPh>
    <phoneticPr fontId="2"/>
  </si>
  <si>
    <t>メール送信ボタン表示２</t>
    <rPh sb="3" eb="5">
      <t>ソウシン</t>
    </rPh>
    <rPh sb="8" eb="10">
      <t>ヒョウジ</t>
    </rPh>
    <phoneticPr fontId="2"/>
  </si>
  <si>
    <t>騒音規制法</t>
    <rPh sb="0" eb="5">
      <t>ソウオンキセイホウ</t>
    </rPh>
    <phoneticPr fontId="2"/>
  </si>
  <si>
    <t>振動規制法</t>
    <rPh sb="0" eb="5">
      <t>シンドウキセイホウ</t>
    </rPh>
    <phoneticPr fontId="2"/>
  </si>
  <si>
    <t>特定施設の種類及び能力ごとの数変更届出書</t>
  </si>
  <si>
    <t>特定施設設置届出書</t>
    <rPh sb="0" eb="4">
      <t>トクテイシセツ</t>
    </rPh>
    <rPh sb="4" eb="9">
      <t>セッチトドケデショ</t>
    </rPh>
    <phoneticPr fontId="2"/>
  </si>
  <si>
    <t>特定施設の使用の方法変更届出書</t>
    <phoneticPr fontId="2"/>
  </si>
  <si>
    <t>特定施設の種類ごとの数変更届出書</t>
    <phoneticPr fontId="2"/>
  </si>
  <si>
    <t>振動規制法特定施設</t>
    <rPh sb="0" eb="5">
      <t>シンドウキセイホウ</t>
    </rPh>
    <phoneticPr fontId="2"/>
  </si>
  <si>
    <t>名前（変数）は提出用Excelファイルで共通化してあるのでExcelファイルを追加するときは引き継ぐこと</t>
    <rPh sb="0" eb="2">
      <t>ナマエ</t>
    </rPh>
    <rPh sb="7" eb="10">
      <t>テイシュツヨウ</t>
    </rPh>
    <rPh sb="20" eb="23">
      <t>キョウツウカ</t>
    </rPh>
    <rPh sb="29" eb="49">
      <t>エxセlファイルヲツイカスルトキハヒキツ</t>
    </rPh>
    <phoneticPr fontId="4"/>
  </si>
  <si>
    <t>入力シートの欄が空欄だった場合0の表示が出ないようシート毎の設定を修正してある。</t>
    <rPh sb="0" eb="2">
      <t>ニュウリョク</t>
    </rPh>
    <rPh sb="6" eb="7">
      <t>ラン</t>
    </rPh>
    <rPh sb="8" eb="10">
      <t>クウラン</t>
    </rPh>
    <rPh sb="13" eb="15">
      <t>バアイ</t>
    </rPh>
    <rPh sb="17" eb="19">
      <t>ヒョウジ</t>
    </rPh>
    <rPh sb="20" eb="21">
      <t>デ</t>
    </rPh>
    <rPh sb="28" eb="29">
      <t>ゴト</t>
    </rPh>
    <rPh sb="30" eb="32">
      <t>セッテイ</t>
    </rPh>
    <rPh sb="33" eb="35">
      <t>シュウセイ</t>
    </rPh>
    <phoneticPr fontId="4"/>
  </si>
  <si>
    <t>　ファイル単位では設定できずシートごととなるので注意。</t>
    <rPh sb="5" eb="7">
      <t>タンイ</t>
    </rPh>
    <rPh sb="9" eb="11">
      <t>セッテイ</t>
    </rPh>
    <phoneticPr fontId="4"/>
  </si>
  <si>
    <t>jigyoujou-kyoutu.xlsx</t>
    <phoneticPr fontId="2"/>
  </si>
  <si>
    <t>Tokutei-shisetu-Zenpai-excel.xlsx</t>
    <phoneticPr fontId="2"/>
  </si>
  <si>
    <t>振動規制法・騒音規制法特定施設 氏名等変更届出書、使用全廃届出書、承継届出書</t>
    <rPh sb="0" eb="5">
      <t>シンドウキセイホウ</t>
    </rPh>
    <rPh sb="6" eb="11">
      <t>ソウオンキセイホウ</t>
    </rPh>
    <rPh sb="11" eb="15">
      <t>トクテイシセツ</t>
    </rPh>
    <rPh sb="16" eb="24">
      <t>シメイトウヘンコウトドケデショ</t>
    </rPh>
    <rPh sb="25" eb="32">
      <t>シヨウゼンパイトドケデショ</t>
    </rPh>
    <rPh sb="33" eb="38">
      <t>ショウケイトドケデショ</t>
    </rPh>
    <phoneticPr fontId="2"/>
  </si>
  <si>
    <t>振動規制法・騒音規制法特定施設 設置届出書、変更届出書、防止の方法変更届出書（このファイル）</t>
    <rPh sb="0" eb="5">
      <t>シンドウキセイホウ</t>
    </rPh>
    <rPh sb="6" eb="11">
      <t>ソウオンキセイホウ</t>
    </rPh>
    <rPh sb="11" eb="15">
      <t>トクテイシセツ</t>
    </rPh>
    <rPh sb="16" eb="21">
      <t>セッチトドケデショ</t>
    </rPh>
    <rPh sb="22" eb="27">
      <t>ヘンコウトドケデショ</t>
    </rPh>
    <rPh sb="28" eb="30">
      <t>ボウシ</t>
    </rPh>
    <rPh sb="31" eb="38">
      <t>ホウホウヘンコウトドケデショ</t>
    </rPh>
    <phoneticPr fontId="2"/>
  </si>
  <si>
    <t>Tokutei-shisetu-Sechi-excel.xlsx</t>
    <phoneticPr fontId="2"/>
  </si>
  <si>
    <t>見やすいように「ルーラー」「数式バー」「目盛線」「見出し」は非表示にしてある必要な時は表示タブの「表示」でチェックを入れること。</t>
    <rPh sb="0" eb="1">
      <t>ミ</t>
    </rPh>
    <rPh sb="14" eb="16">
      <t>スウシキ</t>
    </rPh>
    <rPh sb="20" eb="23">
      <t>メモリセン</t>
    </rPh>
    <rPh sb="25" eb="27">
      <t>ミダ</t>
    </rPh>
    <rPh sb="30" eb="33">
      <t>ヒヒョウジ</t>
    </rPh>
    <rPh sb="38" eb="40">
      <t>ヒツヨウ</t>
    </rPh>
    <rPh sb="41" eb="42">
      <t>トキ</t>
    </rPh>
    <rPh sb="43" eb="45">
      <t>ヒョウジ</t>
    </rPh>
    <rPh sb="49" eb="51">
      <t>ヒョウジ</t>
    </rPh>
    <rPh sb="58" eb="59">
      <t>イ</t>
    </rPh>
    <phoneticPr fontId="2"/>
  </si>
  <si>
    <t>丁目</t>
    <rPh sb="0" eb="2">
      <t>チョウメ</t>
    </rPh>
    <phoneticPr fontId="4"/>
  </si>
  <si>
    <t>入力シートの項目を入力することで「様式１　設置届出書」が完成する。</t>
    <rPh sb="0" eb="2">
      <t>ニュウリョク</t>
    </rPh>
    <rPh sb="6" eb="8">
      <t>コウモク</t>
    </rPh>
    <rPh sb="9" eb="11">
      <t>ニュウリョク</t>
    </rPh>
    <rPh sb="28" eb="30">
      <t>カンセイ</t>
    </rPh>
    <phoneticPr fontId="4"/>
  </si>
  <si>
    <t>このファイルは騒音規制法・振動規制法の特定施設の設置届出書の提出用ファイルである。（法施行時のみ使用した「様式２　使用届出書」も作成してあるが非表示になっている）</t>
    <rPh sb="7" eb="12">
      <t>ソウオンキセイホウ</t>
    </rPh>
    <rPh sb="13" eb="18">
      <t>シンドウキセイホウ</t>
    </rPh>
    <rPh sb="19" eb="21">
      <t>トクテイ</t>
    </rPh>
    <rPh sb="21" eb="23">
      <t>シセツ</t>
    </rPh>
    <rPh sb="24" eb="26">
      <t>セッチ</t>
    </rPh>
    <rPh sb="26" eb="29">
      <t>トドケデショ</t>
    </rPh>
    <rPh sb="30" eb="33">
      <t>テイシュツヨウ</t>
    </rPh>
    <rPh sb="42" eb="46">
      <t>ホウセコウジ</t>
    </rPh>
    <rPh sb="48" eb="50">
      <t>シヨウ</t>
    </rPh>
    <rPh sb="53" eb="55">
      <t>ヨウシキ</t>
    </rPh>
    <rPh sb="57" eb="62">
      <t>シヨウトドケデショ</t>
    </rPh>
    <rPh sb="64" eb="66">
      <t>サクセイ</t>
    </rPh>
    <rPh sb="71" eb="74">
      <t>ヒヒョウジ</t>
    </rPh>
    <phoneticPr fontId="4"/>
  </si>
  <si>
    <t>無し</t>
  </si>
  <si>
    <t>特定施設の数を記入してください</t>
    <phoneticPr fontId="2"/>
  </si>
  <si>
    <t>使用開始時刻（時・分）を記入してください</t>
    <phoneticPr fontId="2"/>
  </si>
  <si>
    <t>使用終了時刻（時・分）を記入してください</t>
    <phoneticPr fontId="2"/>
  </si>
  <si>
    <t>入力後氏名等変更、使用全廃、承継の各届出書シートで記入内容を確認してください。</t>
    <rPh sb="3" eb="5">
      <t>シメイ</t>
    </rPh>
    <rPh sb="5" eb="6">
      <t>トウ</t>
    </rPh>
    <rPh sb="6" eb="8">
      <t>ヘンコウ</t>
    </rPh>
    <rPh sb="9" eb="11">
      <t>シヨウ</t>
    </rPh>
    <rPh sb="11" eb="13">
      <t>ゼンパイ</t>
    </rPh>
    <rPh sb="14" eb="16">
      <t>ショウケイ</t>
    </rPh>
    <rPh sb="17" eb="18">
      <t>カク</t>
    </rPh>
    <rPh sb="18" eb="21">
      <t>トドケデショ</t>
    </rPh>
    <rPh sb="25" eb="29">
      <t>キニュウナイヨウ</t>
    </rPh>
    <rPh sb="30" eb="32">
      <t>カクニン</t>
    </rPh>
    <phoneticPr fontId="1"/>
  </si>
  <si>
    <t>特定施設の設置位置がわかる平面図</t>
    <rPh sb="2" eb="4">
      <t>シセツ</t>
    </rPh>
    <rPh sb="5" eb="7">
      <t>セッチ</t>
    </rPh>
    <rPh sb="7" eb="9">
      <t>イチ</t>
    </rPh>
    <rPh sb="13" eb="16">
      <t>ヘイメンズ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</si>
</sst>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人&quot;"/>
    <numFmt numFmtId="178" formatCode="h&quot;時&quot;mm&quot;分&quot;;@"/>
    <numFmt numFmtId="179" formatCode="0&quot;番&quot;"/>
    <numFmt numFmtId="180" formatCode="0&quot;号&quot;"/>
  </numFmts>
  <fonts count="16">
    <font>
      <sz val="14"/>
      <color theme="1"/>
      <name val="ＭＳ ゴシック"/>
      <family val="2"/>
      <charset val="128"/>
    </font>
    <font>
      <sz val="9"/>
      <color theme="1"/>
      <name val="ＭＳ 明朝"/>
      <family val="1"/>
      <charset val="128"/>
    </font>
    <font>
      <sz val="7"/>
      <name val="ＭＳ ゴシック"/>
      <family val="2"/>
      <charset val="128"/>
    </font>
    <font>
      <sz val="11"/>
      <color theme="1"/>
      <name val="ＭＳ Ｐゴシック"/>
      <family val="2"/>
      <scheme val="minor"/>
    </font>
    <font>
      <sz val="6"/>
      <name val="ＭＳ Ｐゴシック"/>
      <family val="3"/>
      <charset val="128"/>
      <scheme val="minor"/>
    </font>
    <font>
      <sz val="10.5"/>
      <color theme="1"/>
      <name val="ＭＳ 明朝"/>
      <family val="1"/>
      <charset val="128"/>
    </font>
    <font>
      <sz val="14"/>
      <color theme="1"/>
      <name val="ＭＳ ゴシック"/>
      <family val="3"/>
      <charset val="128"/>
    </font>
    <font>
      <sz val="11"/>
      <color theme="1"/>
      <name val="ＭＳ 明朝"/>
      <family val="1"/>
      <charset val="128"/>
    </font>
    <font>
      <sz val="12"/>
      <color theme="1"/>
      <name val="ＭＳ 明朝"/>
      <family val="1"/>
      <charset val="128"/>
    </font>
    <font>
      <sz val="12"/>
      <color theme="1"/>
      <name val="ＭＳ ゴシック"/>
      <family val="3"/>
      <charset val="128"/>
    </font>
    <font>
      <sz val="10.5"/>
      <color theme="1"/>
      <name val="ＭＳ ゴシック"/>
      <family val="3"/>
      <charset val="128"/>
    </font>
    <font>
      <sz val="12"/>
      <color theme="1"/>
      <name val="ＭＳ Ｐゴシック"/>
      <family val="3"/>
      <charset val="128"/>
      <scheme val="minor"/>
    </font>
    <font>
      <b/>
      <sz val="12"/>
      <color indexed="81"/>
      <name val="MS P ゴシック"/>
      <family val="3"/>
      <charset val="128"/>
    </font>
    <font>
      <sz val="11"/>
      <color theme="1"/>
      <name val="ＭＳ ゴシック"/>
      <family val="3"/>
      <charset val="128"/>
    </font>
    <font>
      <sz val="11"/>
      <color theme="1"/>
      <name val="ＭＳ Ｐ明朝"/>
      <family val="1"/>
      <charset val="128"/>
    </font>
    <font>
      <b/>
      <sz val="8"/>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alignment vertical="center"/>
    </xf>
    <xf numFmtId="0" fontId="3" fillId="0" borderId="0"/>
    <xf numFmtId="0" fontId="3" fillId="0" borderId="0"/>
  </cellStyleXfs>
  <cellXfs count="132">
    <xf numFmtId="0" fontId="0" fillId="0" borderId="0" xfId="0">
      <alignment vertical="center"/>
    </xf>
    <xf numFmtId="0" fontId="5" fillId="0" borderId="0" xfId="0" applyFont="1" applyAlignment="1">
      <alignment vertical="center"/>
    </xf>
    <xf numFmtId="0" fontId="0" fillId="0" borderId="0" xfId="0" applyAlignment="1">
      <alignment vertical="center"/>
    </xf>
    <xf numFmtId="0" fontId="7" fillId="0" borderId="0" xfId="1" applyFont="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8" fillId="0" borderId="0" xfId="1" applyFont="1" applyAlignment="1">
      <alignment vertical="center"/>
    </xf>
    <xf numFmtId="0" fontId="8" fillId="2" borderId="0" xfId="0" applyFont="1" applyFill="1" applyBorder="1" applyAlignment="1">
      <alignment vertical="center"/>
    </xf>
    <xf numFmtId="0" fontId="9" fillId="2" borderId="0" xfId="1" applyFont="1" applyFill="1" applyAlignment="1">
      <alignment vertical="center"/>
    </xf>
    <xf numFmtId="0" fontId="7" fillId="0" borderId="0" xfId="1" applyFont="1" applyAlignment="1">
      <alignment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vertical="center" wrapText="1"/>
    </xf>
    <xf numFmtId="0" fontId="5" fillId="0" borderId="0" xfId="0" applyFont="1" applyAlignment="1"/>
    <xf numFmtId="0" fontId="5" fillId="0" borderId="0" xfId="0" applyFont="1">
      <alignment vertical="center"/>
    </xf>
    <xf numFmtId="0" fontId="5" fillId="0" borderId="0" xfId="0" applyFont="1" applyAlignment="1">
      <alignment vertical="center"/>
    </xf>
    <xf numFmtId="0" fontId="5" fillId="0" borderId="5" xfId="0" applyFont="1" applyBorder="1">
      <alignment vertical="center"/>
    </xf>
    <xf numFmtId="0" fontId="5" fillId="0" borderId="6" xfId="0" applyFont="1" applyBorder="1">
      <alignment vertical="center"/>
    </xf>
    <xf numFmtId="0" fontId="5" fillId="0" borderId="8" xfId="0" applyFont="1" applyBorder="1" applyAlignment="1">
      <alignment horizontal="distributed" vertical="center" wrapText="1"/>
    </xf>
    <xf numFmtId="0" fontId="5" fillId="0" borderId="8" xfId="0" applyFont="1" applyBorder="1" applyAlignment="1">
      <alignment horizontal="distributed"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0" xfId="0" applyFont="1" applyAlignment="1">
      <alignment vertical="top"/>
    </xf>
    <xf numFmtId="0" fontId="5" fillId="0" borderId="0" xfId="0" applyFont="1" applyAlignment="1">
      <alignment horizontal="distributed" indent="1"/>
    </xf>
    <xf numFmtId="0" fontId="9" fillId="2" borderId="0" xfId="1" applyFont="1" applyFill="1" applyAlignment="1">
      <alignment horizontal="left" vertical="center" indent="1"/>
    </xf>
    <xf numFmtId="0" fontId="9" fillId="2" borderId="0" xfId="1" applyFont="1" applyFill="1" applyAlignment="1">
      <alignment horizontal="left" vertical="center" indent="2"/>
    </xf>
    <xf numFmtId="0" fontId="10" fillId="0" borderId="5" xfId="0" applyFont="1" applyBorder="1">
      <alignment vertical="center"/>
    </xf>
    <xf numFmtId="0" fontId="10" fillId="0" borderId="8" xfId="0" applyFont="1" applyBorder="1" applyAlignment="1">
      <alignment vertical="center" shrinkToFit="1"/>
    </xf>
    <xf numFmtId="178" fontId="10" fillId="0" borderId="8" xfId="0" applyNumberFormat="1" applyFont="1" applyBorder="1" applyAlignment="1">
      <alignment vertical="center" shrinkToFit="1"/>
    </xf>
    <xf numFmtId="0" fontId="9" fillId="2" borderId="0" xfId="1" applyFont="1" applyFill="1" applyBorder="1" applyAlignment="1">
      <alignment vertical="center"/>
    </xf>
    <xf numFmtId="0" fontId="8" fillId="2" borderId="0" xfId="1" applyFont="1" applyFill="1" applyAlignment="1">
      <alignment horizontal="center" vertical="center" wrapText="1"/>
    </xf>
    <xf numFmtId="0" fontId="8" fillId="4" borderId="7" xfId="1" applyFont="1" applyFill="1" applyBorder="1" applyAlignment="1">
      <alignment vertical="center"/>
    </xf>
    <xf numFmtId="0" fontId="11" fillId="0" borderId="1" xfId="0" applyFont="1" applyFill="1" applyBorder="1" applyAlignment="1" applyProtection="1">
      <alignment horizontal="left" vertical="center" indent="1" shrinkToFit="1"/>
      <protection locked="0"/>
    </xf>
    <xf numFmtId="179" fontId="11" fillId="0" borderId="1" xfId="0" applyNumberFormat="1" applyFont="1" applyFill="1" applyBorder="1" applyAlignment="1" applyProtection="1">
      <alignment horizontal="left" vertical="center" indent="1" shrinkToFit="1"/>
      <protection locked="0"/>
    </xf>
    <xf numFmtId="0" fontId="9" fillId="2" borderId="0" xfId="1" applyFont="1" applyFill="1" applyAlignment="1">
      <alignment horizontal="left" vertical="center" indent="2" shrinkToFit="1"/>
    </xf>
    <xf numFmtId="0" fontId="8" fillId="2" borderId="0" xfId="1" applyFont="1" applyFill="1" applyBorder="1" applyAlignment="1">
      <alignment horizontal="center" vertical="center" wrapText="1"/>
    </xf>
    <xf numFmtId="0" fontId="9" fillId="2" borderId="0" xfId="1" applyFont="1" applyFill="1" applyAlignment="1">
      <alignment horizontal="left" vertical="center" indent="1"/>
    </xf>
    <xf numFmtId="0" fontId="5" fillId="0" borderId="0" xfId="0" applyFont="1" applyAlignment="1">
      <alignment vertical="center"/>
    </xf>
    <xf numFmtId="0" fontId="14" fillId="0" borderId="0" xfId="0" applyFont="1" applyAlignment="1">
      <alignment vertical="center"/>
    </xf>
    <xf numFmtId="0" fontId="5" fillId="0" borderId="8" xfId="0" applyFont="1" applyFill="1" applyBorder="1" applyAlignment="1">
      <alignment horizontal="distributed" vertical="center" wrapText="1"/>
    </xf>
    <xf numFmtId="0" fontId="9" fillId="2" borderId="0" xfId="1" applyFont="1" applyFill="1" applyAlignment="1">
      <alignment horizontal="left" vertical="center" indent="1"/>
    </xf>
    <xf numFmtId="0" fontId="9" fillId="2" borderId="0" xfId="1" applyFont="1" applyFill="1" applyAlignment="1">
      <alignment horizontal="left" vertical="center" indent="1"/>
    </xf>
    <xf numFmtId="0" fontId="9" fillId="2" borderId="0" xfId="1" applyFont="1" applyFill="1" applyAlignment="1">
      <alignment horizontal="centerContinuous" vertical="center"/>
    </xf>
    <xf numFmtId="0" fontId="5" fillId="0" borderId="0" xfId="0" applyFont="1" applyAlignment="1">
      <alignment vertical="center" wrapText="1"/>
    </xf>
    <xf numFmtId="0" fontId="13" fillId="2" borderId="0" xfId="0" applyFont="1" applyFill="1" applyAlignment="1" applyProtection="1">
      <alignment vertical="center"/>
    </xf>
    <xf numFmtId="0" fontId="10" fillId="0" borderId="8" xfId="0" applyFont="1" applyBorder="1" applyAlignment="1">
      <alignment horizontal="left" vertical="center" wrapText="1" indent="1"/>
    </xf>
    <xf numFmtId="0" fontId="7" fillId="0" borderId="0" xfId="0" applyFont="1" applyBorder="1" applyAlignment="1">
      <alignment vertical="center"/>
    </xf>
    <xf numFmtId="0" fontId="7" fillId="0" borderId="0" xfId="1" applyFont="1" applyBorder="1" applyAlignment="1">
      <alignment vertical="center"/>
    </xf>
    <xf numFmtId="0" fontId="7" fillId="0" borderId="0" xfId="1"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horizontal="distributed" indent="1"/>
    </xf>
    <xf numFmtId="0" fontId="5" fillId="0" borderId="0" xfId="0" applyFont="1" applyAlignment="1">
      <alignment horizontal="right" vertical="center" indent="1"/>
    </xf>
    <xf numFmtId="0" fontId="10" fillId="0" borderId="5" xfId="0" applyFont="1" applyBorder="1" applyAlignment="1">
      <alignment horizontal="centerContinuous" vertical="center"/>
    </xf>
    <xf numFmtId="0" fontId="5" fillId="0" borderId="6" xfId="0" applyFont="1" applyBorder="1" applyAlignment="1">
      <alignment horizontal="centerContinuous" vertical="center"/>
    </xf>
    <xf numFmtId="0" fontId="9" fillId="2" borderId="0" xfId="1" applyFont="1" applyFill="1" applyBorder="1" applyAlignment="1">
      <alignment horizontal="left" vertical="center"/>
    </xf>
    <xf numFmtId="180" fontId="11" fillId="0" borderId="1" xfId="0" applyNumberFormat="1" applyFont="1" applyFill="1" applyBorder="1" applyAlignment="1" applyProtection="1">
      <alignment horizontal="left" vertical="center" indent="1" shrinkToFit="1"/>
      <protection locked="0"/>
    </xf>
    <xf numFmtId="0" fontId="10" fillId="0" borderId="8" xfId="0"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9" fillId="0" borderId="7" xfId="1" applyFont="1" applyFill="1" applyBorder="1" applyAlignment="1" applyProtection="1">
      <alignment horizontal="left" vertical="center" indent="1" shrinkToFit="1"/>
      <protection locked="0"/>
    </xf>
    <xf numFmtId="0" fontId="9" fillId="2" borderId="0" xfId="1" applyFont="1" applyFill="1" applyAlignment="1" applyProtection="1">
      <alignment horizontal="left" vertical="center" indent="2"/>
    </xf>
    <xf numFmtId="0" fontId="9" fillId="2" borderId="7" xfId="1" applyFont="1" applyFill="1" applyBorder="1" applyAlignment="1" applyProtection="1">
      <alignment horizontal="left" vertical="center" indent="2"/>
      <protection locked="0"/>
    </xf>
    <xf numFmtId="0" fontId="15" fillId="0" borderId="8" xfId="0" applyFont="1" applyBorder="1" applyAlignment="1">
      <alignment vertical="center" wrapText="1"/>
    </xf>
    <xf numFmtId="0" fontId="9" fillId="2" borderId="0" xfId="1" applyFont="1" applyFill="1" applyAlignment="1">
      <alignment horizontal="left" vertical="center" indent="1"/>
    </xf>
    <xf numFmtId="0" fontId="9" fillId="2" borderId="9" xfId="1" applyFont="1" applyFill="1" applyBorder="1" applyAlignment="1">
      <alignment horizontal="left" vertical="center" indent="1"/>
    </xf>
    <xf numFmtId="0" fontId="9" fillId="4" borderId="7" xfId="1" applyFont="1" applyFill="1" applyBorder="1" applyAlignment="1" applyProtection="1">
      <alignment horizontal="center" vertical="center" shrinkToFit="1"/>
      <protection locked="0"/>
    </xf>
    <xf numFmtId="0" fontId="9" fillId="2" borderId="0" xfId="1" applyFont="1" applyFill="1" applyAlignment="1">
      <alignment horizontal="left" vertical="top" indent="2"/>
    </xf>
    <xf numFmtId="0" fontId="9" fillId="2" borderId="9" xfId="1" applyFont="1" applyFill="1" applyBorder="1" applyAlignment="1">
      <alignment horizontal="left" vertical="center" wrapText="1" indent="1"/>
    </xf>
    <xf numFmtId="0" fontId="0" fillId="0" borderId="0" xfId="0" applyAlignment="1">
      <alignment horizontal="left" vertical="center" wrapText="1" indent="1"/>
    </xf>
    <xf numFmtId="0" fontId="9" fillId="0" borderId="1" xfId="1" applyFont="1" applyFill="1" applyBorder="1" applyAlignment="1" applyProtection="1">
      <alignment horizontal="left" vertical="center" wrapText="1" indent="1"/>
      <protection locked="0"/>
    </xf>
    <xf numFmtId="0" fontId="9" fillId="0" borderId="2" xfId="1" applyFont="1" applyFill="1" applyBorder="1" applyAlignment="1" applyProtection="1">
      <alignment horizontal="left" vertical="center" wrapText="1" indent="1"/>
      <protection locked="0"/>
    </xf>
    <xf numFmtId="0" fontId="9" fillId="0" borderId="4" xfId="1" applyFont="1" applyFill="1" applyBorder="1" applyAlignment="1" applyProtection="1">
      <alignment horizontal="left" vertical="center" wrapText="1" indent="1"/>
      <protection locked="0"/>
    </xf>
    <xf numFmtId="178" fontId="9" fillId="0" borderId="14" xfId="1" applyNumberFormat="1" applyFont="1" applyFill="1" applyBorder="1" applyAlignment="1" applyProtection="1">
      <alignment horizontal="left" vertical="center" wrapText="1" indent="1"/>
      <protection locked="0"/>
    </xf>
    <xf numFmtId="178" fontId="9" fillId="0" borderId="15" xfId="1" applyNumberFormat="1" applyFont="1" applyFill="1" applyBorder="1" applyAlignment="1" applyProtection="1">
      <alignment horizontal="left" vertical="center" wrapText="1" indent="1"/>
      <protection locked="0"/>
    </xf>
    <xf numFmtId="178" fontId="9" fillId="0" borderId="16" xfId="1" applyNumberFormat="1" applyFont="1" applyFill="1" applyBorder="1" applyAlignment="1" applyProtection="1">
      <alignment horizontal="left" vertical="center" wrapText="1" indent="1"/>
      <protection locked="0"/>
    </xf>
    <xf numFmtId="178" fontId="8" fillId="0" borderId="15" xfId="1" applyNumberFormat="1" applyFont="1" applyFill="1" applyBorder="1" applyAlignment="1" applyProtection="1">
      <alignment horizontal="left" vertical="center" wrapText="1" indent="1"/>
      <protection locked="0"/>
    </xf>
    <xf numFmtId="178" fontId="8" fillId="0" borderId="16" xfId="1" applyNumberFormat="1" applyFont="1" applyFill="1" applyBorder="1" applyAlignment="1" applyProtection="1">
      <alignment horizontal="left" vertical="center" wrapText="1" indent="1"/>
      <protection locked="0"/>
    </xf>
    <xf numFmtId="178" fontId="9" fillId="0" borderId="1" xfId="1" applyNumberFormat="1" applyFont="1" applyFill="1" applyBorder="1" applyAlignment="1" applyProtection="1">
      <alignment horizontal="left" vertical="center" wrapText="1" indent="1"/>
      <protection locked="0"/>
    </xf>
    <xf numFmtId="178" fontId="9" fillId="0" borderId="2" xfId="1" applyNumberFormat="1" applyFont="1" applyFill="1" applyBorder="1" applyAlignment="1" applyProtection="1">
      <alignment horizontal="left" vertical="center" wrapText="1" indent="1"/>
      <protection locked="0"/>
    </xf>
    <xf numFmtId="178" fontId="9" fillId="0" borderId="4" xfId="1" applyNumberFormat="1" applyFont="1" applyFill="1" applyBorder="1" applyAlignment="1" applyProtection="1">
      <alignment horizontal="left" vertical="center" wrapText="1" indent="1"/>
      <protection locked="0"/>
    </xf>
    <xf numFmtId="0" fontId="9" fillId="0" borderId="1" xfId="1" applyNumberFormat="1" applyFont="1" applyFill="1" applyBorder="1" applyAlignment="1" applyProtection="1">
      <alignment horizontal="left" vertical="center" wrapText="1" indent="1"/>
      <protection locked="0"/>
    </xf>
    <xf numFmtId="0" fontId="8" fillId="0" borderId="2" xfId="1" applyNumberFormat="1" applyFont="1" applyFill="1" applyBorder="1" applyAlignment="1" applyProtection="1">
      <alignment horizontal="left" vertical="center" wrapText="1" indent="1"/>
      <protection locked="0"/>
    </xf>
    <xf numFmtId="0" fontId="8" fillId="0" borderId="4" xfId="1" applyNumberFormat="1" applyFont="1" applyFill="1" applyBorder="1" applyAlignment="1" applyProtection="1">
      <alignment horizontal="left" vertical="center" wrapText="1" indent="1"/>
      <protection locked="0"/>
    </xf>
    <xf numFmtId="0" fontId="9" fillId="2" borderId="0" xfId="1" applyFont="1" applyFill="1" applyAlignment="1">
      <alignment horizontal="left" vertical="center" indent="1"/>
    </xf>
    <xf numFmtId="0" fontId="0" fillId="0" borderId="0" xfId="0" applyAlignment="1">
      <alignment horizontal="left" vertical="center" indent="1"/>
    </xf>
    <xf numFmtId="0" fontId="9" fillId="2" borderId="10" xfId="1" applyFont="1" applyFill="1" applyBorder="1" applyAlignment="1">
      <alignment horizontal="left" vertical="center" indent="1"/>
    </xf>
    <xf numFmtId="0" fontId="0" fillId="0" borderId="10" xfId="0" applyBorder="1" applyAlignment="1">
      <alignment horizontal="left" vertical="center" indent="1"/>
    </xf>
    <xf numFmtId="0" fontId="9" fillId="0" borderId="2" xfId="1" applyNumberFormat="1" applyFont="1" applyFill="1" applyBorder="1" applyAlignment="1" applyProtection="1">
      <alignment horizontal="left" vertical="center" wrapText="1" indent="1"/>
      <protection locked="0"/>
    </xf>
    <xf numFmtId="0" fontId="9" fillId="0" borderId="4" xfId="1" applyNumberFormat="1" applyFont="1" applyFill="1" applyBorder="1" applyAlignment="1" applyProtection="1">
      <alignment horizontal="left" vertical="center" wrapText="1" indent="1"/>
      <protection locked="0"/>
    </xf>
    <xf numFmtId="0" fontId="9" fillId="0" borderId="13" xfId="1" applyFont="1" applyFill="1" applyBorder="1" applyAlignment="1" applyProtection="1">
      <alignment horizontal="left" vertical="center" indent="1" shrinkToFit="1"/>
      <protection locked="0"/>
    </xf>
    <xf numFmtId="0" fontId="9" fillId="0" borderId="12" xfId="1" applyFont="1" applyFill="1" applyBorder="1" applyAlignment="1" applyProtection="1">
      <alignment horizontal="left" vertical="center" indent="1" shrinkToFit="1"/>
      <protection locked="0"/>
    </xf>
    <xf numFmtId="0" fontId="9" fillId="0" borderId="11" xfId="1" applyFont="1" applyFill="1" applyBorder="1" applyAlignment="1" applyProtection="1">
      <alignment horizontal="left" vertical="center" indent="1" shrinkToFit="1"/>
      <protection locked="0"/>
    </xf>
    <xf numFmtId="0" fontId="9" fillId="0" borderId="2" xfId="1" applyFont="1" applyFill="1" applyBorder="1" applyAlignment="1" applyProtection="1">
      <alignment horizontal="left" vertical="center" indent="1" shrinkToFit="1"/>
      <protection locked="0"/>
    </xf>
    <xf numFmtId="0" fontId="0" fillId="0" borderId="4" xfId="0" applyFill="1" applyBorder="1" applyAlignment="1" applyProtection="1">
      <alignment horizontal="left" vertical="center" indent="1" shrinkToFit="1"/>
      <protection locked="0"/>
    </xf>
    <xf numFmtId="0" fontId="9" fillId="0" borderId="1" xfId="1" applyFont="1" applyFill="1" applyBorder="1" applyAlignment="1" applyProtection="1">
      <alignment horizontal="left" vertical="center" indent="1" shrinkToFit="1"/>
      <protection locked="0"/>
    </xf>
    <xf numFmtId="0" fontId="9" fillId="0" borderId="2" xfId="1" applyFont="1" applyFill="1" applyBorder="1" applyAlignment="1">
      <alignment horizontal="left" vertical="center" indent="1" shrinkToFit="1"/>
    </xf>
    <xf numFmtId="0" fontId="0" fillId="0" borderId="4" xfId="0" applyFill="1" applyBorder="1" applyAlignment="1">
      <alignment horizontal="left" vertical="center" indent="1" shrinkToFit="1"/>
    </xf>
    <xf numFmtId="176" fontId="9" fillId="3" borderId="1" xfId="1" applyNumberFormat="1" applyFont="1" applyFill="1" applyBorder="1" applyAlignment="1" applyProtection="1">
      <alignment horizontal="left" vertical="center" indent="1"/>
      <protection locked="0"/>
    </xf>
    <xf numFmtId="176" fontId="9" fillId="3" borderId="2" xfId="1" applyNumberFormat="1" applyFont="1" applyFill="1" applyBorder="1" applyAlignment="1" applyProtection="1">
      <alignment horizontal="left" vertical="center" indent="1"/>
      <protection locked="0"/>
    </xf>
    <xf numFmtId="176" fontId="9" fillId="3" borderId="4" xfId="1" applyNumberFormat="1" applyFont="1" applyFill="1" applyBorder="1" applyAlignment="1" applyProtection="1">
      <alignment horizontal="left" vertical="center" indent="1"/>
      <protection locked="0"/>
    </xf>
    <xf numFmtId="177" fontId="9" fillId="0" borderId="1" xfId="1" applyNumberFormat="1" applyFont="1" applyFill="1" applyBorder="1" applyAlignment="1" applyProtection="1">
      <alignment horizontal="left" vertical="center" wrapText="1" indent="1"/>
      <protection locked="0"/>
    </xf>
    <xf numFmtId="177" fontId="8" fillId="0" borderId="2" xfId="1" applyNumberFormat="1" applyFont="1" applyFill="1" applyBorder="1" applyAlignment="1" applyProtection="1">
      <alignment horizontal="left" vertical="center" wrapText="1" indent="1"/>
      <protection locked="0"/>
    </xf>
    <xf numFmtId="177" fontId="8" fillId="0" borderId="4" xfId="1" applyNumberFormat="1" applyFont="1" applyFill="1" applyBorder="1" applyAlignment="1" applyProtection="1">
      <alignment horizontal="left" vertical="center" wrapText="1" indent="1"/>
      <protection locked="0"/>
    </xf>
    <xf numFmtId="0" fontId="8" fillId="2" borderId="3" xfId="1" applyFont="1" applyFill="1" applyBorder="1" applyAlignment="1">
      <alignment vertical="center" shrinkToFit="1"/>
    </xf>
    <xf numFmtId="0" fontId="0" fillId="0" borderId="3" xfId="0" applyBorder="1" applyAlignment="1">
      <alignment vertical="center" shrinkToFit="1"/>
    </xf>
    <xf numFmtId="177" fontId="10" fillId="0" borderId="5" xfId="0" applyNumberFormat="1" applyFont="1" applyBorder="1" applyAlignment="1">
      <alignment vertical="center" shrinkToFit="1"/>
    </xf>
    <xf numFmtId="0" fontId="0" fillId="0" borderId="6" xfId="0" applyBorder="1" applyAlignment="1">
      <alignment vertical="center" shrinkToFit="1"/>
    </xf>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distributed" indent="7"/>
    </xf>
    <xf numFmtId="0" fontId="0" fillId="0" borderId="0" xfId="0" applyAlignment="1">
      <alignment horizontal="distributed" vertical="center" indent="7"/>
    </xf>
    <xf numFmtId="178" fontId="10" fillId="0" borderId="5" xfId="0" applyNumberFormat="1" applyFont="1" applyBorder="1" applyAlignment="1">
      <alignment horizontal="center" vertical="center" shrinkToFit="1"/>
    </xf>
    <xf numFmtId="178" fontId="0" fillId="0" borderId="6" xfId="0" applyNumberFormat="1" applyBorder="1" applyAlignment="1">
      <alignment horizontal="center" vertical="center" shrinkToFit="1"/>
    </xf>
    <xf numFmtId="176" fontId="10" fillId="0" borderId="0" xfId="0" applyNumberFormat="1" applyFont="1" applyAlignment="1">
      <alignment horizontal="right"/>
    </xf>
    <xf numFmtId="0" fontId="6" fillId="0" borderId="0" xfId="0" applyFont="1" applyAlignment="1">
      <alignment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0" xfId="0" applyFont="1" applyAlignment="1">
      <alignment vertical="top" wrapText="1"/>
    </xf>
    <xf numFmtId="0" fontId="5" fillId="0" borderId="0" xfId="0" applyFont="1" applyAlignment="1">
      <alignment vertical="top"/>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shrinkToFit="1"/>
    </xf>
    <xf numFmtId="0" fontId="0" fillId="0" borderId="0" xfId="0" applyAlignment="1">
      <alignment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5" xfId="0" applyFont="1" applyBorder="1" applyAlignment="1">
      <alignment vertical="center" shrinkToFit="1"/>
    </xf>
    <xf numFmtId="0" fontId="10" fillId="0" borderId="5" xfId="0" applyFont="1" applyBorder="1" applyAlignment="1">
      <alignment vertical="center" wrapText="1"/>
    </xf>
    <xf numFmtId="0" fontId="0" fillId="0" borderId="6" xfId="0" applyBorder="1" applyAlignment="1">
      <alignment vertical="center" wrapText="1"/>
    </xf>
    <xf numFmtId="178" fontId="10" fillId="0" borderId="5" xfId="0" applyNumberFormat="1" applyFont="1" applyBorder="1" applyAlignment="1">
      <alignment vertical="center" shrinkToFit="1"/>
    </xf>
    <xf numFmtId="178" fontId="0" fillId="0" borderId="6" xfId="0" applyNumberFormat="1" applyBorder="1" applyAlignment="1">
      <alignment vertical="center" shrinkToFit="1"/>
    </xf>
    <xf numFmtId="0" fontId="5" fillId="0" borderId="0" xfId="0" applyFont="1" applyFill="1" applyAlignment="1">
      <alignment vertical="top" wrapText="1"/>
    </xf>
    <xf numFmtId="0" fontId="5" fillId="0" borderId="0" xfId="0" applyFont="1" applyFill="1" applyAlignment="1">
      <alignment vertical="top"/>
    </xf>
  </cellXfs>
  <cellStyles count="3">
    <cellStyle name="標準" xfId="0" builtinId="0"/>
    <cellStyle name="標準 2" xfId="1"/>
    <cellStyle name="標準 2 2" xfId="2"/>
  </cellStyles>
  <dxfs count="96">
    <dxf>
      <fill>
        <patternFill patternType="none">
          <bgColor auto="1"/>
        </patternFill>
      </fill>
    </dxf>
    <dxf>
      <font>
        <strike/>
      </font>
    </dxf>
    <dxf>
      <fill>
        <patternFill patternType="solid">
          <bgColor theme="8" tint="0.79998168889431442"/>
        </patternFill>
      </fill>
      <border>
        <right/>
        <top/>
      </border>
    </dxf>
    <dxf>
      <fill>
        <patternFill>
          <bgColor rgb="FFFF0000"/>
        </patternFill>
      </fill>
      <border>
        <left/>
      </border>
    </dxf>
    <dxf>
      <fill>
        <patternFill>
          <bgColor rgb="FFFF0000"/>
        </patternFill>
      </fill>
      <border>
        <left/>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theme="8" tint="0.79998168889431442"/>
        </patternFill>
      </fill>
      <border>
        <left/>
        <right/>
        <top/>
        <bottom/>
      </border>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theme="8" tint="0.79998168889431442"/>
        </patternFill>
      </fill>
      <border>
        <left/>
        <right/>
        <top/>
        <bottom/>
      </border>
    </dxf>
    <dxf>
      <fill>
        <patternFill>
          <bgColor theme="8" tint="0.79998168889431442"/>
        </patternFill>
      </fill>
      <border>
        <right/>
        <top/>
        <vertical/>
        <horizontal/>
      </border>
    </dxf>
    <dxf>
      <fill>
        <patternFill>
          <bgColor rgb="FFFF0000"/>
        </patternFill>
      </fill>
      <border>
        <left/>
      </border>
    </dxf>
    <dxf>
      <fill>
        <patternFill>
          <bgColor rgb="FFFF0000"/>
        </patternFill>
      </fill>
      <border>
        <left/>
      </border>
    </dxf>
    <dxf>
      <fill>
        <patternFill>
          <bgColor theme="8" tint="0.79998168889431442"/>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theme="8" tint="0.79998168889431442"/>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8" tint="0.79998168889431442"/>
        </patternFill>
      </fill>
      <border>
        <right/>
        <top/>
        <bottom/>
      </border>
    </dxf>
    <dxf>
      <fill>
        <patternFill>
          <bgColor rgb="FFFF0000"/>
        </patternFill>
      </fill>
      <border>
        <left/>
      </border>
    </dxf>
    <dxf>
      <fill>
        <patternFill>
          <bgColor rgb="FFFF0000"/>
        </patternFill>
      </fill>
      <border>
        <left/>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_rels/drawing3.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drawing1.xml><?xml version="1.0" encoding="utf-8"?>
<xdr:wsDr xmlns:xdr="http://schemas.openxmlformats.org/drawingml/2006/spreadsheetDrawing" xmlns:a="http://schemas.openxmlformats.org/drawingml/2006/main">
  <xdr:twoCellAnchor>
    <xdr:from>
      <xdr:col>6</xdr:col>
      <xdr:colOff>247649</xdr:colOff>
      <xdr:row>14</xdr:row>
      <xdr:rowOff>76200</xdr:rowOff>
    </xdr:from>
    <xdr:to>
      <xdr:col>9</xdr:col>
      <xdr:colOff>0</xdr:colOff>
      <xdr:row>16</xdr:row>
      <xdr:rowOff>76200</xdr:rowOff>
    </xdr:to>
    <xdr:sp macro="" textlink="">
      <xdr:nvSpPr>
        <xdr:cNvPr id="13" name="左矢印吹き出し 12"/>
        <xdr:cNvSpPr/>
      </xdr:nvSpPr>
      <xdr:spPr>
        <a:xfrm>
          <a:off x="9015412" y="4305300"/>
          <a:ext cx="3767138" cy="504825"/>
        </a:xfrm>
        <a:prstGeom prst="leftArrowCallout">
          <a:avLst>
            <a:gd name="adj1" fmla="val 25000"/>
            <a:gd name="adj2" fmla="val 23734"/>
            <a:gd name="adj3" fmla="val 51586"/>
            <a:gd name="adj4" fmla="val 9571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新築の場合は仮称でも受け付けますが、</a:t>
          </a:r>
          <a:endParaRPr lang="en-US" altLang="ja-JP">
            <a:effectLst/>
          </a:endParaRPr>
        </a:p>
        <a:p>
          <a:r>
            <a:rPr lang="ja-JP" altLang="en-US">
              <a:effectLst/>
            </a:rPr>
            <a:t>竣工時に氏名等変更届出書を提出します。</a:t>
          </a:r>
          <a:endParaRPr lang="ja-JP" altLang="ja-JP">
            <a:effectLst/>
          </a:endParaRPr>
        </a:p>
      </xdr:txBody>
    </xdr:sp>
    <xdr:clientData/>
  </xdr:twoCellAnchor>
  <xdr:twoCellAnchor>
    <xdr:from>
      <xdr:col>7</xdr:col>
      <xdr:colOff>14288</xdr:colOff>
      <xdr:row>21</xdr:row>
      <xdr:rowOff>123825</xdr:rowOff>
    </xdr:from>
    <xdr:to>
      <xdr:col>9</xdr:col>
      <xdr:colOff>0</xdr:colOff>
      <xdr:row>21</xdr:row>
      <xdr:rowOff>376238</xdr:rowOff>
    </xdr:to>
    <xdr:sp macro="" textlink="">
      <xdr:nvSpPr>
        <xdr:cNvPr id="16" name="左矢印吹き出し 15"/>
        <xdr:cNvSpPr/>
      </xdr:nvSpPr>
      <xdr:spPr>
        <a:xfrm>
          <a:off x="9043988" y="6629400"/>
          <a:ext cx="3738562" cy="252413"/>
        </a:xfrm>
        <a:prstGeom prst="leftArrowCallout">
          <a:avLst>
            <a:gd name="adj1" fmla="val 25000"/>
            <a:gd name="adj2" fmla="val 23734"/>
            <a:gd name="adj3" fmla="val 99699"/>
            <a:gd name="adj4" fmla="val 95932"/>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業種と具体的な内容を記載する</a:t>
          </a:r>
          <a:endParaRPr lang="ja-JP" altLang="ja-JP">
            <a:effectLst/>
          </a:endParaRPr>
        </a:p>
      </xdr:txBody>
    </xdr:sp>
    <xdr:clientData/>
  </xdr:twoCellAnchor>
  <xdr:twoCellAnchor>
    <xdr:from>
      <xdr:col>7</xdr:col>
      <xdr:colOff>4762</xdr:colOff>
      <xdr:row>16</xdr:row>
      <xdr:rowOff>247651</xdr:rowOff>
    </xdr:from>
    <xdr:to>
      <xdr:col>9</xdr:col>
      <xdr:colOff>0</xdr:colOff>
      <xdr:row>20</xdr:row>
      <xdr:rowOff>4763</xdr:rowOff>
    </xdr:to>
    <xdr:sp macro="" textlink="">
      <xdr:nvSpPr>
        <xdr:cNvPr id="20" name="左矢印吹き出し 19"/>
        <xdr:cNvSpPr/>
      </xdr:nvSpPr>
      <xdr:spPr>
        <a:xfrm>
          <a:off x="9034462" y="4981576"/>
          <a:ext cx="3748088" cy="766762"/>
        </a:xfrm>
        <a:prstGeom prst="leftArrowCallout">
          <a:avLst>
            <a:gd name="adj1" fmla="val 25000"/>
            <a:gd name="adj2" fmla="val 23734"/>
            <a:gd name="adj3" fmla="val 34290"/>
            <a:gd name="adj4" fmla="val 9575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住居表示で記載するようにできています</a:t>
          </a:r>
          <a:endParaRPr lang="en-US" altLang="ja-JP">
            <a:effectLst/>
          </a:endParaRPr>
        </a:p>
        <a:p>
          <a:r>
            <a:rPr lang="ja-JP" altLang="en-US">
              <a:effectLst/>
            </a:rPr>
            <a:t>新築の場合は住居番で止めておき、竣工時に</a:t>
          </a:r>
          <a:endParaRPr lang="en-US" altLang="ja-JP">
            <a:effectLst/>
          </a:endParaRPr>
        </a:p>
        <a:p>
          <a:r>
            <a:rPr lang="ja-JP" altLang="en-US">
              <a:effectLst/>
            </a:rPr>
            <a:t>氏名等変更届出書を提出してください。</a:t>
          </a:r>
          <a:endParaRPr lang="ja-JP" altLang="ja-JP">
            <a:effectLst/>
          </a:endParaRPr>
        </a:p>
      </xdr:txBody>
    </xdr:sp>
    <xdr:clientData/>
  </xdr:twoCellAnchor>
  <xdr:twoCellAnchor>
    <xdr:from>
      <xdr:col>6</xdr:col>
      <xdr:colOff>247649</xdr:colOff>
      <xdr:row>22</xdr:row>
      <xdr:rowOff>1</xdr:rowOff>
    </xdr:from>
    <xdr:to>
      <xdr:col>9</xdr:col>
      <xdr:colOff>0</xdr:colOff>
      <xdr:row>25</xdr:row>
      <xdr:rowOff>0</xdr:rowOff>
    </xdr:to>
    <xdr:sp macro="" textlink="">
      <xdr:nvSpPr>
        <xdr:cNvPr id="21" name="左矢印吹き出し 20"/>
        <xdr:cNvSpPr/>
      </xdr:nvSpPr>
      <xdr:spPr>
        <a:xfrm>
          <a:off x="9015412" y="7010401"/>
          <a:ext cx="3767138" cy="757237"/>
        </a:xfrm>
        <a:prstGeom prst="leftArrowCallout">
          <a:avLst>
            <a:gd name="adj1" fmla="val 25000"/>
            <a:gd name="adj2" fmla="val 23734"/>
            <a:gd name="adj3" fmla="val 33661"/>
            <a:gd name="adj4" fmla="val 9588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当該事業所で働いている人数を記載します。</a:t>
          </a:r>
          <a:endParaRPr lang="en-US" altLang="ja-JP">
            <a:effectLst/>
          </a:endParaRPr>
        </a:p>
        <a:p>
          <a:r>
            <a:rPr lang="ja-JP" altLang="en-US">
              <a:effectLst/>
            </a:rPr>
            <a:t>アルバイト、パートを含みます。</a:t>
          </a:r>
          <a:endParaRPr lang="en-US" altLang="ja-JP">
            <a:effectLst/>
          </a:endParaRPr>
        </a:p>
        <a:p>
          <a:r>
            <a:rPr lang="ja-JP" altLang="en-US">
              <a:effectLst/>
            </a:rPr>
            <a:t>会社全体ではなく</a:t>
          </a:r>
          <a:r>
            <a:rPr lang="ja-JP" altLang="en-US">
              <a:solidFill>
                <a:srgbClr val="FF0000"/>
              </a:solidFill>
              <a:effectLst/>
            </a:rPr>
            <a:t>当該事業所のみ</a:t>
          </a:r>
          <a:r>
            <a:rPr lang="ja-JP" altLang="en-US">
              <a:effectLst/>
            </a:rPr>
            <a:t>の人数です。</a:t>
          </a:r>
          <a:endParaRPr lang="ja-JP" altLang="ja-JP">
            <a:effectLst/>
          </a:endParaRPr>
        </a:p>
      </xdr:txBody>
    </xdr:sp>
    <xdr:clientData/>
  </xdr:twoCellAnchor>
  <xdr:twoCellAnchor>
    <xdr:from>
      <xdr:col>7</xdr:col>
      <xdr:colOff>0</xdr:colOff>
      <xdr:row>26</xdr:row>
      <xdr:rowOff>0</xdr:rowOff>
    </xdr:from>
    <xdr:to>
      <xdr:col>9</xdr:col>
      <xdr:colOff>0</xdr:colOff>
      <xdr:row>29</xdr:row>
      <xdr:rowOff>0</xdr:rowOff>
    </xdr:to>
    <xdr:sp macro="" textlink="">
      <xdr:nvSpPr>
        <xdr:cNvPr id="22" name="左矢印吹き出し 21"/>
        <xdr:cNvSpPr/>
      </xdr:nvSpPr>
      <xdr:spPr>
        <a:xfrm>
          <a:off x="9029700" y="8524875"/>
          <a:ext cx="3933825" cy="757238"/>
        </a:xfrm>
        <a:prstGeom prst="leftArrowCallout">
          <a:avLst>
            <a:gd name="adj1" fmla="val 25000"/>
            <a:gd name="adj2" fmla="val 23734"/>
            <a:gd name="adj3" fmla="val 36258"/>
            <a:gd name="adj4" fmla="val 9293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様式１：特定施設設置届出書</a:t>
          </a:r>
        </a:p>
        <a:p>
          <a:r>
            <a:rPr lang="ja-JP" altLang="en-US">
              <a:effectLst/>
            </a:rPr>
            <a:t>様式３：特定施設変更届出書</a:t>
          </a:r>
          <a:endParaRPr lang="en-US" altLang="ja-JP">
            <a:effectLst/>
          </a:endParaRPr>
        </a:p>
        <a:p>
          <a:r>
            <a:rPr lang="ja-JP" altLang="en-US">
              <a:effectLst/>
            </a:rPr>
            <a:t>を選択してください</a:t>
          </a:r>
          <a:endParaRPr lang="en-US" altLang="ja-JP">
            <a:effectLst/>
          </a:endParaRPr>
        </a:p>
      </xdr:txBody>
    </xdr:sp>
    <xdr:clientData/>
  </xdr:twoCellAnchor>
  <xdr:twoCellAnchor>
    <xdr:from>
      <xdr:col>7</xdr:col>
      <xdr:colOff>0</xdr:colOff>
      <xdr:row>3</xdr:row>
      <xdr:rowOff>157163</xdr:rowOff>
    </xdr:from>
    <xdr:to>
      <xdr:col>9</xdr:col>
      <xdr:colOff>0</xdr:colOff>
      <xdr:row>5</xdr:row>
      <xdr:rowOff>157163</xdr:rowOff>
    </xdr:to>
    <xdr:sp macro="" textlink="">
      <xdr:nvSpPr>
        <xdr:cNvPr id="27" name="左矢印吹き出し 26"/>
        <xdr:cNvSpPr/>
      </xdr:nvSpPr>
      <xdr:spPr>
        <a:xfrm>
          <a:off x="9029700" y="1100138"/>
          <a:ext cx="3933825" cy="504825"/>
        </a:xfrm>
        <a:prstGeom prst="leftArrowCallout">
          <a:avLst>
            <a:gd name="adj1" fmla="val 36321"/>
            <a:gd name="adj2" fmla="val 23734"/>
            <a:gd name="adj3" fmla="val 52530"/>
            <a:gd name="adj4" fmla="val 9570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最初に施設の対象が騒音規制法か振動規制法かを</a:t>
          </a:r>
          <a:endParaRPr lang="en-US" altLang="ja-JP">
            <a:effectLst/>
          </a:endParaRPr>
        </a:p>
        <a:p>
          <a:r>
            <a:rPr lang="ja-JP" altLang="en-US">
              <a:effectLst/>
            </a:rPr>
            <a:t>選択してください。</a:t>
          </a:r>
          <a:endParaRPr lang="en-US" altLang="ja-JP">
            <a:effectLst/>
          </a:endParaRPr>
        </a:p>
      </xdr:txBody>
    </xdr:sp>
    <xdr:clientData/>
  </xdr:twoCellAnchor>
  <xdr:twoCellAnchor>
    <xdr:from>
      <xdr:col>7</xdr:col>
      <xdr:colOff>1</xdr:colOff>
      <xdr:row>12</xdr:row>
      <xdr:rowOff>0</xdr:rowOff>
    </xdr:from>
    <xdr:to>
      <xdr:col>9</xdr:col>
      <xdr:colOff>0</xdr:colOff>
      <xdr:row>12</xdr:row>
      <xdr:rowOff>500062</xdr:rowOff>
    </xdr:to>
    <xdr:sp macro="" textlink="">
      <xdr:nvSpPr>
        <xdr:cNvPr id="28" name="左矢印吹き出し 27"/>
        <xdr:cNvSpPr/>
      </xdr:nvSpPr>
      <xdr:spPr>
        <a:xfrm>
          <a:off x="8929689" y="3724275"/>
          <a:ext cx="3933824" cy="500062"/>
        </a:xfrm>
        <a:prstGeom prst="leftArrowCallout">
          <a:avLst>
            <a:gd name="adj1" fmla="val 25000"/>
            <a:gd name="adj2" fmla="val 23734"/>
            <a:gd name="adj3" fmla="val 49377"/>
            <a:gd name="adj4" fmla="val 9598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法人にあっては、会社名、役職、代表者氏名</a:t>
          </a:r>
        </a:p>
      </xdr:txBody>
    </xdr:sp>
    <xdr:clientData/>
  </xdr:twoCellAnchor>
  <xdr:twoCellAnchor>
    <xdr:from>
      <xdr:col>7</xdr:col>
      <xdr:colOff>0</xdr:colOff>
      <xdr:row>58</xdr:row>
      <xdr:rowOff>254307</xdr:rowOff>
    </xdr:from>
    <xdr:to>
      <xdr:col>8</xdr:col>
      <xdr:colOff>3671286</xdr:colOff>
      <xdr:row>62</xdr:row>
      <xdr:rowOff>254306</xdr:rowOff>
    </xdr:to>
    <xdr:sp macro="" textlink="">
      <xdr:nvSpPr>
        <xdr:cNvPr id="31" name="左矢印吹き出し 30"/>
        <xdr:cNvSpPr/>
      </xdr:nvSpPr>
      <xdr:spPr>
        <a:xfrm>
          <a:off x="8988641" y="17949538"/>
          <a:ext cx="3934842" cy="1266917"/>
        </a:xfrm>
        <a:prstGeom prst="leftArrowCallout">
          <a:avLst>
            <a:gd name="adj1" fmla="val 25000"/>
            <a:gd name="adj2" fmla="val 23734"/>
            <a:gd name="adj3" fmla="val 14084"/>
            <a:gd name="adj4" fmla="val 9602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図面、表等を利用してください。</a:t>
          </a:r>
          <a:endParaRPr lang="en-US" altLang="ja-JP">
            <a:effectLst/>
          </a:endParaRPr>
        </a:p>
        <a:p>
          <a:r>
            <a:rPr lang="ja-JP" altLang="en-US">
              <a:effectLst/>
            </a:rPr>
            <a:t>各届出書の欄外の追記を確認してください。</a:t>
          </a:r>
        </a:p>
      </xdr:txBody>
    </xdr:sp>
    <xdr:clientData/>
  </xdr:twoCellAnchor>
  <xdr:twoCellAnchor>
    <xdr:from>
      <xdr:col>7</xdr:col>
      <xdr:colOff>0</xdr:colOff>
      <xdr:row>31</xdr:row>
      <xdr:rowOff>0</xdr:rowOff>
    </xdr:from>
    <xdr:to>
      <xdr:col>9</xdr:col>
      <xdr:colOff>0</xdr:colOff>
      <xdr:row>36</xdr:row>
      <xdr:rowOff>0</xdr:rowOff>
    </xdr:to>
    <xdr:sp macro="" textlink="">
      <xdr:nvSpPr>
        <xdr:cNvPr id="30" name="左矢印吹き出し 29"/>
        <xdr:cNvSpPr/>
      </xdr:nvSpPr>
      <xdr:spPr>
        <a:xfrm>
          <a:off x="9029700" y="9534525"/>
          <a:ext cx="3571875" cy="1766888"/>
        </a:xfrm>
        <a:prstGeom prst="leftArrowCallout">
          <a:avLst>
            <a:gd name="adj1" fmla="val 25000"/>
            <a:gd name="adj2" fmla="val 23734"/>
            <a:gd name="adj3" fmla="val 13805"/>
            <a:gd name="adj4" fmla="val 958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小分類があるのは</a:t>
          </a:r>
          <a:endParaRPr lang="en-US" altLang="ja-JP">
            <a:effectLst/>
          </a:endParaRPr>
        </a:p>
        <a:p>
          <a:r>
            <a:rPr lang="ja-JP" altLang="en-US">
              <a:effectLst/>
            </a:rPr>
            <a:t>騒音規制法の特定施設は金属加工機械、</a:t>
          </a:r>
        </a:p>
        <a:p>
          <a:r>
            <a:rPr lang="ja-JP" altLang="en-US">
              <a:effectLst/>
            </a:rPr>
            <a:t>建設用資材製造機械、木材加工機械の３種類。</a:t>
          </a:r>
        </a:p>
        <a:p>
          <a:r>
            <a:rPr lang="ja-JP" altLang="en-US">
              <a:effectLst/>
            </a:rPr>
            <a:t>振動規制法の特定施設は、金属加工機械、</a:t>
          </a:r>
        </a:p>
        <a:p>
          <a:r>
            <a:rPr lang="ja-JP" altLang="en-US">
              <a:effectLst/>
            </a:rPr>
            <a:t>木材加工機械の２種類です。</a:t>
          </a:r>
          <a:endParaRPr lang="en-US" altLang="ja-JP">
            <a:effectLst/>
          </a:endParaRPr>
        </a:p>
        <a:p>
          <a:r>
            <a:rPr lang="ja-JP" altLang="en-US">
              <a:effectLst/>
            </a:rPr>
            <a:t>届け出対象の条件が複雑なので必ず</a:t>
          </a:r>
          <a:r>
            <a:rPr lang="ja-JP" altLang="en-US">
              <a:solidFill>
                <a:srgbClr val="FF0000"/>
              </a:solidFill>
              <a:effectLst/>
            </a:rPr>
            <a:t>確認</a:t>
          </a:r>
          <a:r>
            <a:rPr lang="ja-JP" altLang="en-US">
              <a:effectLst/>
            </a:rPr>
            <a:t>してください。</a:t>
          </a:r>
        </a:p>
      </xdr:txBody>
    </xdr:sp>
    <xdr:clientData/>
  </xdr:twoCellAnchor>
  <xdr:twoCellAnchor>
    <xdr:from>
      <xdr:col>7</xdr:col>
      <xdr:colOff>0</xdr:colOff>
      <xdr:row>39</xdr:row>
      <xdr:rowOff>0</xdr:rowOff>
    </xdr:from>
    <xdr:to>
      <xdr:col>9</xdr:col>
      <xdr:colOff>0</xdr:colOff>
      <xdr:row>42</xdr:row>
      <xdr:rowOff>0</xdr:rowOff>
    </xdr:to>
    <xdr:sp macro="" textlink="">
      <xdr:nvSpPr>
        <xdr:cNvPr id="23" name="左矢印吹き出し 22"/>
        <xdr:cNvSpPr/>
      </xdr:nvSpPr>
      <xdr:spPr>
        <a:xfrm>
          <a:off x="8929688" y="12815888"/>
          <a:ext cx="3933825" cy="1514475"/>
        </a:xfrm>
        <a:prstGeom prst="leftArrowCallout">
          <a:avLst>
            <a:gd name="adj1" fmla="val 18711"/>
            <a:gd name="adj2" fmla="val 23734"/>
            <a:gd name="adj3" fmla="val 17579"/>
            <a:gd name="adj4" fmla="val 958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時刻の記載は</a:t>
          </a:r>
          <a:r>
            <a:rPr lang="en-US" altLang="ja-JP">
              <a:effectLst/>
            </a:rPr>
            <a:t>24</a:t>
          </a:r>
          <a:r>
            <a:rPr lang="ja-JP" altLang="en-US">
              <a:effectLst/>
            </a:rPr>
            <a:t>時間表記で記入してください。</a:t>
          </a:r>
          <a:endParaRPr lang="en-US" altLang="ja-JP">
            <a:effectLst/>
          </a:endParaRPr>
        </a:p>
        <a:p>
          <a:r>
            <a:rPr lang="ja-JP" altLang="en-US">
              <a:effectLst/>
            </a:rPr>
            <a:t>例）</a:t>
          </a:r>
          <a:r>
            <a:rPr lang="en-US" altLang="ja-JP">
              <a:effectLst/>
            </a:rPr>
            <a:t>8</a:t>
          </a:r>
          <a:r>
            <a:rPr lang="ja-JP" altLang="en-US">
              <a:effectLst/>
            </a:rPr>
            <a:t>時</a:t>
          </a:r>
          <a:r>
            <a:rPr lang="en-US" altLang="ja-JP">
              <a:effectLst/>
            </a:rPr>
            <a:t>30</a:t>
          </a:r>
          <a:r>
            <a:rPr lang="ja-JP" altLang="en-US">
              <a:effectLst/>
            </a:rPr>
            <a:t>分、</a:t>
          </a:r>
          <a:r>
            <a:rPr lang="en-US" altLang="ja-JP">
              <a:effectLst/>
            </a:rPr>
            <a:t>17</a:t>
          </a:r>
          <a:r>
            <a:rPr lang="ja-JP" altLang="en-US">
              <a:effectLst/>
            </a:rPr>
            <a:t>時</a:t>
          </a:r>
          <a:r>
            <a:rPr lang="en-US" altLang="ja-JP">
              <a:effectLst/>
            </a:rPr>
            <a:t>15</a:t>
          </a:r>
          <a:r>
            <a:rPr lang="ja-JP" altLang="en-US">
              <a:effectLst/>
            </a:rPr>
            <a:t>分</a:t>
          </a:r>
        </a:p>
      </xdr:txBody>
    </xdr:sp>
    <xdr:clientData/>
  </xdr:twoCellAnchor>
  <xdr:twoCellAnchor>
    <xdr:from>
      <xdr:col>7</xdr:col>
      <xdr:colOff>0</xdr:colOff>
      <xdr:row>5</xdr:row>
      <xdr:rowOff>425389</xdr:rowOff>
    </xdr:from>
    <xdr:to>
      <xdr:col>8</xdr:col>
      <xdr:colOff>3658507</xdr:colOff>
      <xdr:row>9</xdr:row>
      <xdr:rowOff>72479</xdr:rowOff>
    </xdr:to>
    <xdr:sp macro="" textlink="">
      <xdr:nvSpPr>
        <xdr:cNvPr id="15" name="左矢印吹き出し 14"/>
        <xdr:cNvSpPr/>
      </xdr:nvSpPr>
      <xdr:spPr>
        <a:xfrm>
          <a:off x="8933155" y="1627573"/>
          <a:ext cx="3922064" cy="914008"/>
        </a:xfrm>
        <a:prstGeom prst="leftArrowCallout">
          <a:avLst>
            <a:gd name="adj1" fmla="val 25000"/>
            <a:gd name="adj2" fmla="val 23734"/>
            <a:gd name="adj3" fmla="val 28995"/>
            <a:gd name="adj4" fmla="val 9341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提出する日付を記入してください。</a:t>
          </a:r>
          <a:endParaRPr lang="en-US" altLang="ja-JP">
            <a:effectLst/>
          </a:endParaRPr>
        </a:p>
        <a:p>
          <a:r>
            <a:rPr lang="ja-JP" altLang="en-US">
              <a:effectLst/>
            </a:rPr>
            <a:t>郵送・メールでの提出については、区役所の閉庁時間に届いた場合、記載の届出日にかかわらず、</a:t>
          </a:r>
          <a:r>
            <a:rPr lang="ja-JP" altLang="en-US">
              <a:solidFill>
                <a:srgbClr val="FF0000"/>
              </a:solidFill>
              <a:effectLst/>
            </a:rPr>
            <a:t>翌開庁日</a:t>
          </a:r>
          <a:r>
            <a:rPr lang="ja-JP" altLang="en-US">
              <a:effectLst/>
            </a:rPr>
            <a:t>が受付日となります。</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1</xdr:row>
      <xdr:rowOff>4763</xdr:rowOff>
    </xdr:from>
    <xdr:ext cx="5691188" cy="1621450"/>
    <xdr:sp macro="" textlink="">
      <xdr:nvSpPr>
        <xdr:cNvPr id="2" name="テキスト ボックス 1">
          <a:hlinkClick xmlns:r="http://schemas.openxmlformats.org/officeDocument/2006/relationships" r:id="rId1"/>
        </xdr:cNvPr>
        <xdr:cNvSpPr txBox="1"/>
      </xdr:nvSpPr>
      <xdr:spPr>
        <a:xfrm>
          <a:off x="6386513" y="166688"/>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1</xdr:row>
      <xdr:rowOff>0</xdr:rowOff>
    </xdr:from>
    <xdr:ext cx="5691188" cy="1621450"/>
    <xdr:sp macro="" textlink="">
      <xdr:nvSpPr>
        <xdr:cNvPr id="2" name="テキスト ボックス 1">
          <a:hlinkClick xmlns:r="http://schemas.openxmlformats.org/officeDocument/2006/relationships" r:id="rId1"/>
        </xdr:cNvPr>
        <xdr:cNvSpPr txBox="1"/>
      </xdr:nvSpPr>
      <xdr:spPr>
        <a:xfrm>
          <a:off x="6386513" y="157163"/>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7"/>
  <sheetViews>
    <sheetView workbookViewId="0">
      <selection activeCell="A2" sqref="A2"/>
    </sheetView>
  </sheetViews>
  <sheetFormatPr defaultRowHeight="12.75"/>
  <cols>
    <col min="1" max="1" width="22.15625" style="47" bestFit="1" customWidth="1"/>
    <col min="2" max="2" width="90.578125" style="9" customWidth="1"/>
    <col min="3" max="3" width="8.83984375" style="47"/>
    <col min="4" max="4" width="18.3125" style="3" bestFit="1" customWidth="1"/>
    <col min="5" max="5" width="19.26171875" style="3" bestFit="1" customWidth="1"/>
    <col min="6" max="16384" width="8.83984375" style="3"/>
  </cols>
  <sheetData>
    <row r="1" spans="1:3">
      <c r="A1" s="10" t="s">
        <v>186</v>
      </c>
      <c r="C1" s="3"/>
    </row>
    <row r="2" spans="1:3">
      <c r="A2" s="10" t="s">
        <v>185</v>
      </c>
      <c r="C2" s="3"/>
    </row>
    <row r="3" spans="1:3">
      <c r="A3" s="10" t="s">
        <v>0</v>
      </c>
      <c r="C3" s="3"/>
    </row>
    <row r="4" spans="1:3">
      <c r="A4" s="10" t="s">
        <v>17</v>
      </c>
      <c r="C4" s="3"/>
    </row>
    <row r="5" spans="1:3">
      <c r="A5" s="10" t="s">
        <v>175</v>
      </c>
      <c r="C5" s="3"/>
    </row>
    <row r="6" spans="1:3">
      <c r="A6" s="10" t="s">
        <v>183</v>
      </c>
      <c r="C6" s="3"/>
    </row>
    <row r="7" spans="1:3" s="2" customFormat="1" ht="16.149999999999999">
      <c r="A7" s="11" t="s">
        <v>176</v>
      </c>
      <c r="B7" s="12"/>
    </row>
    <row r="8" spans="1:3" s="2" customFormat="1" ht="16.149999999999999">
      <c r="A8" s="11" t="s">
        <v>16</v>
      </c>
      <c r="B8" s="12"/>
    </row>
    <row r="9" spans="1:3" s="2" customFormat="1" ht="16.149999999999999">
      <c r="A9" s="11" t="s">
        <v>177</v>
      </c>
      <c r="B9" s="12"/>
    </row>
    <row r="10" spans="1:3">
      <c r="A10" s="3"/>
      <c r="C10" s="3"/>
    </row>
    <row r="11" spans="1:3">
      <c r="A11" s="3" t="s">
        <v>1</v>
      </c>
      <c r="C11" s="3"/>
    </row>
    <row r="12" spans="1:3">
      <c r="A12" s="3" t="s">
        <v>2</v>
      </c>
      <c r="B12" s="9" t="s">
        <v>3</v>
      </c>
      <c r="C12" s="3"/>
    </row>
    <row r="13" spans="1:3">
      <c r="A13" s="3" t="s">
        <v>4</v>
      </c>
      <c r="B13" s="9" t="s">
        <v>5</v>
      </c>
      <c r="C13" s="3"/>
    </row>
    <row r="14" spans="1:3">
      <c r="A14" s="3" t="s">
        <v>6</v>
      </c>
      <c r="B14" s="9" t="s">
        <v>7</v>
      </c>
      <c r="C14" s="3"/>
    </row>
    <row r="15" spans="1:3">
      <c r="A15" s="3" t="s">
        <v>178</v>
      </c>
      <c r="B15" s="9" t="s">
        <v>8</v>
      </c>
      <c r="C15" s="3"/>
    </row>
    <row r="16" spans="1:3">
      <c r="A16" s="3" t="s">
        <v>9</v>
      </c>
      <c r="B16" s="9" t="s">
        <v>10</v>
      </c>
      <c r="C16" s="3"/>
    </row>
    <row r="17" spans="1:3">
      <c r="A17" s="3" t="s">
        <v>182</v>
      </c>
      <c r="B17" s="9" t="s">
        <v>181</v>
      </c>
      <c r="C17" s="3"/>
    </row>
    <row r="18" spans="1:3">
      <c r="A18" s="3" t="s">
        <v>179</v>
      </c>
      <c r="B18" s="9" t="s">
        <v>180</v>
      </c>
      <c r="C18" s="3"/>
    </row>
    <row r="19" spans="1:3">
      <c r="A19" s="3"/>
      <c r="C19" s="3"/>
    </row>
    <row r="20" spans="1:3">
      <c r="A20" s="3" t="s">
        <v>15</v>
      </c>
      <c r="C20" s="3"/>
    </row>
    <row r="21" spans="1:3">
      <c r="A21" s="3" t="s">
        <v>11</v>
      </c>
      <c r="B21" s="9" t="s">
        <v>12</v>
      </c>
      <c r="C21" s="3"/>
    </row>
    <row r="22" spans="1:3">
      <c r="A22" s="3" t="s">
        <v>168</v>
      </c>
      <c r="B22" s="9" t="s">
        <v>171</v>
      </c>
      <c r="C22" s="3"/>
    </row>
    <row r="23" spans="1:3">
      <c r="A23" s="3"/>
      <c r="B23" s="9" t="s">
        <v>173</v>
      </c>
      <c r="C23" s="3"/>
    </row>
    <row r="24" spans="1:3">
      <c r="A24" s="3" t="s">
        <v>169</v>
      </c>
      <c r="B24" s="9" t="s">
        <v>171</v>
      </c>
      <c r="C24" s="3"/>
    </row>
    <row r="25" spans="1:3">
      <c r="A25" s="3"/>
      <c r="B25" s="9" t="s">
        <v>170</v>
      </c>
      <c r="C25" s="3"/>
    </row>
    <row r="26" spans="1:3">
      <c r="A26" s="3"/>
      <c r="B26" s="9" t="s">
        <v>172</v>
      </c>
      <c r="C26" s="3"/>
    </row>
    <row r="27" spans="1:3">
      <c r="A27" s="3" t="s">
        <v>13</v>
      </c>
      <c r="B27" s="9" t="s">
        <v>14</v>
      </c>
      <c r="C27" s="3"/>
    </row>
    <row r="28" spans="1:3">
      <c r="A28" s="3" t="s">
        <v>165</v>
      </c>
      <c r="B28" s="9" t="str">
        <f>"に資料を添えてを提出する。%0a"&amp;届出者氏名&amp;"%0a"&amp;"%0a日中に連絡のつく%0a担 当 者：%0a電話番号："</f>
        <v>に資料を添えてを提出する。%0a届出者氏名を記入してください%0a%0a日中に連絡のつく%0a担 当 者：%0a電話番号：</v>
      </c>
      <c r="C28" s="3"/>
    </row>
    <row r="29" spans="1:3" ht="25.5">
      <c r="A29" s="3" t="s">
        <v>166</v>
      </c>
      <c r="B29" s="9" t="str">
        <f>"をメールで提出するには、こちらをクリックしてください。"&amp;CHAR(10)&amp;"メールが立ち上がるので"</f>
        <v>をメールで提出するには、こちらをクリックしてください。
メールが立ち上がるので</v>
      </c>
      <c r="C29" s="3"/>
    </row>
    <row r="30" spans="1:3" ht="38.25">
      <c r="A30" s="3" t="s">
        <v>167</v>
      </c>
      <c r="B30" s="9" t="str">
        <f>"資料を添付し、送信してください。"&amp;CHAR(10)&amp;"内容について問い合わせることがあります。"&amp;CHAR(10)&amp;"日中連絡のつく担当者と電話番号を記載してください。"</f>
        <v>資料を添付し、送信してください。
内容について問い合わせることがあります。
日中連絡のつく担当者と電話番号を記載してください。</v>
      </c>
      <c r="C30" s="3"/>
    </row>
    <row r="31" spans="1:3">
      <c r="A31" s="3" t="s">
        <v>50</v>
      </c>
      <c r="B31" s="9" t="str">
        <f>町名&amp;丁目&amp;住居番&amp;"番"&amp;住居号&amp;"号"</f>
        <v>選択してください選択してください数値を記入番数値を記入号</v>
      </c>
      <c r="C31" s="3"/>
    </row>
    <row r="32" spans="1:3">
      <c r="A32" s="46" t="s">
        <v>51</v>
      </c>
      <c r="B32" s="12" t="s">
        <v>52</v>
      </c>
      <c r="C32" s="3"/>
    </row>
    <row r="33" spans="1:3">
      <c r="A33" s="46"/>
      <c r="B33" s="12" t="s">
        <v>53</v>
      </c>
      <c r="C33" s="3"/>
    </row>
    <row r="34" spans="1:3">
      <c r="A34" s="46"/>
      <c r="B34" s="12" t="s">
        <v>54</v>
      </c>
      <c r="C34" s="3"/>
    </row>
    <row r="35" spans="1:3">
      <c r="A35" s="46"/>
      <c r="B35" s="12" t="s">
        <v>55</v>
      </c>
      <c r="C35" s="3"/>
    </row>
    <row r="36" spans="1:3">
      <c r="A36" s="46"/>
      <c r="B36" s="12" t="s">
        <v>56</v>
      </c>
      <c r="C36" s="3"/>
    </row>
    <row r="37" spans="1:3">
      <c r="A37" s="46"/>
      <c r="B37" s="12" t="s">
        <v>57</v>
      </c>
      <c r="C37" s="3"/>
    </row>
    <row r="38" spans="1:3">
      <c r="A38" s="46"/>
      <c r="B38" s="12" t="s">
        <v>58</v>
      </c>
      <c r="C38" s="3"/>
    </row>
    <row r="39" spans="1:3">
      <c r="A39" s="46" t="s">
        <v>59</v>
      </c>
      <c r="B39" s="12" t="s">
        <v>52</v>
      </c>
      <c r="C39" s="3"/>
    </row>
    <row r="40" spans="1:3">
      <c r="A40" s="46"/>
      <c r="B40" s="12" t="s">
        <v>53</v>
      </c>
      <c r="C40" s="3"/>
    </row>
    <row r="41" spans="1:3">
      <c r="A41" s="46"/>
      <c r="B41" s="12" t="s">
        <v>54</v>
      </c>
      <c r="C41" s="3"/>
    </row>
    <row r="42" spans="1:3">
      <c r="A42" s="46"/>
      <c r="B42" s="12" t="s">
        <v>55</v>
      </c>
      <c r="C42" s="3"/>
    </row>
    <row r="43" spans="1:3">
      <c r="A43" s="46"/>
      <c r="B43" s="12" t="s">
        <v>56</v>
      </c>
      <c r="C43" s="3"/>
    </row>
    <row r="44" spans="1:3">
      <c r="A44" s="46" t="s">
        <v>60</v>
      </c>
      <c r="B44" s="12" t="s">
        <v>52</v>
      </c>
      <c r="C44" s="3"/>
    </row>
    <row r="45" spans="1:3">
      <c r="A45" s="46"/>
      <c r="B45" s="12" t="s">
        <v>53</v>
      </c>
      <c r="C45" s="3"/>
    </row>
    <row r="46" spans="1:3">
      <c r="A46" s="46"/>
      <c r="B46" s="12" t="s">
        <v>54</v>
      </c>
      <c r="C46" s="3"/>
    </row>
    <row r="47" spans="1:3">
      <c r="A47" s="46"/>
      <c r="B47" s="12" t="s">
        <v>55</v>
      </c>
      <c r="C47" s="3"/>
    </row>
    <row r="48" spans="1:3">
      <c r="A48" s="46" t="s">
        <v>61</v>
      </c>
      <c r="B48" s="12" t="s">
        <v>52</v>
      </c>
      <c r="C48" s="3"/>
    </row>
    <row r="49" spans="1:3">
      <c r="A49" s="46"/>
      <c r="B49" s="12" t="s">
        <v>53</v>
      </c>
      <c r="C49" s="3"/>
    </row>
    <row r="50" spans="1:3">
      <c r="A50" s="46"/>
      <c r="B50" s="12" t="s">
        <v>54</v>
      </c>
      <c r="C50" s="3"/>
    </row>
    <row r="51" spans="1:3">
      <c r="A51" s="46" t="s">
        <v>62</v>
      </c>
      <c r="B51" s="12" t="s">
        <v>52</v>
      </c>
      <c r="C51" s="3"/>
    </row>
    <row r="52" spans="1:3">
      <c r="A52" s="46"/>
      <c r="B52" s="12" t="s">
        <v>53</v>
      </c>
      <c r="C52" s="3"/>
    </row>
    <row r="53" spans="1:3">
      <c r="A53" s="46"/>
      <c r="B53" s="12" t="s">
        <v>54</v>
      </c>
      <c r="C53" s="3"/>
    </row>
    <row r="54" spans="1:3">
      <c r="A54" s="46" t="s">
        <v>63</v>
      </c>
      <c r="B54" s="12" t="s">
        <v>52</v>
      </c>
      <c r="C54" s="3"/>
    </row>
    <row r="55" spans="1:3">
      <c r="A55" s="46"/>
      <c r="B55" s="12" t="s">
        <v>53</v>
      </c>
      <c r="C55" s="3"/>
    </row>
    <row r="56" spans="1:3">
      <c r="A56" s="46"/>
      <c r="B56" s="12" t="s">
        <v>54</v>
      </c>
      <c r="C56" s="3"/>
    </row>
    <row r="57" spans="1:3">
      <c r="A57" s="46"/>
      <c r="B57" s="12" t="s">
        <v>55</v>
      </c>
      <c r="C57" s="3"/>
    </row>
    <row r="58" spans="1:3">
      <c r="A58" s="46" t="s">
        <v>64</v>
      </c>
      <c r="B58" s="12" t="s">
        <v>52</v>
      </c>
      <c r="C58" s="3"/>
    </row>
    <row r="59" spans="1:3">
      <c r="A59" s="46"/>
      <c r="B59" s="12" t="s">
        <v>53</v>
      </c>
      <c r="C59" s="3"/>
    </row>
    <row r="60" spans="1:3">
      <c r="A60" s="46"/>
      <c r="B60" s="12" t="s">
        <v>54</v>
      </c>
      <c r="C60" s="3"/>
    </row>
    <row r="61" spans="1:3">
      <c r="A61" s="46"/>
      <c r="B61" s="12" t="s">
        <v>55</v>
      </c>
      <c r="C61" s="3"/>
    </row>
    <row r="62" spans="1:3">
      <c r="A62" s="46"/>
      <c r="B62" s="12" t="s">
        <v>56</v>
      </c>
      <c r="C62" s="3"/>
    </row>
    <row r="63" spans="1:3">
      <c r="A63" s="46" t="s">
        <v>65</v>
      </c>
      <c r="B63" s="12" t="s">
        <v>52</v>
      </c>
      <c r="C63" s="3"/>
    </row>
    <row r="64" spans="1:3">
      <c r="A64" s="46"/>
      <c r="B64" s="12" t="s">
        <v>53</v>
      </c>
      <c r="C64" s="3"/>
    </row>
    <row r="65" spans="1:3">
      <c r="A65" s="46"/>
      <c r="B65" s="12" t="s">
        <v>54</v>
      </c>
      <c r="C65" s="3"/>
    </row>
    <row r="66" spans="1:3">
      <c r="A66" s="46"/>
      <c r="B66" s="12" t="s">
        <v>55</v>
      </c>
      <c r="C66" s="3"/>
    </row>
    <row r="67" spans="1:3">
      <c r="A67" s="46" t="s">
        <v>66</v>
      </c>
      <c r="B67" s="12" t="s">
        <v>52</v>
      </c>
      <c r="C67" s="3"/>
    </row>
    <row r="68" spans="1:3">
      <c r="A68" s="46"/>
      <c r="B68" s="12" t="s">
        <v>53</v>
      </c>
      <c r="C68" s="3"/>
    </row>
    <row r="69" spans="1:3">
      <c r="A69" s="46"/>
      <c r="B69" s="12" t="s">
        <v>54</v>
      </c>
      <c r="C69" s="3"/>
    </row>
    <row r="70" spans="1:3">
      <c r="A70" s="46"/>
      <c r="B70" s="12" t="s">
        <v>55</v>
      </c>
      <c r="C70" s="3"/>
    </row>
    <row r="71" spans="1:3">
      <c r="A71" s="46"/>
      <c r="B71" s="12" t="s">
        <v>56</v>
      </c>
      <c r="C71" s="3"/>
    </row>
    <row r="72" spans="1:3">
      <c r="A72" s="46" t="s">
        <v>67</v>
      </c>
      <c r="B72" s="12" t="s">
        <v>52</v>
      </c>
      <c r="C72" s="3"/>
    </row>
    <row r="73" spans="1:3">
      <c r="A73" s="46"/>
      <c r="B73" s="12" t="s">
        <v>53</v>
      </c>
      <c r="C73" s="3"/>
    </row>
    <row r="74" spans="1:3">
      <c r="A74" s="46"/>
      <c r="B74" s="12" t="s">
        <v>54</v>
      </c>
      <c r="C74" s="3"/>
    </row>
    <row r="75" spans="1:3">
      <c r="A75" s="46"/>
      <c r="B75" s="12" t="s">
        <v>55</v>
      </c>
      <c r="C75" s="3"/>
    </row>
    <row r="76" spans="1:3">
      <c r="A76" s="46" t="s">
        <v>68</v>
      </c>
      <c r="B76" s="12" t="s">
        <v>52</v>
      </c>
      <c r="C76" s="3"/>
    </row>
    <row r="77" spans="1:3">
      <c r="A77" s="46"/>
      <c r="B77" s="12" t="s">
        <v>53</v>
      </c>
      <c r="C77" s="3"/>
    </row>
    <row r="78" spans="1:3">
      <c r="A78" s="46"/>
      <c r="B78" s="12" t="s">
        <v>54</v>
      </c>
      <c r="C78" s="3"/>
    </row>
    <row r="79" spans="1:3">
      <c r="A79" s="46"/>
      <c r="B79" s="12" t="s">
        <v>55</v>
      </c>
      <c r="C79" s="3"/>
    </row>
    <row r="80" spans="1:3">
      <c r="A80" s="46" t="s">
        <v>69</v>
      </c>
      <c r="B80" s="12" t="s">
        <v>52</v>
      </c>
      <c r="C80" s="3"/>
    </row>
    <row r="81" spans="1:3">
      <c r="A81" s="46"/>
      <c r="B81" s="12" t="s">
        <v>53</v>
      </c>
      <c r="C81" s="3"/>
    </row>
    <row r="82" spans="1:3">
      <c r="A82" s="46"/>
      <c r="B82" s="12" t="s">
        <v>54</v>
      </c>
      <c r="C82" s="3"/>
    </row>
    <row r="83" spans="1:3">
      <c r="A83" s="46" t="s">
        <v>70</v>
      </c>
      <c r="B83" s="12" t="s">
        <v>52</v>
      </c>
      <c r="C83" s="3"/>
    </row>
    <row r="84" spans="1:3">
      <c r="A84" s="46"/>
      <c r="B84" s="12" t="s">
        <v>53</v>
      </c>
      <c r="C84" s="3"/>
    </row>
    <row r="85" spans="1:3">
      <c r="A85" s="46"/>
      <c r="B85" s="12" t="s">
        <v>54</v>
      </c>
      <c r="C85" s="3"/>
    </row>
    <row r="86" spans="1:3">
      <c r="A86" s="46" t="s">
        <v>71</v>
      </c>
      <c r="B86" s="12" t="s">
        <v>52</v>
      </c>
      <c r="C86" s="3"/>
    </row>
    <row r="87" spans="1:3">
      <c r="A87" s="46"/>
      <c r="B87" s="12" t="s">
        <v>53</v>
      </c>
      <c r="C87" s="3"/>
    </row>
    <row r="88" spans="1:3">
      <c r="A88" s="46"/>
      <c r="B88" s="12" t="s">
        <v>54</v>
      </c>
      <c r="C88" s="3"/>
    </row>
    <row r="89" spans="1:3">
      <c r="A89" s="46"/>
      <c r="B89" s="12" t="s">
        <v>55</v>
      </c>
      <c r="C89" s="3"/>
    </row>
    <row r="90" spans="1:3">
      <c r="A90" s="46"/>
      <c r="B90" s="12" t="s">
        <v>56</v>
      </c>
      <c r="C90" s="3"/>
    </row>
    <row r="91" spans="1:3">
      <c r="A91" s="46" t="s">
        <v>72</v>
      </c>
      <c r="B91" s="12" t="s">
        <v>52</v>
      </c>
      <c r="C91" s="3"/>
    </row>
    <row r="92" spans="1:3">
      <c r="A92" s="46"/>
      <c r="B92" s="12" t="s">
        <v>53</v>
      </c>
      <c r="C92" s="3"/>
    </row>
    <row r="93" spans="1:3">
      <c r="A93" s="46"/>
      <c r="B93" s="12" t="s">
        <v>54</v>
      </c>
      <c r="C93" s="3"/>
    </row>
    <row r="94" spans="1:3">
      <c r="A94" s="46"/>
      <c r="B94" s="12" t="s">
        <v>55</v>
      </c>
      <c r="C94" s="3"/>
    </row>
    <row r="95" spans="1:3">
      <c r="A95" s="46"/>
      <c r="B95" s="12" t="s">
        <v>56</v>
      </c>
      <c r="C95" s="3"/>
    </row>
    <row r="96" spans="1:3">
      <c r="A96" s="46"/>
      <c r="B96" s="12" t="s">
        <v>57</v>
      </c>
      <c r="C96" s="3"/>
    </row>
    <row r="97" spans="1:3">
      <c r="A97" s="46" t="s">
        <v>73</v>
      </c>
      <c r="B97" s="12" t="s">
        <v>52</v>
      </c>
      <c r="C97" s="3"/>
    </row>
    <row r="98" spans="1:3">
      <c r="A98" s="46"/>
      <c r="B98" s="12" t="s">
        <v>53</v>
      </c>
      <c r="C98" s="3"/>
    </row>
    <row r="99" spans="1:3">
      <c r="A99" s="46"/>
      <c r="B99" s="12" t="s">
        <v>54</v>
      </c>
      <c r="C99" s="3"/>
    </row>
    <row r="100" spans="1:3">
      <c r="A100" s="46"/>
      <c r="B100" s="12" t="s">
        <v>55</v>
      </c>
      <c r="C100" s="3"/>
    </row>
    <row r="101" spans="1:3">
      <c r="A101" s="46"/>
      <c r="B101" s="12" t="s">
        <v>56</v>
      </c>
      <c r="C101" s="3"/>
    </row>
    <row r="102" spans="1:3">
      <c r="A102" s="46"/>
      <c r="B102" s="12" t="s">
        <v>57</v>
      </c>
      <c r="C102" s="3"/>
    </row>
    <row r="103" spans="1:3">
      <c r="A103" s="46" t="s">
        <v>74</v>
      </c>
      <c r="B103" s="12" t="s">
        <v>52</v>
      </c>
      <c r="C103" s="3"/>
    </row>
    <row r="104" spans="1:3">
      <c r="A104" s="46"/>
      <c r="B104" s="12" t="s">
        <v>53</v>
      </c>
      <c r="C104" s="3"/>
    </row>
    <row r="105" spans="1:3">
      <c r="A105" s="46"/>
      <c r="B105" s="12" t="s">
        <v>54</v>
      </c>
      <c r="C105" s="3"/>
    </row>
    <row r="106" spans="1:3">
      <c r="A106" s="46"/>
      <c r="B106" s="12" t="s">
        <v>55</v>
      </c>
      <c r="C106" s="3"/>
    </row>
    <row r="107" spans="1:3">
      <c r="A107" s="46" t="s">
        <v>75</v>
      </c>
      <c r="B107" s="12" t="s">
        <v>52</v>
      </c>
      <c r="C107" s="3"/>
    </row>
    <row r="108" spans="1:3">
      <c r="A108" s="46"/>
      <c r="B108" s="12" t="s">
        <v>53</v>
      </c>
      <c r="C108" s="3"/>
    </row>
    <row r="109" spans="1:3">
      <c r="A109" s="46"/>
      <c r="B109" s="12" t="s">
        <v>54</v>
      </c>
      <c r="C109" s="3"/>
    </row>
    <row r="110" spans="1:3">
      <c r="A110" s="46" t="s">
        <v>76</v>
      </c>
      <c r="B110" s="12" t="s">
        <v>52</v>
      </c>
      <c r="C110" s="3"/>
    </row>
    <row r="111" spans="1:3">
      <c r="A111" s="46"/>
      <c r="B111" s="12" t="s">
        <v>53</v>
      </c>
      <c r="C111" s="3"/>
    </row>
    <row r="112" spans="1:3">
      <c r="A112" s="46"/>
      <c r="B112" s="12" t="s">
        <v>54</v>
      </c>
      <c r="C112" s="3"/>
    </row>
    <row r="113" spans="1:3">
      <c r="A113" s="46" t="s">
        <v>77</v>
      </c>
      <c r="B113" s="12" t="s">
        <v>52</v>
      </c>
      <c r="C113" s="3"/>
    </row>
    <row r="114" spans="1:3">
      <c r="A114" s="46"/>
      <c r="B114" s="12" t="s">
        <v>53</v>
      </c>
      <c r="C114" s="3"/>
    </row>
    <row r="115" spans="1:3">
      <c r="A115" s="47" t="s">
        <v>161</v>
      </c>
      <c r="B115" s="3"/>
      <c r="C115" s="3"/>
    </row>
    <row r="116" spans="1:3">
      <c r="A116" s="47" t="s">
        <v>85</v>
      </c>
      <c r="B116" s="47" t="s">
        <v>90</v>
      </c>
    </row>
    <row r="117" spans="1:3">
      <c r="B117" s="47" t="s">
        <v>91</v>
      </c>
    </row>
    <row r="118" spans="1:3">
      <c r="B118" s="47" t="s">
        <v>92</v>
      </c>
    </row>
    <row r="119" spans="1:3">
      <c r="B119" s="47" t="s">
        <v>98</v>
      </c>
    </row>
    <row r="120" spans="1:3">
      <c r="B120" s="47" t="s">
        <v>93</v>
      </c>
    </row>
    <row r="121" spans="1:3">
      <c r="B121" s="47" t="s">
        <v>94</v>
      </c>
    </row>
    <row r="122" spans="1:3">
      <c r="B122" s="47" t="s">
        <v>95</v>
      </c>
    </row>
    <row r="123" spans="1:3">
      <c r="B123" s="47" t="s">
        <v>96</v>
      </c>
    </row>
    <row r="124" spans="1:3">
      <c r="B124" s="47" t="s">
        <v>97</v>
      </c>
    </row>
    <row r="125" spans="1:3">
      <c r="B125" s="47" t="s">
        <v>99</v>
      </c>
    </row>
    <row r="126" spans="1:3">
      <c r="B126" s="47" t="s">
        <v>100</v>
      </c>
    </row>
    <row r="127" spans="1:3">
      <c r="A127" s="47" t="s">
        <v>150</v>
      </c>
      <c r="B127" s="3" t="s">
        <v>141</v>
      </c>
    </row>
    <row r="128" spans="1:3">
      <c r="B128" s="3" t="s">
        <v>101</v>
      </c>
      <c r="C128" s="3"/>
    </row>
    <row r="129" spans="1:3">
      <c r="B129" s="3" t="s">
        <v>142</v>
      </c>
      <c r="C129" s="3"/>
    </row>
    <row r="130" spans="1:3">
      <c r="B130" s="3" t="s">
        <v>137</v>
      </c>
      <c r="C130" s="3"/>
    </row>
    <row r="131" spans="1:3">
      <c r="B131" s="3" t="s">
        <v>125</v>
      </c>
      <c r="C131" s="3"/>
    </row>
    <row r="132" spans="1:3">
      <c r="B132" s="3" t="s">
        <v>138</v>
      </c>
      <c r="C132" s="3"/>
    </row>
    <row r="133" spans="1:3">
      <c r="B133" s="3" t="s">
        <v>102</v>
      </c>
      <c r="C133" s="3"/>
    </row>
    <row r="134" spans="1:3">
      <c r="B134" s="3" t="s">
        <v>103</v>
      </c>
      <c r="C134" s="3"/>
    </row>
    <row r="135" spans="1:3">
      <c r="B135" s="3" t="s">
        <v>143</v>
      </c>
      <c r="C135" s="3"/>
    </row>
    <row r="136" spans="1:3">
      <c r="B136" s="3" t="s">
        <v>104</v>
      </c>
      <c r="C136" s="3"/>
    </row>
    <row r="137" spans="1:3">
      <c r="B137" s="3" t="s">
        <v>144</v>
      </c>
      <c r="C137" s="3"/>
    </row>
    <row r="138" spans="1:3">
      <c r="A138" s="47" t="s">
        <v>153</v>
      </c>
      <c r="B138" s="3" t="s">
        <v>145</v>
      </c>
      <c r="C138" s="3"/>
    </row>
    <row r="139" spans="1:3">
      <c r="B139" s="3" t="s">
        <v>146</v>
      </c>
      <c r="C139" s="3"/>
    </row>
    <row r="140" spans="1:3">
      <c r="A140" s="47" t="s">
        <v>154</v>
      </c>
      <c r="B140" s="3" t="s">
        <v>105</v>
      </c>
      <c r="C140" s="3"/>
    </row>
    <row r="141" spans="1:3">
      <c r="B141" s="3" t="s">
        <v>140</v>
      </c>
      <c r="C141" s="3"/>
    </row>
    <row r="142" spans="1:3">
      <c r="B142" s="3" t="s">
        <v>106</v>
      </c>
      <c r="C142" s="3"/>
    </row>
    <row r="143" spans="1:3">
      <c r="B143" s="3" t="s">
        <v>147</v>
      </c>
      <c r="C143" s="3"/>
    </row>
    <row r="144" spans="1:3">
      <c r="B144" s="3" t="s">
        <v>148</v>
      </c>
      <c r="C144" s="3"/>
    </row>
    <row r="145" spans="1:3">
      <c r="B145" s="3" t="s">
        <v>149</v>
      </c>
      <c r="C145" s="3"/>
    </row>
    <row r="146" spans="1:3">
      <c r="A146" s="47" t="s">
        <v>162</v>
      </c>
      <c r="C146" s="3"/>
    </row>
    <row r="147" spans="1:3">
      <c r="A147" s="47" t="s">
        <v>174</v>
      </c>
      <c r="B147" s="9" t="s">
        <v>163</v>
      </c>
      <c r="C147" s="3"/>
    </row>
    <row r="148" spans="1:3">
      <c r="B148" s="9" t="s">
        <v>164</v>
      </c>
      <c r="C148" s="3"/>
    </row>
    <row r="149" spans="1:3">
      <c r="A149" s="47" t="s">
        <v>86</v>
      </c>
      <c r="B149" s="47" t="s">
        <v>122</v>
      </c>
    </row>
    <row r="150" spans="1:3">
      <c r="B150" s="47" t="s">
        <v>131</v>
      </c>
      <c r="C150" s="48"/>
    </row>
    <row r="151" spans="1:3">
      <c r="B151" s="47" t="s">
        <v>132</v>
      </c>
      <c r="C151" s="48"/>
    </row>
    <row r="152" spans="1:3">
      <c r="B152" s="47" t="s">
        <v>133</v>
      </c>
      <c r="C152" s="48"/>
    </row>
    <row r="153" spans="1:3">
      <c r="B153" s="47" t="s">
        <v>128</v>
      </c>
      <c r="C153" s="48"/>
    </row>
    <row r="154" spans="1:3">
      <c r="B154" s="47" t="s">
        <v>129</v>
      </c>
      <c r="C154" s="48"/>
    </row>
    <row r="155" spans="1:3">
      <c r="B155" s="47" t="s">
        <v>130</v>
      </c>
      <c r="C155" s="48"/>
    </row>
    <row r="156" spans="1:3">
      <c r="B156" s="47" t="s">
        <v>123</v>
      </c>
    </row>
    <row r="157" spans="1:3">
      <c r="B157" s="47" t="s">
        <v>134</v>
      </c>
      <c r="C157" s="48"/>
    </row>
    <row r="158" spans="1:3">
      <c r="B158" s="47" t="s">
        <v>135</v>
      </c>
      <c r="C158" s="48"/>
    </row>
    <row r="159" spans="1:3">
      <c r="B159" s="47" t="s">
        <v>124</v>
      </c>
      <c r="C159" s="48"/>
    </row>
    <row r="160" spans="1:3">
      <c r="B160" s="47" t="s">
        <v>136</v>
      </c>
      <c r="C160" s="48"/>
    </row>
    <row r="161" spans="1:2">
      <c r="A161" s="47" t="s">
        <v>151</v>
      </c>
      <c r="B161" s="9" t="s">
        <v>137</v>
      </c>
    </row>
    <row r="162" spans="1:2">
      <c r="B162" s="9" t="s">
        <v>125</v>
      </c>
    </row>
    <row r="163" spans="1:2">
      <c r="B163" s="9" t="s">
        <v>138</v>
      </c>
    </row>
    <row r="164" spans="1:2">
      <c r="B164" s="9" t="s">
        <v>126</v>
      </c>
    </row>
    <row r="165" spans="1:2">
      <c r="B165" s="9" t="s">
        <v>139</v>
      </c>
    </row>
    <row r="166" spans="1:2">
      <c r="A166" s="47" t="s">
        <v>152</v>
      </c>
      <c r="B166" s="47" t="s">
        <v>127</v>
      </c>
    </row>
    <row r="167" spans="1:2">
      <c r="B167" s="47" t="s">
        <v>140</v>
      </c>
    </row>
  </sheetData>
  <phoneticPr fontId="2"/>
  <pageMargins left="0.25" right="0.25" top="0.75" bottom="0.75" header="0.3" footer="0.3"/>
  <pageSetup paperSize="9" orientation="landscape" r:id="rId1"/>
  <rowBreaks count="1" manualBreakCount="1">
    <brk id="11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75"/>
  <sheetViews>
    <sheetView showGridLines="0" showRowColHeaders="0" tabSelected="1" zoomScale="103" zoomScaleNormal="103" workbookViewId="0">
      <selection activeCell="C5" sqref="C5"/>
    </sheetView>
  </sheetViews>
  <sheetFormatPr defaultColWidth="8.7890625" defaultRowHeight="14.25"/>
  <cols>
    <col min="1" max="1" width="2.89453125" style="6" customWidth="1"/>
    <col min="2" max="2" width="29.1015625" style="6" customWidth="1"/>
    <col min="3" max="6" width="16.1015625" style="6" customWidth="1"/>
    <col min="7" max="8" width="2.89453125" style="6" customWidth="1"/>
    <col min="9" max="9" width="40.578125" style="6" customWidth="1"/>
    <col min="10" max="10" width="2.89453125" style="6" customWidth="1"/>
    <col min="11" max="16384" width="8.7890625" style="6"/>
  </cols>
  <sheetData>
    <row r="1" spans="1:7" ht="14.65" thickBot="1">
      <c r="A1" s="8" t="s">
        <v>40</v>
      </c>
      <c r="B1" s="4"/>
      <c r="C1" s="4"/>
      <c r="D1" s="4"/>
      <c r="E1" s="4"/>
      <c r="F1" s="4"/>
      <c r="G1" s="4"/>
    </row>
    <row r="2" spans="1:7" ht="20.100000000000001" customHeight="1" thickBot="1">
      <c r="A2" s="8" t="s">
        <v>40</v>
      </c>
      <c r="B2" s="31"/>
      <c r="C2" s="29" t="s">
        <v>108</v>
      </c>
      <c r="D2" s="29"/>
      <c r="E2" s="4"/>
      <c r="F2" s="29"/>
      <c r="G2" s="4"/>
    </row>
    <row r="3" spans="1:7" ht="20.100000000000001" customHeight="1">
      <c r="A3" s="8" t="s">
        <v>40</v>
      </c>
      <c r="B3" s="4"/>
      <c r="C3" s="8" t="s">
        <v>191</v>
      </c>
      <c r="D3" s="4"/>
      <c r="E3" s="4"/>
      <c r="F3" s="4"/>
      <c r="G3" s="4"/>
    </row>
    <row r="4" spans="1:7" ht="20.100000000000001" customHeight="1" thickBot="1">
      <c r="A4" s="8" t="s">
        <v>40</v>
      </c>
      <c r="B4" s="8" t="s">
        <v>40</v>
      </c>
      <c r="C4" s="5"/>
      <c r="D4" s="5"/>
      <c r="E4" s="4"/>
      <c r="F4" s="4"/>
      <c r="G4" s="4"/>
    </row>
    <row r="5" spans="1:7" ht="20.100000000000001" customHeight="1" thickBot="1">
      <c r="A5" s="8" t="s">
        <v>40</v>
      </c>
      <c r="B5" s="54" t="s">
        <v>107</v>
      </c>
      <c r="C5" s="58" t="s">
        <v>81</v>
      </c>
      <c r="D5" s="29"/>
      <c r="E5" s="4"/>
      <c r="F5" s="29"/>
      <c r="G5" s="4"/>
    </row>
    <row r="6" spans="1:7" ht="40.049999999999997" customHeight="1">
      <c r="A6" s="8" t="s">
        <v>40</v>
      </c>
      <c r="B6" s="29"/>
      <c r="C6" s="29"/>
      <c r="D6" s="29"/>
      <c r="E6" s="4"/>
      <c r="F6" s="29"/>
      <c r="G6" s="4"/>
    </row>
    <row r="7" spans="1:7" ht="20.100000000000001" customHeight="1" thickBot="1">
      <c r="A7" s="8" t="s">
        <v>40</v>
      </c>
      <c r="B7" s="8" t="s">
        <v>46</v>
      </c>
      <c r="C7" s="4"/>
      <c r="D7" s="4"/>
      <c r="E7" s="4"/>
      <c r="F7" s="4"/>
      <c r="G7" s="4"/>
    </row>
    <row r="8" spans="1:7" ht="20.100000000000001" customHeight="1" thickBot="1">
      <c r="A8" s="8" t="s">
        <v>40</v>
      </c>
      <c r="B8" s="24" t="s">
        <v>39</v>
      </c>
      <c r="C8" s="96" t="s">
        <v>109</v>
      </c>
      <c r="D8" s="97"/>
      <c r="E8" s="97"/>
      <c r="F8" s="98"/>
      <c r="G8" s="4"/>
    </row>
    <row r="9" spans="1:7" ht="20.100000000000001" customHeight="1">
      <c r="A9" s="8" t="s">
        <v>40</v>
      </c>
      <c r="B9" s="8" t="s">
        <v>40</v>
      </c>
      <c r="C9" s="4"/>
      <c r="D9" s="4"/>
      <c r="E9" s="4"/>
      <c r="F9" s="4"/>
      <c r="G9" s="4"/>
    </row>
    <row r="10" spans="1:7" ht="20.100000000000001" customHeight="1" thickBot="1">
      <c r="A10" s="8" t="s">
        <v>40</v>
      </c>
      <c r="B10" s="24" t="s">
        <v>41</v>
      </c>
      <c r="C10" s="4"/>
      <c r="D10" s="4"/>
      <c r="E10" s="4"/>
      <c r="F10" s="4"/>
      <c r="G10" s="4"/>
    </row>
    <row r="11" spans="1:7" ht="20.100000000000001" customHeight="1" thickBot="1">
      <c r="A11" s="8" t="s">
        <v>40</v>
      </c>
      <c r="B11" s="25" t="s">
        <v>45</v>
      </c>
      <c r="C11" s="68" t="s">
        <v>111</v>
      </c>
      <c r="D11" s="69"/>
      <c r="E11" s="69"/>
      <c r="F11" s="70"/>
      <c r="G11" s="4"/>
    </row>
    <row r="12" spans="1:7" ht="60" customHeight="1" thickBot="1">
      <c r="A12" s="8" t="s">
        <v>40</v>
      </c>
      <c r="B12" s="8"/>
      <c r="C12" s="5"/>
      <c r="D12" s="5"/>
      <c r="E12" s="4"/>
      <c r="F12" s="4"/>
      <c r="G12" s="4"/>
    </row>
    <row r="13" spans="1:7" ht="40.049999999999997" customHeight="1" thickBot="1">
      <c r="A13" s="8" t="s">
        <v>40</v>
      </c>
      <c r="B13" s="25" t="s">
        <v>110</v>
      </c>
      <c r="C13" s="68" t="s">
        <v>112</v>
      </c>
      <c r="D13" s="69"/>
      <c r="E13" s="69"/>
      <c r="F13" s="70"/>
      <c r="G13" s="4"/>
    </row>
    <row r="14" spans="1:7" ht="20" customHeight="1">
      <c r="A14" s="8" t="s">
        <v>40</v>
      </c>
      <c r="B14" s="4"/>
      <c r="C14" s="4"/>
      <c r="D14" s="4"/>
      <c r="E14" s="4"/>
      <c r="F14" s="4"/>
      <c r="G14" s="4"/>
    </row>
    <row r="15" spans="1:7" ht="20.100000000000001" customHeight="1" thickBot="1">
      <c r="A15" s="8" t="s">
        <v>40</v>
      </c>
      <c r="B15" s="24" t="s">
        <v>42</v>
      </c>
      <c r="C15" s="4"/>
      <c r="D15" s="4"/>
      <c r="E15" s="4"/>
      <c r="F15" s="4"/>
      <c r="G15" s="4"/>
    </row>
    <row r="16" spans="1:7" ht="20.100000000000001" customHeight="1" thickBot="1">
      <c r="A16" s="8" t="s">
        <v>40</v>
      </c>
      <c r="B16" s="25" t="s">
        <v>43</v>
      </c>
      <c r="C16" s="68" t="s">
        <v>113</v>
      </c>
      <c r="D16" s="69"/>
      <c r="E16" s="69"/>
      <c r="F16" s="70"/>
      <c r="G16" s="4"/>
    </row>
    <row r="17" spans="1:7" ht="20.100000000000001" customHeight="1">
      <c r="A17" s="8" t="s">
        <v>40</v>
      </c>
      <c r="B17" s="24"/>
      <c r="C17" s="102" t="str">
        <f>IF(IFERROR(SEARCH("仮称",事業場名称),"")&lt;&gt;"","↑新築の場合は（仮称）で受け付けますが、竣工後氏名等変更届出書を提出してください","")</f>
        <v/>
      </c>
      <c r="D17" s="103"/>
      <c r="E17" s="103"/>
      <c r="F17" s="103"/>
      <c r="G17" s="4"/>
    </row>
    <row r="18" spans="1:7" ht="20.100000000000001" customHeight="1" thickBot="1">
      <c r="A18" s="8" t="s">
        <v>40</v>
      </c>
      <c r="B18" s="24"/>
      <c r="C18" s="44" t="s">
        <v>78</v>
      </c>
      <c r="D18" s="44" t="s">
        <v>184</v>
      </c>
      <c r="E18" s="44" t="s">
        <v>79</v>
      </c>
      <c r="F18" s="44" t="s">
        <v>80</v>
      </c>
      <c r="G18" s="4"/>
    </row>
    <row r="19" spans="1:7" ht="20.100000000000001" customHeight="1" thickBot="1">
      <c r="A19" s="8" t="s">
        <v>40</v>
      </c>
      <c r="B19" s="25" t="s">
        <v>44</v>
      </c>
      <c r="C19" s="32" t="s">
        <v>83</v>
      </c>
      <c r="D19" s="32" t="s">
        <v>81</v>
      </c>
      <c r="E19" s="33" t="s">
        <v>82</v>
      </c>
      <c r="F19" s="55" t="s">
        <v>82</v>
      </c>
      <c r="G19" s="4"/>
    </row>
    <row r="20" spans="1:7" ht="20.100000000000001" customHeight="1">
      <c r="A20" s="8" t="s">
        <v>40</v>
      </c>
      <c r="B20" s="24"/>
      <c r="C20" s="102" t="str">
        <f>IF(IFERROR(SEARCH("仮称",事業場名称),"")&lt;&gt;"","↑新築の場合は住居番で止めておき、竣工時に氏名等変更届出書を提出してください","")</f>
        <v/>
      </c>
      <c r="D20" s="103"/>
      <c r="E20" s="103"/>
      <c r="F20" s="103"/>
      <c r="G20" s="4"/>
    </row>
    <row r="21" spans="1:7" ht="60" customHeight="1" thickBot="1">
      <c r="A21" s="8" t="s">
        <v>40</v>
      </c>
      <c r="B21" s="8" t="s">
        <v>40</v>
      </c>
      <c r="C21" s="5"/>
      <c r="D21" s="5"/>
      <c r="E21" s="4"/>
      <c r="F21" s="4"/>
      <c r="G21" s="4"/>
    </row>
    <row r="22" spans="1:7" ht="40.049999999999997" customHeight="1" thickBot="1">
      <c r="A22" s="8" t="s">
        <v>40</v>
      </c>
      <c r="B22" s="25" t="s">
        <v>49</v>
      </c>
      <c r="C22" s="68" t="s">
        <v>114</v>
      </c>
      <c r="D22" s="69"/>
      <c r="E22" s="69"/>
      <c r="F22" s="70"/>
      <c r="G22" s="4"/>
    </row>
    <row r="23" spans="1:7" ht="20.100000000000001" customHeight="1" thickBot="1">
      <c r="A23" s="8" t="s">
        <v>40</v>
      </c>
      <c r="B23" s="8" t="s">
        <v>40</v>
      </c>
      <c r="C23" s="5"/>
      <c r="D23" s="5"/>
      <c r="E23" s="4"/>
      <c r="F23" s="4"/>
      <c r="G23" s="4"/>
    </row>
    <row r="24" spans="1:7" ht="20.100000000000001" customHeight="1" thickBot="1">
      <c r="A24" s="8" t="s">
        <v>40</v>
      </c>
      <c r="B24" s="25" t="s">
        <v>48</v>
      </c>
      <c r="C24" s="99" t="s">
        <v>115</v>
      </c>
      <c r="D24" s="100"/>
      <c r="E24" s="100"/>
      <c r="F24" s="101"/>
      <c r="G24" s="4"/>
    </row>
    <row r="25" spans="1:7" ht="20.100000000000001" customHeight="1">
      <c r="A25" s="8" t="s">
        <v>40</v>
      </c>
      <c r="B25" s="8" t="s">
        <v>40</v>
      </c>
      <c r="C25" s="8"/>
      <c r="D25" s="5"/>
      <c r="E25" s="5"/>
      <c r="F25" s="4"/>
      <c r="G25" s="4"/>
    </row>
    <row r="26" spans="1:7" ht="20.100000000000001" customHeight="1">
      <c r="A26" s="8" t="s">
        <v>40</v>
      </c>
      <c r="B26" s="8" t="s">
        <v>47</v>
      </c>
      <c r="C26" s="8"/>
      <c r="D26" s="5"/>
      <c r="E26" s="5"/>
      <c r="F26" s="4"/>
      <c r="G26" s="4"/>
    </row>
    <row r="27" spans="1:7" ht="20.100000000000001" customHeight="1">
      <c r="A27" s="8" t="s">
        <v>40</v>
      </c>
      <c r="B27" s="36" t="str">
        <f>IF(B28="特定施設設置届出書","様式１：","様式３：")</f>
        <v>様式１：</v>
      </c>
      <c r="C27" s="8"/>
      <c r="D27" s="5"/>
      <c r="E27" s="5"/>
      <c r="F27" s="4"/>
      <c r="G27" s="4"/>
    </row>
    <row r="28" spans="1:7" ht="20.100000000000001" customHeight="1">
      <c r="A28" s="8" t="s">
        <v>40</v>
      </c>
      <c r="B28" s="59" t="s">
        <v>171</v>
      </c>
      <c r="C28" s="8"/>
      <c r="D28" s="5"/>
      <c r="E28" s="4"/>
      <c r="F28" s="4"/>
      <c r="G28" s="4"/>
    </row>
    <row r="29" spans="1:7" ht="20.100000000000001" customHeight="1">
      <c r="A29" s="8" t="s">
        <v>40</v>
      </c>
      <c r="B29" s="4"/>
      <c r="C29" s="4"/>
      <c r="D29" s="4"/>
      <c r="E29" s="4"/>
      <c r="F29" s="4"/>
      <c r="G29" s="4"/>
    </row>
    <row r="30" spans="1:7" ht="20.100000000000001" customHeight="1">
      <c r="A30" s="8" t="s">
        <v>40</v>
      </c>
      <c r="B30" s="24"/>
      <c r="C30" s="24"/>
      <c r="D30" s="24"/>
      <c r="E30" s="24"/>
      <c r="F30" s="24"/>
      <c r="G30" s="4"/>
    </row>
    <row r="31" spans="1:7" ht="20" customHeight="1" thickBot="1">
      <c r="A31" s="8" t="s">
        <v>40</v>
      </c>
      <c r="B31" s="24" t="s">
        <v>87</v>
      </c>
      <c r="C31" s="42" t="s">
        <v>120</v>
      </c>
      <c r="D31" s="42"/>
      <c r="E31" s="42" t="s">
        <v>121</v>
      </c>
      <c r="F31" s="42"/>
      <c r="G31" s="30"/>
    </row>
    <row r="32" spans="1:7" ht="20" customHeight="1" thickBot="1">
      <c r="A32" s="8" t="s">
        <v>40</v>
      </c>
      <c r="B32" s="25" t="s">
        <v>116</v>
      </c>
      <c r="C32" s="93" t="s">
        <v>117</v>
      </c>
      <c r="D32" s="92"/>
      <c r="E32" s="94" t="str">
        <f>IF(OR(C32="金属加工機械",C32="建設用資材製造機械",C32="木材加工機械"),"特定施設の種類を選択してください","")</f>
        <v/>
      </c>
      <c r="F32" s="95"/>
      <c r="G32" s="30"/>
    </row>
    <row r="33" spans="1:7" ht="40.049999999999997" customHeight="1" thickBot="1">
      <c r="A33" s="8" t="s">
        <v>40</v>
      </c>
      <c r="B33" s="40"/>
      <c r="C33" s="40"/>
      <c r="D33" s="40"/>
      <c r="E33" s="40"/>
      <c r="F33" s="40"/>
      <c r="G33" s="4"/>
    </row>
    <row r="34" spans="1:7" ht="20" customHeight="1" thickBot="1">
      <c r="A34" s="8" t="s">
        <v>40</v>
      </c>
      <c r="B34" s="25" t="s">
        <v>88</v>
      </c>
      <c r="C34" s="68" t="s">
        <v>118</v>
      </c>
      <c r="D34" s="69"/>
      <c r="E34" s="69"/>
      <c r="F34" s="70"/>
      <c r="G34" s="30"/>
    </row>
    <row r="35" spans="1:7" ht="40.049999999999997" customHeight="1" thickBot="1">
      <c r="A35" s="8" t="s">
        <v>40</v>
      </c>
      <c r="B35" s="41"/>
      <c r="C35" s="41"/>
      <c r="D35" s="41"/>
      <c r="E35" s="41"/>
      <c r="F35" s="41"/>
      <c r="G35" s="4"/>
    </row>
    <row r="36" spans="1:7" ht="20" customHeight="1" thickBot="1">
      <c r="A36" s="8" t="s">
        <v>40</v>
      </c>
      <c r="B36" s="25" t="s">
        <v>89</v>
      </c>
      <c r="C36" s="68" t="s">
        <v>119</v>
      </c>
      <c r="D36" s="69"/>
      <c r="E36" s="69"/>
      <c r="F36" s="70"/>
      <c r="G36" s="30"/>
    </row>
    <row r="37" spans="1:7" ht="40.049999999999997" customHeight="1" thickBot="1">
      <c r="A37" s="8" t="s">
        <v>40</v>
      </c>
      <c r="B37" s="41"/>
      <c r="C37" s="41"/>
      <c r="D37" s="41"/>
      <c r="E37" s="41"/>
      <c r="F37" s="41"/>
      <c r="G37" s="4"/>
    </row>
    <row r="38" spans="1:7" ht="20" customHeight="1" thickBot="1">
      <c r="A38" s="8" t="s">
        <v>40</v>
      </c>
      <c r="B38" s="25" t="str">
        <f>IF(B28="特定施設変更届出書","数（変更前）","数")</f>
        <v>数</v>
      </c>
      <c r="C38" s="79" t="s">
        <v>188</v>
      </c>
      <c r="D38" s="80"/>
      <c r="E38" s="80"/>
      <c r="F38" s="81"/>
      <c r="G38" s="30"/>
    </row>
    <row r="39" spans="1:7" ht="40.049999999999997" customHeight="1" thickBot="1">
      <c r="A39" s="8" t="s">
        <v>40</v>
      </c>
      <c r="B39" s="41"/>
      <c r="C39" s="41"/>
      <c r="D39" s="41"/>
      <c r="E39" s="41"/>
      <c r="F39" s="41"/>
      <c r="G39" s="4"/>
    </row>
    <row r="40" spans="1:7" ht="20" customHeight="1" thickBot="1">
      <c r="A40" s="8" t="s">
        <v>40</v>
      </c>
      <c r="B40" s="34" t="str">
        <f>IF(B28="特定施設変更届出書","使用開始時刻（時・分）（変更前）","使用開始時刻（時・分）")</f>
        <v>使用開始時刻（時・分）</v>
      </c>
      <c r="C40" s="76" t="s">
        <v>189</v>
      </c>
      <c r="D40" s="77"/>
      <c r="E40" s="77"/>
      <c r="F40" s="78"/>
      <c r="G40" s="30"/>
    </row>
    <row r="41" spans="1:7" ht="40.049999999999997" customHeight="1" thickBot="1">
      <c r="A41" s="8" t="s">
        <v>40</v>
      </c>
      <c r="B41" s="41"/>
      <c r="C41" s="41"/>
      <c r="D41" s="41"/>
      <c r="E41" s="41"/>
      <c r="F41" s="41"/>
      <c r="G41" s="4"/>
    </row>
    <row r="42" spans="1:7" ht="20" customHeight="1" thickBot="1">
      <c r="A42" s="8" t="s">
        <v>40</v>
      </c>
      <c r="B42" s="34" t="str">
        <f>IF(B28="特定施設変更届出書","使用終了時刻（時・分）（変更前）","使用終了時刻（時・分）")</f>
        <v>使用終了時刻（時・分）</v>
      </c>
      <c r="C42" s="76" t="s">
        <v>190</v>
      </c>
      <c r="D42" s="77"/>
      <c r="E42" s="77"/>
      <c r="F42" s="78"/>
      <c r="G42" s="30"/>
    </row>
    <row r="43" spans="1:7" ht="20.100000000000001" customHeight="1" thickBot="1">
      <c r="A43" s="8" t="s">
        <v>40</v>
      </c>
      <c r="B43" s="24"/>
      <c r="C43" s="24"/>
      <c r="D43" s="24"/>
      <c r="E43" s="24"/>
      <c r="F43" s="24"/>
      <c r="G43" s="4"/>
    </row>
    <row r="44" spans="1:7" ht="20" customHeight="1" thickBot="1">
      <c r="A44" s="8" t="s">
        <v>40</v>
      </c>
      <c r="B44" s="60" t="s">
        <v>187</v>
      </c>
      <c r="C44" s="82" t="str">
        <f>IF(B44="無し","←２種類目以降があるときは特定施設２を選択","")</f>
        <v>←２種類目以降があるときは特定施設２を選択</v>
      </c>
      <c r="D44" s="83"/>
      <c r="E44" s="83"/>
      <c r="F44" s="83"/>
      <c r="G44" s="30"/>
    </row>
    <row r="45" spans="1:7" ht="20" customHeight="1" thickBot="1">
      <c r="A45" s="8" t="s">
        <v>40</v>
      </c>
      <c r="B45" s="25" t="str">
        <f>IF($B$44="無し","","特定施設の種類")</f>
        <v/>
      </c>
      <c r="C45" s="93" t="str">
        <f>IF($B$44="無し","","特定施設の種類を選択してください")</f>
        <v/>
      </c>
      <c r="D45" s="92"/>
      <c r="E45" s="91" t="str">
        <f>IF(OR(C45="金属加工機械",C45="建設用資材製造機械",C45="木材加工機械"),"特定施設の種類を選択してください","")</f>
        <v/>
      </c>
      <c r="F45" s="92"/>
      <c r="G45" s="30"/>
    </row>
    <row r="46" spans="1:7" ht="20" customHeight="1" thickBot="1">
      <c r="A46" s="8" t="s">
        <v>40</v>
      </c>
      <c r="B46" s="25" t="str">
        <f>IF($B$44="無し","","型式")</f>
        <v/>
      </c>
      <c r="C46" s="68" t="str">
        <f>IF($B$44="無し","","特定施設の型式を記入してください")</f>
        <v/>
      </c>
      <c r="D46" s="69"/>
      <c r="E46" s="69"/>
      <c r="F46" s="70"/>
      <c r="G46" s="35"/>
    </row>
    <row r="47" spans="1:7" ht="20" customHeight="1" thickBot="1">
      <c r="A47" s="8" t="s">
        <v>40</v>
      </c>
      <c r="B47" s="25" t="str">
        <f>IF($B$44="無し","","公称能力")</f>
        <v/>
      </c>
      <c r="C47" s="68" t="str">
        <f>IF($B$44="無し","","特定施設の公称能力を記入してください")</f>
        <v/>
      </c>
      <c r="D47" s="69"/>
      <c r="E47" s="69"/>
      <c r="F47" s="70"/>
      <c r="G47" s="30"/>
    </row>
    <row r="48" spans="1:7" ht="20" customHeight="1" thickBot="1">
      <c r="A48" s="8" t="s">
        <v>40</v>
      </c>
      <c r="B48" s="25" t="str">
        <f>IF($B$44="無し","",IF(B28="特定施設変更届出書","数（変更前）","数"))</f>
        <v/>
      </c>
      <c r="C48" s="79" t="str">
        <f>IF($B$44="無し","","特定施設の数を記入してください")</f>
        <v/>
      </c>
      <c r="D48" s="80"/>
      <c r="E48" s="80"/>
      <c r="F48" s="81"/>
      <c r="G48" s="30"/>
    </row>
    <row r="49" spans="1:7" ht="20" customHeight="1" thickTop="1" thickBot="1">
      <c r="A49" s="8" t="s">
        <v>40</v>
      </c>
      <c r="B49" s="34" t="str">
        <f>IF($B$44="無し","",IF(B28="特定施設変更届出書","使用開始時刻（時・分）（変更前）","使用開始時刻（時・分）"))</f>
        <v/>
      </c>
      <c r="C49" s="71" t="str">
        <f>IF($B$44="無し","","使用開始時刻（時・分）を記入してください")</f>
        <v/>
      </c>
      <c r="D49" s="74"/>
      <c r="E49" s="74"/>
      <c r="F49" s="75"/>
      <c r="G49" s="30"/>
    </row>
    <row r="50" spans="1:7" ht="20" customHeight="1" thickTop="1" thickBot="1">
      <c r="A50" s="8" t="s">
        <v>40</v>
      </c>
      <c r="B50" s="34" t="str">
        <f>IF($B$44="無し","",IF(B28="特定施設変更届出書","使用終了時刻（時・分）（変更前）","使用終了時刻（時・分）"))</f>
        <v/>
      </c>
      <c r="C50" s="71" t="str">
        <f>IF($B$44="無し","","使用終了時刻（時・分）を記入してください")</f>
        <v/>
      </c>
      <c r="D50" s="74"/>
      <c r="E50" s="74"/>
      <c r="F50" s="75"/>
      <c r="G50" s="30"/>
    </row>
    <row r="51" spans="1:7" ht="20.100000000000001" customHeight="1" thickTop="1" thickBot="1">
      <c r="A51" s="8" t="s">
        <v>40</v>
      </c>
      <c r="B51" s="24"/>
      <c r="C51" s="24"/>
      <c r="D51" s="24"/>
      <c r="E51" s="24"/>
      <c r="F51" s="24"/>
      <c r="G51" s="4"/>
    </row>
    <row r="52" spans="1:7" ht="20" customHeight="1" thickBot="1">
      <c r="A52" s="8" t="s">
        <v>40</v>
      </c>
      <c r="B52" s="60" t="s">
        <v>187</v>
      </c>
      <c r="C52" s="84" t="str">
        <f>IF(B52="無し","←３種類目があるときは特定施設３を選択","")</f>
        <v>←３種類目があるときは特定施設３を選択</v>
      </c>
      <c r="D52" s="85"/>
      <c r="E52" s="85"/>
      <c r="F52" s="85"/>
      <c r="G52" s="30"/>
    </row>
    <row r="53" spans="1:7" ht="20" customHeight="1" thickTop="1" thickBot="1">
      <c r="A53" s="8" t="s">
        <v>40</v>
      </c>
      <c r="B53" s="25" t="str">
        <f>IF($B$52="無し","","特定施設の種類")</f>
        <v/>
      </c>
      <c r="C53" s="88" t="str">
        <f>IF($B$52="無し","","特定施設の種類を選択してください")</f>
        <v/>
      </c>
      <c r="D53" s="89"/>
      <c r="E53" s="90" t="str">
        <f>IF(OR(C53="金属加工機械",C53="建設用資材製造機械",C53="木材加工機械"),"特定施設の種類を選択してください","")</f>
        <v/>
      </c>
      <c r="F53" s="89"/>
      <c r="G53" s="30"/>
    </row>
    <row r="54" spans="1:7" ht="20" customHeight="1" thickBot="1">
      <c r="A54" s="8" t="s">
        <v>40</v>
      </c>
      <c r="B54" s="25" t="str">
        <f>IF($B$52="無し","","型式")</f>
        <v/>
      </c>
      <c r="C54" s="68" t="str">
        <f>IF($B$52="無し","","特定施設の型式を記入してください")</f>
        <v/>
      </c>
      <c r="D54" s="69"/>
      <c r="E54" s="69"/>
      <c r="F54" s="70"/>
      <c r="G54" s="30"/>
    </row>
    <row r="55" spans="1:7" ht="20" customHeight="1" thickBot="1">
      <c r="A55" s="8" t="s">
        <v>40</v>
      </c>
      <c r="B55" s="25" t="str">
        <f>IF($B$52="無し","","公称能力")</f>
        <v/>
      </c>
      <c r="C55" s="68" t="str">
        <f>IF($B$52="無し","","特定施設の公称能力を記入してください")</f>
        <v/>
      </c>
      <c r="D55" s="69"/>
      <c r="E55" s="69"/>
      <c r="F55" s="70"/>
      <c r="G55" s="30"/>
    </row>
    <row r="56" spans="1:7" ht="20" customHeight="1" thickBot="1">
      <c r="A56" s="8" t="s">
        <v>40</v>
      </c>
      <c r="B56" s="25" t="str">
        <f>IF($B$52="無し","",IF(B28="特定施設変更届出書","数（変更前）","数"))</f>
        <v/>
      </c>
      <c r="C56" s="79" t="str">
        <f>IF($B$52="無し","","特定施設の数を記入してください")</f>
        <v/>
      </c>
      <c r="D56" s="86"/>
      <c r="E56" s="86"/>
      <c r="F56" s="87"/>
      <c r="G56" s="35"/>
    </row>
    <row r="57" spans="1:7" ht="20" customHeight="1" thickTop="1" thickBot="1">
      <c r="A57" s="8" t="s">
        <v>40</v>
      </c>
      <c r="B57" s="34" t="str">
        <f>IF($B$52="無し","",IF(B28="特定施設変更届出書","使用開始時刻（時・分）（変更前）","使用開始時刻（時・分）"))</f>
        <v/>
      </c>
      <c r="C57" s="71" t="str">
        <f>IF($B$52="無し","","使用開始時刻（時・分）を記入してください")</f>
        <v/>
      </c>
      <c r="D57" s="74"/>
      <c r="E57" s="74"/>
      <c r="F57" s="75"/>
      <c r="G57" s="30"/>
    </row>
    <row r="58" spans="1:7" ht="20" customHeight="1" thickTop="1" thickBot="1">
      <c r="A58" s="8" t="s">
        <v>40</v>
      </c>
      <c r="B58" s="34" t="str">
        <f>IF($B$52="無し","",IF(B28="特定施設変更届出書","使用終了時刻（時・分）（変更前）","使用終了時刻（時・分）"))</f>
        <v/>
      </c>
      <c r="C58" s="71" t="str">
        <f>IF($B$52="無し","","使用終了時刻（時・分）を記入してください")</f>
        <v/>
      </c>
      <c r="D58" s="72"/>
      <c r="E58" s="72"/>
      <c r="F58" s="73"/>
      <c r="G58" s="30"/>
    </row>
    <row r="59" spans="1:7" ht="20.100000000000001" customHeight="1" thickTop="1" thickBot="1">
      <c r="A59" s="8" t="s">
        <v>40</v>
      </c>
      <c r="B59" s="24"/>
      <c r="C59" s="24"/>
      <c r="D59" s="24"/>
      <c r="E59" s="24"/>
      <c r="F59" s="24"/>
      <c r="G59" s="4"/>
    </row>
    <row r="60" spans="1:7" ht="40.049999999999997" customHeight="1" thickBot="1">
      <c r="A60" s="8" t="s">
        <v>40</v>
      </c>
      <c r="B60" s="65" t="s">
        <v>84</v>
      </c>
      <c r="C60" s="64" t="s">
        <v>81</v>
      </c>
      <c r="D60" s="66" t="str">
        <f>"特定工場等(特定施設を設置する工場又は事業場のこと)及び"&amp;CHAR(10)&amp;"その附近の見取図"&amp;IF(騒音・振動の別="騒音規制法","（遮音性能のわかるもの）","")</f>
        <v>特定工場等(特定施設を設置する工場又は事業場のこと)及び
その附近の見取図</v>
      </c>
      <c r="E60" s="67"/>
      <c r="F60" s="67"/>
      <c r="G60" s="67"/>
    </row>
    <row r="61" spans="1:7" ht="20.100000000000001" customHeight="1" thickBot="1">
      <c r="A61" s="8"/>
      <c r="B61" s="25"/>
      <c r="C61" s="64" t="s">
        <v>81</v>
      </c>
      <c r="D61" s="63" t="s">
        <v>192</v>
      </c>
      <c r="E61" s="62"/>
      <c r="F61" s="62"/>
      <c r="G61" s="4"/>
    </row>
    <row r="62" spans="1:7" ht="20.100000000000001" customHeight="1" thickBot="1">
      <c r="A62" s="8" t="s">
        <v>40</v>
      </c>
      <c r="B62" s="8"/>
      <c r="C62" s="64" t="s">
        <v>81</v>
      </c>
      <c r="D62" s="63" t="str">
        <f>"特定施設の"&amp;IF(騒音・振動の別="騒音規制法","騒音","振動")&amp;"発生量がわかる仕様書かカタログの写し"</f>
        <v>特定施設の振動発生量がわかる仕様書かカタログの写し</v>
      </c>
      <c r="E62" s="62"/>
      <c r="F62" s="62"/>
      <c r="G62" s="4"/>
    </row>
    <row r="63" spans="1:7" ht="20.100000000000001" customHeight="1" thickBot="1">
      <c r="A63" s="8"/>
      <c r="B63" s="8"/>
      <c r="C63" s="64" t="s">
        <v>81</v>
      </c>
      <c r="D63" s="63" t="str">
        <f>IF(騒音・振動の別="騒音規制法","騒音","振動")&amp;"の防止方法を示す仕様書かカタログの写し"</f>
        <v>振動の防止方法を示す仕様書かカタログの写し</v>
      </c>
      <c r="E63" s="62"/>
      <c r="F63" s="62"/>
      <c r="G63" s="4"/>
    </row>
    <row r="64" spans="1:7" ht="20.100000000000001" customHeight="1">
      <c r="A64" s="8" t="s">
        <v>40</v>
      </c>
      <c r="B64" s="8" t="s">
        <v>40</v>
      </c>
      <c r="C64" s="8"/>
      <c r="D64" s="7"/>
      <c r="E64" s="7"/>
      <c r="F64" s="7"/>
      <c r="G64" s="7"/>
    </row>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dataConsolidate/>
  <mergeCells count="32">
    <mergeCell ref="C32:D32"/>
    <mergeCell ref="E32:F32"/>
    <mergeCell ref="C8:F8"/>
    <mergeCell ref="C24:F24"/>
    <mergeCell ref="C11:F11"/>
    <mergeCell ref="C13:F13"/>
    <mergeCell ref="C22:F22"/>
    <mergeCell ref="C16:F16"/>
    <mergeCell ref="C17:F17"/>
    <mergeCell ref="C20:F20"/>
    <mergeCell ref="C47:F47"/>
    <mergeCell ref="C48:F48"/>
    <mergeCell ref="E45:F45"/>
    <mergeCell ref="C46:F46"/>
    <mergeCell ref="C49:F49"/>
    <mergeCell ref="C45:D45"/>
    <mergeCell ref="D60:G60"/>
    <mergeCell ref="C34:F34"/>
    <mergeCell ref="C58:F58"/>
    <mergeCell ref="C57:F57"/>
    <mergeCell ref="C40:F40"/>
    <mergeCell ref="C36:F36"/>
    <mergeCell ref="C38:F38"/>
    <mergeCell ref="C42:F42"/>
    <mergeCell ref="C44:F44"/>
    <mergeCell ref="C52:F52"/>
    <mergeCell ref="C55:F55"/>
    <mergeCell ref="C56:F56"/>
    <mergeCell ref="C54:F54"/>
    <mergeCell ref="C50:F50"/>
    <mergeCell ref="C53:D53"/>
    <mergeCell ref="E53:F53"/>
  </mergeCells>
  <phoneticPr fontId="2"/>
  <conditionalFormatting sqref="C19">
    <cfRule type="cellIs" dxfId="95" priority="311" operator="equal">
      <formula>""</formula>
    </cfRule>
    <cfRule type="cellIs" dxfId="94" priority="312" operator="equal">
      <formula>"選択してください"</formula>
    </cfRule>
  </conditionalFormatting>
  <conditionalFormatting sqref="E19">
    <cfRule type="cellIs" dxfId="93" priority="309" operator="equal">
      <formula>0</formula>
    </cfRule>
    <cfRule type="cellIs" dxfId="92" priority="310" operator="equal">
      <formula>"数値を記入"</formula>
    </cfRule>
  </conditionalFormatting>
  <conditionalFormatting sqref="D19">
    <cfRule type="cellIs" dxfId="91" priority="305" operator="equal">
      <formula>""</formula>
    </cfRule>
    <cfRule type="cellIs" dxfId="90" priority="306" operator="equal">
      <formula>"選択してください"</formula>
    </cfRule>
  </conditionalFormatting>
  <conditionalFormatting sqref="C8">
    <cfRule type="cellIs" dxfId="89" priority="304" operator="equal">
      <formula>"届出日を記入してください"</formula>
    </cfRule>
    <cfRule type="containsBlanks" dxfId="88" priority="330">
      <formula>LEN(TRIM(C8))=0</formula>
    </cfRule>
  </conditionalFormatting>
  <conditionalFormatting sqref="C11">
    <cfRule type="cellIs" dxfId="87" priority="301" operator="equal">
      <formula>"届出者住所を記入してください"</formula>
    </cfRule>
    <cfRule type="containsBlanks" dxfId="86" priority="331">
      <formula>LEN(TRIM(C11))=0</formula>
    </cfRule>
  </conditionalFormatting>
  <conditionalFormatting sqref="C13">
    <cfRule type="cellIs" dxfId="85" priority="299" operator="equal">
      <formula>"届出者氏名を記入してください"</formula>
    </cfRule>
    <cfRule type="containsBlanks" dxfId="84" priority="332">
      <formula>LEN(TRIM(C13))=0</formula>
    </cfRule>
  </conditionalFormatting>
  <conditionalFormatting sqref="C16">
    <cfRule type="cellIs" dxfId="83" priority="297" operator="equal">
      <formula>"事業場名称を記入してください"</formula>
    </cfRule>
    <cfRule type="containsBlanks" dxfId="82" priority="333">
      <formula>LEN(TRIM(C16))=0</formula>
    </cfRule>
  </conditionalFormatting>
  <conditionalFormatting sqref="F19">
    <cfRule type="cellIs" dxfId="81" priority="294" operator="equal">
      <formula>0</formula>
    </cfRule>
    <cfRule type="cellIs" dxfId="80" priority="295" operator="equal">
      <formula>"数値を記入"</formula>
    </cfRule>
  </conditionalFormatting>
  <conditionalFormatting sqref="C22">
    <cfRule type="cellIs" dxfId="79" priority="293" operator="equal">
      <formula>"事業内容を記入してください"</formula>
    </cfRule>
    <cfRule type="containsBlanks" dxfId="78" priority="334">
      <formula>LEN(TRIM(C22))=0</formula>
    </cfRule>
  </conditionalFormatting>
  <conditionalFormatting sqref="C60:C61">
    <cfRule type="cellIs" dxfId="77" priority="291" operator="equal">
      <formula>"済"</formula>
    </cfRule>
  </conditionalFormatting>
  <conditionalFormatting sqref="C62">
    <cfRule type="cellIs" dxfId="76" priority="290" operator="equal">
      <formula>"済"</formula>
    </cfRule>
  </conditionalFormatting>
  <conditionalFormatting sqref="C24">
    <cfRule type="cellIs" dxfId="75" priority="289" operator="equal">
      <formula>"当該事業所で働いている従業員数を記入してください"</formula>
    </cfRule>
    <cfRule type="containsBlanks" dxfId="74" priority="335">
      <formula>LEN(TRIM(C24))=0</formula>
    </cfRule>
  </conditionalFormatting>
  <conditionalFormatting sqref="C32">
    <cfRule type="cellIs" dxfId="73" priority="286" operator="equal">
      <formula>"特定施設の種類を選択してください"</formula>
    </cfRule>
  </conditionalFormatting>
  <conditionalFormatting sqref="C36">
    <cfRule type="cellIs" dxfId="72" priority="285" operator="equal">
      <formula>"特定施設の公称能力を記入してください"</formula>
    </cfRule>
    <cfRule type="containsBlanks" dxfId="71" priority="317">
      <formula>LEN(TRIM(C36))=0</formula>
    </cfRule>
  </conditionalFormatting>
  <conditionalFormatting sqref="C38">
    <cfRule type="cellIs" dxfId="70" priority="38" operator="equal">
      <formula>"特定施設の数（変更前）を記入してください"</formula>
    </cfRule>
    <cfRule type="cellIs" dxfId="69" priority="283" operator="equal">
      <formula>"特定施設の数を記入してください"</formula>
    </cfRule>
    <cfRule type="containsBlanks" dxfId="68" priority="318">
      <formula>LEN(TRIM(C38))=0</formula>
    </cfRule>
  </conditionalFormatting>
  <conditionalFormatting sqref="C32:D32">
    <cfRule type="containsBlanks" dxfId="67" priority="336">
      <formula>LEN(TRIM(C32))=0</formula>
    </cfRule>
  </conditionalFormatting>
  <conditionalFormatting sqref="C34">
    <cfRule type="cellIs" dxfId="66" priority="280" operator="equal">
      <formula>"特定施設の型式を記入してください"</formula>
    </cfRule>
    <cfRule type="containsBlanks" dxfId="65" priority="316">
      <formula>LEN(TRIM(C34))=0</formula>
    </cfRule>
  </conditionalFormatting>
  <conditionalFormatting sqref="C40">
    <cfRule type="cellIs" dxfId="64" priority="276" operator="equal">
      <formula>"使用開始時刻（時・分）（変更前）を記入してください"</formula>
    </cfRule>
    <cfRule type="containsBlanks" dxfId="63" priority="320">
      <formula>LEN(TRIM(C40))=0</formula>
    </cfRule>
  </conditionalFormatting>
  <conditionalFormatting sqref="C42">
    <cfRule type="cellIs" dxfId="62" priority="272" operator="equal">
      <formula>"使用終了時刻（時・分）（変更前）を記入してください"</formula>
    </cfRule>
    <cfRule type="containsBlanks" dxfId="61" priority="322">
      <formula>LEN(TRIM(C42))=0</formula>
    </cfRule>
  </conditionalFormatting>
  <conditionalFormatting sqref="C17">
    <cfRule type="cellIs" dxfId="60" priority="263" operator="equal">
      <formula>"↑新築の場合は（仮称）で受け付けますが、竣工後氏名等変更届出書を提出してください"</formula>
    </cfRule>
  </conditionalFormatting>
  <conditionalFormatting sqref="C20">
    <cfRule type="cellIs" dxfId="59" priority="262" operator="equal">
      <formula>"↑新築の場合は住居番で止めておき、竣工時に氏名等変更届出書を提出してください"</formula>
    </cfRule>
  </conditionalFormatting>
  <conditionalFormatting sqref="C44:F44">
    <cfRule type="cellIs" dxfId="58" priority="216" operator="equal">
      <formula>"←２種類目以降があるときは特定施設２を選択"</formula>
    </cfRule>
  </conditionalFormatting>
  <conditionalFormatting sqref="C52">
    <cfRule type="cellIs" dxfId="57" priority="215" operator="equal">
      <formula>"←３種類目があるときは特定施設３を選択"</formula>
    </cfRule>
  </conditionalFormatting>
  <conditionalFormatting sqref="E32:F32">
    <cfRule type="expression" dxfId="56" priority="169" stopIfTrue="1">
      <formula>$C$32="特定施設の種類を選択してください"</formula>
    </cfRule>
    <cfRule type="cellIs" dxfId="55" priority="171" stopIfTrue="1" operator="equal">
      <formula>"特定施設の種類を選択してください"</formula>
    </cfRule>
    <cfRule type="containsBlanks" dxfId="54" priority="340">
      <formula>LEN(TRIM(E32))=0</formula>
    </cfRule>
  </conditionalFormatting>
  <conditionalFormatting sqref="C47">
    <cfRule type="cellIs" dxfId="53" priority="158" operator="equal">
      <formula>"特定施設の公称能力を記入してください"</formula>
    </cfRule>
    <cfRule type="containsBlanks" dxfId="52" priority="162">
      <formula>LEN(TRIM(C47))=0</formula>
    </cfRule>
  </conditionalFormatting>
  <conditionalFormatting sqref="C48">
    <cfRule type="cellIs" dxfId="51" priority="157" operator="equal">
      <formula>"特定施設の数（変更前）を記入してください"</formula>
    </cfRule>
    <cfRule type="containsBlanks" dxfId="50" priority="163">
      <formula>LEN(TRIM(C48))=0</formula>
    </cfRule>
  </conditionalFormatting>
  <conditionalFormatting sqref="C45:D45">
    <cfRule type="expression" dxfId="49" priority="120">
      <formula>$B$44="無し"</formula>
    </cfRule>
    <cfRule type="cellIs" dxfId="48" priority="159" operator="equal">
      <formula>"特定施設の種類を選択してください"</formula>
    </cfRule>
    <cfRule type="containsBlanks" dxfId="47" priority="324">
      <formula>LEN(TRIM(C45))=0</formula>
    </cfRule>
  </conditionalFormatting>
  <conditionalFormatting sqref="C46">
    <cfRule type="cellIs" dxfId="46" priority="155" operator="equal">
      <formula>"特定施設の型式を記入してください"</formula>
    </cfRule>
    <cfRule type="containsBlanks" dxfId="45" priority="161">
      <formula>LEN(TRIM(C46))=0</formula>
    </cfRule>
  </conditionalFormatting>
  <conditionalFormatting sqref="C49">
    <cfRule type="cellIs" dxfId="44" priority="154" operator="equal">
      <formula>"使用開始時刻（時・分）（変更前）を記入してください"</formula>
    </cfRule>
  </conditionalFormatting>
  <conditionalFormatting sqref="C50">
    <cfRule type="cellIs" dxfId="43" priority="152" operator="equal">
      <formula>"使用終了時刻（時・分）（変更前）を記入してください"</formula>
    </cfRule>
    <cfRule type="containsBlanks" dxfId="42" priority="167">
      <formula>LEN(TRIM(C50))=0</formula>
    </cfRule>
  </conditionalFormatting>
  <conditionalFormatting sqref="C53">
    <cfRule type="cellIs" dxfId="41" priority="135" operator="equal">
      <formula>"特定施設の種類を選択してください"</formula>
    </cfRule>
  </conditionalFormatting>
  <conditionalFormatting sqref="C55">
    <cfRule type="cellIs" dxfId="40" priority="134" operator="equal">
      <formula>"特定施設の公称能力を記入してください"</formula>
    </cfRule>
    <cfRule type="containsBlanks" dxfId="39" priority="138">
      <formula>LEN(TRIM(C55))=0</formula>
    </cfRule>
  </conditionalFormatting>
  <conditionalFormatting sqref="C56">
    <cfRule type="cellIs" dxfId="38" priority="133" operator="equal">
      <formula>"特定施設の数（変更前）を記入してください"</formula>
    </cfRule>
    <cfRule type="containsBlanks" dxfId="37" priority="139">
      <formula>LEN(TRIM(C56))=0</formula>
    </cfRule>
  </conditionalFormatting>
  <conditionalFormatting sqref="C53:D53">
    <cfRule type="expression" dxfId="36" priority="112">
      <formula>$B$52="無し"</formula>
    </cfRule>
    <cfRule type="cellIs" dxfId="35" priority="132" operator="equal">
      <formula>0</formula>
    </cfRule>
  </conditionalFormatting>
  <conditionalFormatting sqref="C54">
    <cfRule type="cellIs" dxfId="34" priority="131" operator="equal">
      <formula>"特定施設の型式を記入してください"</formula>
    </cfRule>
    <cfRule type="containsBlanks" dxfId="33" priority="137">
      <formula>LEN(TRIM(C54))=0</formula>
    </cfRule>
  </conditionalFormatting>
  <conditionalFormatting sqref="C57">
    <cfRule type="cellIs" dxfId="32" priority="130" operator="equal">
      <formula>"使用開始時刻（時・分）（変更前）を記入してください"</formula>
    </cfRule>
    <cfRule type="containsBlanks" dxfId="31" priority="141">
      <formula>LEN(TRIM(C57))=0</formula>
    </cfRule>
  </conditionalFormatting>
  <conditionalFormatting sqref="C58">
    <cfRule type="cellIs" dxfId="30" priority="128" operator="equal">
      <formula>"使用終了時刻（時・分）（変更前）を記入してください"</formula>
    </cfRule>
    <cfRule type="containsBlanks" dxfId="29" priority="143">
      <formula>LEN(TRIM(C58))=0</formula>
    </cfRule>
  </conditionalFormatting>
  <conditionalFormatting sqref="E53:F53">
    <cfRule type="expression" dxfId="28" priority="2" stopIfTrue="1">
      <formula>$B$52="無し"</formula>
    </cfRule>
    <cfRule type="expression" dxfId="27" priority="111" stopIfTrue="1">
      <formula>$C$53="特定施設の種類を選択してください"</formula>
    </cfRule>
    <cfRule type="cellIs" dxfId="26" priority="121" stopIfTrue="1" operator="equal">
      <formula>"特定施設の種類を選択してください"</formula>
    </cfRule>
    <cfRule type="containsBlanks" dxfId="25" priority="122">
      <formula>LEN(TRIM(E53))=0</formula>
    </cfRule>
  </conditionalFormatting>
  <conditionalFormatting sqref="C46:F46">
    <cfRule type="expression" dxfId="24" priority="118">
      <formula>$B$44="無し"</formula>
    </cfRule>
  </conditionalFormatting>
  <conditionalFormatting sqref="C47:F47">
    <cfRule type="expression" dxfId="23" priority="117">
      <formula>$B$44="無し"</formula>
    </cfRule>
  </conditionalFormatting>
  <conditionalFormatting sqref="C48:F48">
    <cfRule type="cellIs" dxfId="22" priority="32" operator="equal">
      <formula>"特定施設の数を記入してください"</formula>
    </cfRule>
    <cfRule type="expression" dxfId="21" priority="116">
      <formula>$B$44="無し"</formula>
    </cfRule>
  </conditionalFormatting>
  <conditionalFormatting sqref="C49:F49">
    <cfRule type="cellIs" dxfId="20" priority="30" operator="equal">
      <formula>"使用開始時刻（時・分）を記入してください"</formula>
    </cfRule>
    <cfRule type="expression" dxfId="19" priority="114">
      <formula>$B$44="無し"</formula>
    </cfRule>
  </conditionalFormatting>
  <conditionalFormatting sqref="C50:F50">
    <cfRule type="expression" dxfId="18" priority="29">
      <formula>$B$44="無し"</formula>
    </cfRule>
    <cfRule type="cellIs" dxfId="17" priority="113" operator="equal">
      <formula>"使用終了時刻（時・分）を記入してください"</formula>
    </cfRule>
  </conditionalFormatting>
  <conditionalFormatting sqref="C54:F54">
    <cfRule type="expression" dxfId="16" priority="110">
      <formula>$B$52="無し"</formula>
    </cfRule>
  </conditionalFormatting>
  <conditionalFormatting sqref="C55:F55">
    <cfRule type="expression" dxfId="15" priority="109">
      <formula>$B$52="無し"</formula>
    </cfRule>
  </conditionalFormatting>
  <conditionalFormatting sqref="C56:F56">
    <cfRule type="cellIs" dxfId="14" priority="24" operator="equal">
      <formula>"特定施設の数を記入してください"</formula>
    </cfRule>
    <cfRule type="expression" dxfId="13" priority="108">
      <formula>$B$52="無し"</formula>
    </cfRule>
  </conditionalFormatting>
  <conditionalFormatting sqref="C57:F57">
    <cfRule type="cellIs" dxfId="12" priority="23" operator="equal">
      <formula>"使用開始時刻（時・分）を記入してください"</formula>
    </cfRule>
    <cfRule type="expression" dxfId="11" priority="106">
      <formula>$B$52="無し"</formula>
    </cfRule>
  </conditionalFormatting>
  <conditionalFormatting sqref="C58:F58">
    <cfRule type="cellIs" dxfId="10" priority="22" operator="equal">
      <formula>"使用終了時刻（時・分）を記入してください"</formula>
    </cfRule>
    <cfRule type="expression" dxfId="9" priority="105">
      <formula>$B$52="無し"</formula>
    </cfRule>
  </conditionalFormatting>
  <conditionalFormatting sqref="C5">
    <cfRule type="cellIs" dxfId="8" priority="60" operator="equal">
      <formula>"選択してください"</formula>
    </cfRule>
    <cfRule type="containsBlanks" dxfId="7" priority="329">
      <formula>LEN(TRIM(C5))=0</formula>
    </cfRule>
  </conditionalFormatting>
  <conditionalFormatting sqref="C40:F40">
    <cfRule type="cellIs" dxfId="6" priority="37" operator="equal">
      <formula>"使用開始時刻（時・分）を記入してください"</formula>
    </cfRule>
  </conditionalFormatting>
  <conditionalFormatting sqref="C42:F42">
    <cfRule type="cellIs" dxfId="5" priority="36" operator="equal">
      <formula>"使用終了時刻（時・分）を記入してください"</formula>
    </cfRule>
  </conditionalFormatting>
  <conditionalFormatting sqref="E45:F45">
    <cfRule type="expression" dxfId="4" priority="34" stopIfTrue="1">
      <formula>$C$45="特定施設の種類を選択してください"</formula>
    </cfRule>
    <cfRule type="cellIs" dxfId="3" priority="35" stopIfTrue="1" operator="equal">
      <formula>"特定施設の種類を選択してください"</formula>
    </cfRule>
    <cfRule type="containsBlanks" dxfId="2" priority="338">
      <formula>LEN(TRIM(E45))=0</formula>
    </cfRule>
  </conditionalFormatting>
  <conditionalFormatting sqref="F9:I9">
    <cfRule type="expression" dxfId="1" priority="339">
      <formula>#REF!="特定施設の使用の方法"</formula>
    </cfRule>
  </conditionalFormatting>
  <conditionalFormatting sqref="C63">
    <cfRule type="cellIs" dxfId="0" priority="1" operator="equal">
      <formula>"済"</formula>
    </cfRule>
  </conditionalFormatting>
  <dataValidations count="21">
    <dataValidation imeMode="on" allowBlank="1" showInputMessage="1" showErrorMessage="1" sqref="C22:F22 C16:F16 C11:F11 C13:F13 C38:F38 C46:F48 C34:F34 C54:F55"/>
    <dataValidation type="list" allowBlank="1" showInputMessage="1" sqref="D19">
      <formula1>INDIRECT(町名)</formula1>
    </dataValidation>
    <dataValidation type="list" allowBlank="1" showInputMessage="1" showErrorMessage="1" sqref="C19">
      <formula1>"駒込,巣鴨,西巣鴨,北大塚,南大塚,上池袋,東池袋,南池袋,西池袋,池袋,池袋本町,雑司が谷,高田,目白,南長崎,長崎,千早,要町,高松,千川"</formula1>
    </dataValidation>
    <dataValidation type="list" allowBlank="1" showInputMessage="1" showErrorMessage="1" sqref="C60:C63">
      <formula1>"済"</formula1>
    </dataValidation>
    <dataValidation type="whole" imeMode="off" operator="greaterThanOrEqual" allowBlank="1" showInputMessage="1" showErrorMessage="1" sqref="C24:F24">
      <formula1>0</formula1>
    </dataValidation>
    <dataValidation type="list" allowBlank="1" showInputMessage="1" sqref="C53:D53">
      <formula1>"金属加工機械,空気圧縮機・送風機,土石用または鉱物用の 破砕機・摩砕機・ふるい・分級機,織機,建設用資材製造機械,穀物用製粉機,木材加工機械,抄紙機,印刷機械,合成樹脂用射出成型機,鋳型造型機"</formula1>
    </dataValidation>
    <dataValidation type="list" allowBlank="1" showInputMessage="1" sqref="E53:F53">
      <formula1>INDIRECT($C$5&amp;$C$53)</formula1>
    </dataValidation>
    <dataValidation type="list" allowBlank="1" showInputMessage="1" showErrorMessage="1" sqref="B44">
      <formula1>"特定施設２,無し"</formula1>
    </dataValidation>
    <dataValidation type="list" allowBlank="1" showInputMessage="1" showErrorMessage="1" sqref="B52">
      <formula1>"特定施設３,無し"</formula1>
    </dataValidation>
    <dataValidation type="list" allowBlank="1" sqref="C5">
      <formula1>"騒音規制法,振動規制法"</formula1>
    </dataValidation>
    <dataValidation type="date" imeMode="on" operator="greaterThanOrEqual" allowBlank="1" showInputMessage="1" showErrorMessage="1" sqref="C8:F8">
      <formula1>1</formula1>
    </dataValidation>
    <dataValidation type="whole" imeMode="off" operator="greaterThanOrEqual" allowBlank="1" showInputMessage="1" showErrorMessage="1" sqref="E19:F19">
      <formula1>1</formula1>
    </dataValidation>
    <dataValidation type="list" allowBlank="1" showInputMessage="1" showErrorMessage="1" sqref="C45:D45">
      <formula1>"金属加工機械,空気圧縮機・送風機,土石用または鉱物用の 破砕機・摩砕機・ふるい・分級機,織機,建設用資材製造機械,穀物用製粉機,木材加工機械,抄紙機,印刷機械,合成樹脂用射出成型機,鋳型造型機"</formula1>
    </dataValidation>
    <dataValidation type="list" allowBlank="1" showInputMessage="1" showErrorMessage="1" sqref="E45:F45">
      <formula1>INDIRECT($C$5&amp;$C$45)</formula1>
    </dataValidation>
    <dataValidation imeMode="on" operator="greaterThan" allowBlank="1" showInputMessage="1" showErrorMessage="1" sqref="C36:F36"/>
    <dataValidation type="list" allowBlank="1" showInputMessage="1" showErrorMessage="1" sqref="C32:D32">
      <formula1>INDIRECT($C$5&amp;"特定施設")</formula1>
    </dataValidation>
    <dataValidation type="list" allowBlank="1" showInputMessage="1" showErrorMessage="1" sqref="E32:F32">
      <formula1>INDIRECT($C$5&amp;$C$32)</formula1>
    </dataValidation>
    <dataValidation type="time" errorStyle="warning" imeMode="on" operator="greaterThan" allowBlank="1" showInputMessage="1" showErrorMessage="1" errorTitle="確認してください" error="使用終了時間が開始時間より早くなっています。" sqref="C42:F42">
      <formula1>C40</formula1>
    </dataValidation>
    <dataValidation type="time" imeMode="on" operator="greaterThanOrEqual" allowBlank="1" showInputMessage="1" sqref="C57:F57 C40:F40 C49:F49">
      <formula1>0</formula1>
    </dataValidation>
    <dataValidation type="time" errorStyle="warning" imeMode="on" operator="greaterThan" allowBlank="1" showInputMessage="1" errorTitle="確認してください" error="使用終了時間が開始時間より早くなっています。" sqref="C58:F58 C50:F50">
      <formula1>C49</formula1>
    </dataValidation>
    <dataValidation imeMode="on" allowBlank="1" showInputMessage="1" sqref="C56:F56"/>
  </dataValidations>
  <pageMargins left="0.25" right="0.25" top="0.75" bottom="0.75" header="0.3" footer="0.3"/>
  <pageSetup paperSize="9" scale="5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showRowColHeaders="0" view="pageBreakPreview" zoomScale="105" zoomScaleNormal="100" zoomScaleSheetLayoutView="105" workbookViewId="0"/>
  </sheetViews>
  <sheetFormatPr defaultRowHeight="12.4"/>
  <cols>
    <col min="1" max="1" width="15.83984375" style="14" customWidth="1"/>
    <col min="2" max="2" width="7.68359375" style="14" customWidth="1"/>
    <col min="3" max="3" width="7.3671875" style="14" customWidth="1"/>
    <col min="4" max="4" width="8.05078125" style="14" customWidth="1"/>
    <col min="5" max="5" width="5.47265625" style="14" customWidth="1"/>
    <col min="6" max="6" width="6.26171875" style="14" customWidth="1"/>
    <col min="7" max="7" width="11.05078125" style="14" customWidth="1"/>
    <col min="8" max="16384" width="8.83984375" style="14"/>
  </cols>
  <sheetData>
    <row r="1" spans="1:8" ht="12.75">
      <c r="A1" s="38" t="str">
        <f>"様式第１"&amp;IF(騒音・振動の別="騒音規制法","","（第４条関係）")</f>
        <v>様式第１（第４条関係）</v>
      </c>
    </row>
    <row r="2" spans="1:8" ht="18" customHeight="1">
      <c r="A2" s="108" t="s">
        <v>18</v>
      </c>
      <c r="B2" s="109"/>
      <c r="C2" s="109"/>
      <c r="D2" s="109"/>
      <c r="E2" s="109"/>
      <c r="F2" s="109"/>
      <c r="G2" s="109"/>
    </row>
    <row r="3" spans="1:8" ht="30.6" customHeight="1">
      <c r="E3" s="112" t="str">
        <f>届出日</f>
        <v>届出日を記入してください</v>
      </c>
      <c r="F3" s="113"/>
      <c r="G3" s="113"/>
    </row>
    <row r="4" spans="1:8" ht="30" customHeight="1">
      <c r="A4" s="50" t="s">
        <v>157</v>
      </c>
      <c r="B4" s="50"/>
    </row>
    <row r="5" spans="1:8" ht="18" customHeight="1">
      <c r="A5" s="23"/>
      <c r="C5" s="106" t="s">
        <v>19</v>
      </c>
      <c r="D5" s="121" t="str">
        <f>届出者住所</f>
        <v>届出者住所を記入してください</v>
      </c>
      <c r="E5" s="122"/>
      <c r="F5" s="122"/>
      <c r="G5" s="122"/>
    </row>
    <row r="6" spans="1:8" ht="37.15">
      <c r="B6" s="51"/>
      <c r="C6" s="107"/>
      <c r="D6" s="120" t="str">
        <f>届出者氏名</f>
        <v>届出者氏名を記入してください</v>
      </c>
      <c r="E6" s="120"/>
      <c r="F6" s="120"/>
      <c r="G6" s="120"/>
      <c r="H6" s="43" t="s">
        <v>156</v>
      </c>
    </row>
    <row r="7" spans="1:8" s="22" customFormat="1" ht="45.1" customHeight="1">
      <c r="A7" s="116" t="str">
        <f>"　"&amp;IF(騒音・振動の別="騒音規制法","騒音","振動")&amp;"規制法第6条第1項の規定により、特定施設の設置について、次のとおり届け出ま
す。"</f>
        <v>　振動規制法第6条第1項の規定により、特定施設の設置について、次のとおり届け出ま
す。</v>
      </c>
      <c r="B7" s="117"/>
      <c r="C7" s="117"/>
      <c r="D7" s="117"/>
      <c r="E7" s="117"/>
      <c r="F7" s="117"/>
      <c r="G7" s="117"/>
    </row>
    <row r="8" spans="1:8" ht="24.85" customHeight="1">
      <c r="A8" s="49" t="s">
        <v>158</v>
      </c>
      <c r="B8" s="125" t="str">
        <f>事業場名称</f>
        <v>事業場名称を記入してください</v>
      </c>
      <c r="C8" s="105"/>
      <c r="D8" s="114" t="s">
        <v>25</v>
      </c>
      <c r="E8" s="115"/>
      <c r="F8" s="16"/>
      <c r="G8" s="17"/>
    </row>
    <row r="9" spans="1:8" ht="24.85" customHeight="1">
      <c r="A9" s="49" t="s">
        <v>159</v>
      </c>
      <c r="B9" s="123" t="str">
        <f>事業場所在地</f>
        <v>選択してください選択してください数値を記入番数値を記入号</v>
      </c>
      <c r="C9" s="124"/>
      <c r="D9" s="114" t="s">
        <v>26</v>
      </c>
      <c r="E9" s="115"/>
      <c r="F9" s="16"/>
      <c r="G9" s="17" t="s">
        <v>36</v>
      </c>
    </row>
    <row r="10" spans="1:8" ht="24.75">
      <c r="A10" s="49" t="s">
        <v>160</v>
      </c>
      <c r="B10" s="126" t="str">
        <f>事業内容</f>
        <v>事業内容を記入してください</v>
      </c>
      <c r="C10" s="127"/>
      <c r="D10" s="114" t="s">
        <v>27</v>
      </c>
      <c r="E10" s="115"/>
      <c r="F10" s="16"/>
      <c r="G10" s="17"/>
      <c r="H10" s="43" t="s">
        <v>155</v>
      </c>
    </row>
    <row r="11" spans="1:8" ht="24.85" customHeight="1">
      <c r="A11" s="49" t="s">
        <v>20</v>
      </c>
      <c r="B11" s="104" t="str">
        <f>常時使用する従業員数</f>
        <v>当該事業所で働いている従業員数を記入してください</v>
      </c>
      <c r="C11" s="105"/>
      <c r="D11" s="114" t="s">
        <v>28</v>
      </c>
      <c r="E11" s="115"/>
      <c r="F11" s="16"/>
      <c r="G11" s="17"/>
    </row>
    <row r="12" spans="1:8" ht="24.85" customHeight="1">
      <c r="A12" s="49" t="str">
        <f>IF(騒音・振動の別="騒音規制法","△騒音","振動")&amp;"の防止の方法"</f>
        <v>振動の防止の方法</v>
      </c>
      <c r="B12" s="52" t="s">
        <v>22</v>
      </c>
      <c r="C12" s="53"/>
      <c r="D12" s="114" t="s">
        <v>35</v>
      </c>
      <c r="E12" s="115"/>
      <c r="F12" s="16"/>
      <c r="G12" s="17"/>
    </row>
    <row r="13" spans="1:8" ht="32.35" customHeight="1">
      <c r="A13" s="49" t="s">
        <v>21</v>
      </c>
      <c r="B13" s="19" t="s">
        <v>23</v>
      </c>
      <c r="C13" s="18" t="s">
        <v>38</v>
      </c>
      <c r="D13" s="20" t="s">
        <v>24</v>
      </c>
      <c r="E13" s="118" t="s">
        <v>29</v>
      </c>
      <c r="F13" s="119"/>
      <c r="G13" s="21" t="s">
        <v>30</v>
      </c>
    </row>
    <row r="14" spans="1:8" ht="32.35" customHeight="1">
      <c r="A14" s="61" t="str">
        <f>特定施設の種類１ａ&amp;IF(特定施設の種類１b="","",CHAR(10)&amp;"　"&amp;特定施設の種類１b)</f>
        <v>特定施設の種類を選択してください</v>
      </c>
      <c r="B14" s="27" t="str">
        <f>型式１</f>
        <v>特定施設の型式を記入してください</v>
      </c>
      <c r="C14" s="56" t="str">
        <f>公称能力１</f>
        <v>特定施設の公称能力を記入してください</v>
      </c>
      <c r="D14" s="56" t="str">
        <f>数変更前１</f>
        <v>特定施設の数を記入してください</v>
      </c>
      <c r="E14" s="110" t="str">
        <f>使用開始時刻変更前１</f>
        <v>使用開始時刻（時・分）を記入してください</v>
      </c>
      <c r="F14" s="111"/>
      <c r="G14" s="57" t="str">
        <f>使用終了時刻変更前１</f>
        <v>使用終了時刻（時・分）を記入してください</v>
      </c>
    </row>
    <row r="15" spans="1:8" ht="32.35" customHeight="1">
      <c r="A15" s="61" t="str">
        <f>特定施設の種類２ａ&amp;IF(特定施設の種類２ｂ="","",CHAR(10)&amp;"　"&amp;特定施設の種類２ｂ)</f>
        <v/>
      </c>
      <c r="B15" s="27" t="str">
        <f>型式２</f>
        <v/>
      </c>
      <c r="C15" s="56" t="str">
        <f>公称能力２</f>
        <v/>
      </c>
      <c r="D15" s="56" t="str">
        <f>数変更前２</f>
        <v/>
      </c>
      <c r="E15" s="110" t="str">
        <f>使用開始時刻変更前２</f>
        <v/>
      </c>
      <c r="F15" s="111"/>
      <c r="G15" s="57" t="str">
        <f>使用終了時刻変更前２</f>
        <v/>
      </c>
    </row>
    <row r="16" spans="1:8" ht="32.35" customHeight="1">
      <c r="A16" s="61" t="str">
        <f>特定施設の種類３ａ&amp;IF(特定施設の種類３ｂ="","",CHAR(10)&amp;"　"&amp;特定施設の種類３ｂ)</f>
        <v/>
      </c>
      <c r="B16" s="27" t="str">
        <f>型式３</f>
        <v/>
      </c>
      <c r="C16" s="56" t="str">
        <f>公称能力３</f>
        <v/>
      </c>
      <c r="D16" s="56" t="str">
        <f>数変更前３</f>
        <v/>
      </c>
      <c r="E16" s="110" t="str">
        <f>使用開始時刻変更前３</f>
        <v/>
      </c>
      <c r="F16" s="111"/>
      <c r="G16" s="57" t="str">
        <f>使用終了時刻変更前３</f>
        <v/>
      </c>
    </row>
    <row r="17" spans="1:1" ht="15.1" customHeight="1">
      <c r="A17" s="14" t="str">
        <f>"備考　１　特定施設の種類の欄には、"&amp;IF(騒音・振動の別="騒音規制法","騒音","振動")&amp;"規制法施行令別表１に掲げる号番号及びイ、"</f>
        <v>備考　１　特定施設の種類の欄には、振動規制法施行令別表１に掲げる号番号及びイ、</v>
      </c>
    </row>
    <row r="18" spans="1:1" ht="15.1" customHeight="1">
      <c r="A18" s="14" t="s">
        <v>31</v>
      </c>
    </row>
    <row r="19" spans="1:1" ht="15.1" customHeight="1">
      <c r="A19" s="1" t="str">
        <f>"　　　２　"&amp;IF(騒音・振動の別="騒音規制法","騒音の防止の方法の欄の記載については､別紙によることとし､消音器の設置、","振動の防止の方法の欄の記載については、別紙によることとし、吊基礎、直接")</f>
        <v>　　　２　振動の防止の方法の欄の記載については、別紙によることとし、吊基礎、直接</v>
      </c>
    </row>
    <row r="20" spans="1:1" ht="15.1" customHeight="1">
      <c r="A20" s="1" t="str">
        <f>IF(騒音・振動の別="騒音規制法","　　　　音源室内の防音措置､遮音塀の設置等騒音の防止に関して講じようとする措置の","　　　　支持基礎(板ばね、コイルばね等を使用するもの)、空気ばねの設置等振動の防止")</f>
        <v>　　　　支持基礎(板ばね、コイルばね等を使用するもの)、空気ばねの設置等振動の防止</v>
      </c>
    </row>
    <row r="21" spans="1:1" ht="15.1" customHeight="1">
      <c r="A21" s="1" t="str">
        <f>IF(騒音・振動の別="騒音規制法","　　　　概要を明らかにするとともに、できる限り図面、表等を利用すること。","　　　　に関して講じようとする措置の概要を明らかにするとともに、できる限り図面、")</f>
        <v>　　　　に関して講じようとする措置の概要を明らかにするとともに、できる限り図面、</v>
      </c>
    </row>
    <row r="22" spans="1:1" ht="15.1" customHeight="1">
      <c r="A22" s="1" t="str">
        <f>IF(騒音・振動の別="騒音規制法","","　　　　表等を利用すること。")</f>
        <v>　　　　表等を利用すること。</v>
      </c>
    </row>
    <row r="23" spans="1:1" ht="15.1" customHeight="1">
      <c r="A23" s="1" t="s">
        <v>34</v>
      </c>
    </row>
    <row r="24" spans="1:1" ht="15.1" customHeight="1">
      <c r="A24" s="1" t="s">
        <v>33</v>
      </c>
    </row>
    <row r="25" spans="1:1" ht="15.1" customHeight="1">
      <c r="A25" s="14" t="s">
        <v>32</v>
      </c>
    </row>
  </sheetData>
  <sheetProtection password="DC9F" sheet="1" objects="1" scenarios="1"/>
  <mergeCells count="19">
    <mergeCell ref="E16:F16"/>
    <mergeCell ref="E3:G3"/>
    <mergeCell ref="D12:E12"/>
    <mergeCell ref="A7:G7"/>
    <mergeCell ref="E13:F13"/>
    <mergeCell ref="D6:G6"/>
    <mergeCell ref="D8:E8"/>
    <mergeCell ref="D9:E9"/>
    <mergeCell ref="D10:E10"/>
    <mergeCell ref="D11:E11"/>
    <mergeCell ref="D5:G5"/>
    <mergeCell ref="B9:C9"/>
    <mergeCell ref="B8:C8"/>
    <mergeCell ref="B10:C10"/>
    <mergeCell ref="B11:C11"/>
    <mergeCell ref="C5:C6"/>
    <mergeCell ref="A2:G2"/>
    <mergeCell ref="E14:F14"/>
    <mergeCell ref="E15:F15"/>
  </mergeCells>
  <phoneticPr fontId="2"/>
  <printOptions horizontalCentered="1"/>
  <pageMargins left="0" right="0" top="1.1811023622047245"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Normal="100" zoomScaleSheetLayoutView="100" workbookViewId="0">
      <selection activeCell="M11" sqref="M11"/>
    </sheetView>
  </sheetViews>
  <sheetFormatPr defaultRowHeight="12.4"/>
  <cols>
    <col min="1" max="1" width="15.83984375" style="14" customWidth="1"/>
    <col min="2" max="2" width="7.68359375" style="14" customWidth="1"/>
    <col min="3" max="3" width="7.3671875" style="14" customWidth="1"/>
    <col min="4" max="4" width="8.05078125" style="14" customWidth="1"/>
    <col min="5" max="5" width="5.47265625" style="14" customWidth="1"/>
    <col min="6" max="6" width="6.26171875" style="14" customWidth="1"/>
    <col min="7" max="7" width="11.05078125" style="14" customWidth="1"/>
    <col min="8" max="16384" width="8.83984375" style="14"/>
  </cols>
  <sheetData>
    <row r="1" spans="1:8">
      <c r="A1" s="13" t="str">
        <f>"様式第２"&amp;IF(騒音・振動の別="騒音規制法","","（第５条関係）")</f>
        <v>様式第２（第５条関係）</v>
      </c>
    </row>
    <row r="2" spans="1:8" ht="18" customHeight="1">
      <c r="A2" s="108" t="s">
        <v>37</v>
      </c>
      <c r="B2" s="109"/>
      <c r="C2" s="109"/>
      <c r="D2" s="109"/>
      <c r="E2" s="109"/>
      <c r="F2" s="109"/>
      <c r="G2" s="109"/>
    </row>
    <row r="3" spans="1:8" ht="30.6" customHeight="1">
      <c r="F3" s="112" t="str">
        <f>届出日</f>
        <v>届出日を記入してください</v>
      </c>
      <c r="G3" s="113"/>
    </row>
    <row r="4" spans="1:8" ht="30" customHeight="1">
      <c r="A4" s="50" t="s">
        <v>157</v>
      </c>
      <c r="B4" s="50"/>
    </row>
    <row r="5" spans="1:8" ht="18" customHeight="1">
      <c r="A5" s="23"/>
      <c r="C5" s="106" t="s">
        <v>19</v>
      </c>
      <c r="D5" s="121" t="str">
        <f>届出者住所</f>
        <v>届出者住所を記入してください</v>
      </c>
      <c r="E5" s="122"/>
      <c r="F5" s="122"/>
      <c r="G5" s="122"/>
    </row>
    <row r="6" spans="1:8" ht="37.15">
      <c r="B6" s="51"/>
      <c r="C6" s="107"/>
      <c r="D6" s="120" t="str">
        <f>届出者氏名</f>
        <v>届出者氏名を記入してください</v>
      </c>
      <c r="E6" s="120"/>
      <c r="F6" s="120"/>
      <c r="G6" s="120"/>
      <c r="H6" s="43" t="s">
        <v>156</v>
      </c>
    </row>
    <row r="7" spans="1:8" s="22" customFormat="1" ht="30" customHeight="1">
      <c r="A7" s="130" t="str">
        <f>"　"&amp;IF(騒音・振動の別="騒音規制法","騒音","振動")&amp;"規制法第7条第1項の規定により、特定施設について、次のとおり届け出ます。"</f>
        <v>　振動規制法第7条第1項の規定により、特定施設について、次のとおり届け出ます。</v>
      </c>
      <c r="B7" s="131"/>
      <c r="C7" s="131"/>
      <c r="D7" s="131"/>
      <c r="E7" s="131"/>
      <c r="F7" s="131"/>
      <c r="G7" s="131"/>
    </row>
    <row r="8" spans="1:8" ht="24.85" customHeight="1">
      <c r="A8" s="49" t="s">
        <v>158</v>
      </c>
      <c r="B8" s="125" t="str">
        <f>事業場名称</f>
        <v>事業場名称を記入してください</v>
      </c>
      <c r="C8" s="105"/>
      <c r="D8" s="114" t="s">
        <v>25</v>
      </c>
      <c r="E8" s="115"/>
      <c r="F8" s="16"/>
      <c r="G8" s="17"/>
    </row>
    <row r="9" spans="1:8" ht="24.85" customHeight="1">
      <c r="A9" s="49" t="s">
        <v>159</v>
      </c>
      <c r="B9" s="125" t="str">
        <f>事業場所在地</f>
        <v>選択してください選択してください数値を記入番数値を記入号</v>
      </c>
      <c r="C9" s="105"/>
      <c r="D9" s="114" t="s">
        <v>26</v>
      </c>
      <c r="E9" s="115"/>
      <c r="F9" s="16"/>
      <c r="G9" s="17" t="s">
        <v>36</v>
      </c>
    </row>
    <row r="10" spans="1:8" ht="24.85" customHeight="1">
      <c r="A10" s="49" t="s">
        <v>160</v>
      </c>
      <c r="B10" s="125" t="str">
        <f>事業内容</f>
        <v>事業内容を記入してください</v>
      </c>
      <c r="C10" s="105"/>
      <c r="D10" s="114" t="s">
        <v>27</v>
      </c>
      <c r="E10" s="115"/>
      <c r="F10" s="16"/>
      <c r="G10" s="17"/>
    </row>
    <row r="11" spans="1:8" ht="24.85" customHeight="1">
      <c r="A11" s="18" t="s">
        <v>20</v>
      </c>
      <c r="B11" s="104" t="str">
        <f>常時使用する従業員数</f>
        <v>当該事業所で働いている従業員数を記入してください</v>
      </c>
      <c r="C11" s="105"/>
      <c r="D11" s="114" t="s">
        <v>28</v>
      </c>
      <c r="E11" s="115"/>
      <c r="F11" s="16"/>
      <c r="G11" s="17"/>
    </row>
    <row r="12" spans="1:8" ht="24.85" customHeight="1">
      <c r="A12" s="39" t="str">
        <f>IF(騒音・振動の別="騒音規制法","△騒音","振動")&amp;"の防止の方法"</f>
        <v>振動の防止の方法</v>
      </c>
      <c r="B12" s="26" t="s">
        <v>22</v>
      </c>
      <c r="C12" s="17"/>
      <c r="D12" s="114" t="s">
        <v>35</v>
      </c>
      <c r="E12" s="115"/>
      <c r="F12" s="16"/>
      <c r="G12" s="17"/>
    </row>
    <row r="13" spans="1:8" ht="24.85" customHeight="1">
      <c r="A13" s="18" t="s">
        <v>21</v>
      </c>
      <c r="B13" s="19" t="s">
        <v>23</v>
      </c>
      <c r="C13" s="18" t="s">
        <v>38</v>
      </c>
      <c r="D13" s="20" t="s">
        <v>24</v>
      </c>
      <c r="E13" s="118" t="s">
        <v>29</v>
      </c>
      <c r="F13" s="119"/>
      <c r="G13" s="21" t="s">
        <v>30</v>
      </c>
    </row>
    <row r="14" spans="1:8" ht="24.85" customHeight="1">
      <c r="A14" s="45" t="str">
        <f>特定施設の種類１ａ&amp;CHAR(10)&amp;"　"&amp;特定施設の種類１b</f>
        <v>特定施設の種類を選択してください
　</v>
      </c>
      <c r="B14" s="27" t="str">
        <f>型式１</f>
        <v>特定施設の型式を記入してください</v>
      </c>
      <c r="C14" s="27" t="str">
        <f>公称能力１</f>
        <v>特定施設の公称能力を記入してください</v>
      </c>
      <c r="D14" s="27" t="str">
        <f>数変更前１</f>
        <v>特定施設の数を記入してください</v>
      </c>
      <c r="E14" s="128" t="str">
        <f>使用開始時刻変更前１</f>
        <v>使用開始時刻（時・分）を記入してください</v>
      </c>
      <c r="F14" s="129"/>
      <c r="G14" s="28" t="str">
        <f>使用終了時刻変更前１</f>
        <v>使用終了時刻（時・分）を記入してください</v>
      </c>
    </row>
    <row r="15" spans="1:8" ht="24.85" customHeight="1">
      <c r="A15" s="45" t="str">
        <f>特定施設の種類２ａ&amp;"　"&amp;特定施設の種類２ｂ</f>
        <v>　</v>
      </c>
      <c r="B15" s="27" t="str">
        <f>型式２</f>
        <v/>
      </c>
      <c r="C15" s="27" t="str">
        <f>公称能力２</f>
        <v/>
      </c>
      <c r="D15" s="27" t="str">
        <f>数変更前２</f>
        <v/>
      </c>
      <c r="E15" s="128" t="str">
        <f>使用開始時刻変更前２</f>
        <v/>
      </c>
      <c r="F15" s="129"/>
      <c r="G15" s="28" t="str">
        <f>使用終了時刻変更前２</f>
        <v/>
      </c>
    </row>
    <row r="16" spans="1:8" ht="24.85" customHeight="1">
      <c r="A16" s="45" t="str">
        <f>特定施設の種類３ａ&amp;"　"&amp;特定施設の種類３ｂ</f>
        <v>　</v>
      </c>
      <c r="B16" s="27" t="str">
        <f>型式３</f>
        <v/>
      </c>
      <c r="C16" s="27" t="str">
        <f>公称能力３</f>
        <v/>
      </c>
      <c r="D16" s="27" t="str">
        <f>数変更前３</f>
        <v/>
      </c>
      <c r="E16" s="128" t="str">
        <f>使用開始時刻変更前３</f>
        <v/>
      </c>
      <c r="F16" s="129"/>
      <c r="G16" s="28" t="str">
        <f>使用終了時刻変更前３</f>
        <v/>
      </c>
    </row>
    <row r="17" spans="1:1" ht="15.1" customHeight="1">
      <c r="A17" s="14" t="str">
        <f>"備考　１　特定施設の種類の欄には、"&amp;IF(騒音・振動の別="騒音規制法","騒音","振動")&amp;"規制法施行令別表１に掲げる号番号及びイ、"</f>
        <v>備考　１　特定施設の種類の欄には、振動規制法施行令別表１に掲げる号番号及びイ、</v>
      </c>
    </row>
    <row r="18" spans="1:1" ht="15.1" customHeight="1">
      <c r="A18" s="14" t="s">
        <v>31</v>
      </c>
    </row>
    <row r="19" spans="1:1" ht="15.1" customHeight="1">
      <c r="A19" s="37" t="str">
        <f>"　　　２　"&amp;IF(騒音・振動の別="騒音規制法","騒音の防止の方法の欄の記載については、別紙によることとし、消音器の設置、","振動の防止の方法の欄の記載については、別紙に拠ることとし、吊基礎、直接")</f>
        <v>　　　２　振動の防止の方法の欄の記載については、別紙に拠ることとし、吊基礎、直接</v>
      </c>
    </row>
    <row r="20" spans="1:1" ht="15.1" customHeight="1">
      <c r="A20" s="37" t="str">
        <f>IF(騒音・振動の別="騒音規制法","　　　　音源室内の防音措置、遮音塀の設置等騒音の防止に関して講じようとする措置の","　　　　支持基礎(板ばね、コイルばね等を使用するもの)、空気ばねの設置等振動の防止")</f>
        <v>　　　　支持基礎(板ばね、コイルばね等を使用するもの)、空気ばねの設置等振動の防止</v>
      </c>
    </row>
    <row r="21" spans="1:1" ht="15.1" customHeight="1">
      <c r="A21" s="37" t="str">
        <f>IF(騒音・振動の別="騒音規制法","　　　　概要を明らかにするとともに、できる限り図面、表等を利用すること。","　　　　に関して講じようとする措置の概要を明らかにするとともに、できる限り図面、")</f>
        <v>　　　　に関して講じようとする措置の概要を明らかにするとともに、できる限り図面、</v>
      </c>
    </row>
    <row r="22" spans="1:1" ht="15.1" customHeight="1">
      <c r="A22" s="37" t="str">
        <f>IF(騒音・振動の別="騒音規制法","","　　　　表等を利用すること。")</f>
        <v>　　　　表等を利用すること。</v>
      </c>
    </row>
    <row r="23" spans="1:1" ht="15.1" customHeight="1">
      <c r="A23" s="15" t="s">
        <v>34</v>
      </c>
    </row>
    <row r="24" spans="1:1" ht="15.1" customHeight="1">
      <c r="A24" s="15" t="s">
        <v>33</v>
      </c>
    </row>
    <row r="25" spans="1:1" ht="15.1" customHeight="1">
      <c r="A25" s="14" t="s">
        <v>32</v>
      </c>
    </row>
  </sheetData>
  <mergeCells count="19">
    <mergeCell ref="E16:F16"/>
    <mergeCell ref="F3:G3"/>
    <mergeCell ref="D5:G5"/>
    <mergeCell ref="D12:E12"/>
    <mergeCell ref="E13:F13"/>
    <mergeCell ref="D6:G6"/>
    <mergeCell ref="A7:G7"/>
    <mergeCell ref="D8:E8"/>
    <mergeCell ref="D9:E9"/>
    <mergeCell ref="D10:E10"/>
    <mergeCell ref="D11:E11"/>
    <mergeCell ref="B8:C8"/>
    <mergeCell ref="B9:C9"/>
    <mergeCell ref="B10:C10"/>
    <mergeCell ref="B11:C11"/>
    <mergeCell ref="C5:C6"/>
    <mergeCell ref="A2:G2"/>
    <mergeCell ref="E14:F14"/>
    <mergeCell ref="E15:F15"/>
  </mergeCells>
  <phoneticPr fontId="2"/>
  <printOptions horizontalCentered="1"/>
  <pageMargins left="0" right="0" top="1.1811023622047245"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71</vt:i4>
      </vt:variant>
    </vt:vector>
  </HeadingPairs>
  <TitlesOfParts>
    <vt:vector size="75" baseType="lpstr">
      <vt:lpstr>このファイルについて</vt:lpstr>
      <vt:lpstr>入力シート</vt:lpstr>
      <vt:lpstr>様式第１　設置届出書</vt:lpstr>
      <vt:lpstr>様式２　使用届出書</vt:lpstr>
      <vt:lpstr>入力シート!Print_Area</vt:lpstr>
      <vt:lpstr>'様式２　使用届出書'!Print_Area</vt:lpstr>
      <vt:lpstr>'様式第１　設置届出書'!Print_Area</vt:lpstr>
      <vt:lpstr>メール送信ボタン表示１</vt:lpstr>
      <vt:lpstr>メール送信ボタン表示２</vt:lpstr>
      <vt:lpstr>メール本文</vt:lpstr>
      <vt:lpstr>環境保全課メールアドレス</vt:lpstr>
      <vt:lpstr>駒込</vt:lpstr>
      <vt:lpstr>型式１</vt:lpstr>
      <vt:lpstr>型式２</vt:lpstr>
      <vt:lpstr>型式３</vt:lpstr>
      <vt:lpstr>公称能力１</vt:lpstr>
      <vt:lpstr>公称能力２</vt:lpstr>
      <vt:lpstr>公称能力３</vt:lpstr>
      <vt:lpstr>高松</vt:lpstr>
      <vt:lpstr>高田</vt:lpstr>
      <vt:lpstr>雑司が谷</vt:lpstr>
      <vt:lpstr>使用開始時刻変更前１</vt:lpstr>
      <vt:lpstr>使用開始時刻変更前２</vt:lpstr>
      <vt:lpstr>使用開始時刻変更前３</vt:lpstr>
      <vt:lpstr>使用終了時刻変更前１</vt:lpstr>
      <vt:lpstr>使用終了時刻変更前２</vt:lpstr>
      <vt:lpstr>使用終了時刻変更前３</vt:lpstr>
      <vt:lpstr>事業場所在地</vt:lpstr>
      <vt:lpstr>事業場名称</vt:lpstr>
      <vt:lpstr>事業内容</vt:lpstr>
      <vt:lpstr>住居号</vt:lpstr>
      <vt:lpstr>住居番</vt:lpstr>
      <vt:lpstr>所在地</vt:lpstr>
      <vt:lpstr>上池袋</vt:lpstr>
      <vt:lpstr>常時使用する従業員数</vt:lpstr>
      <vt:lpstr>振動規制法</vt:lpstr>
      <vt:lpstr>振動規制法金属加工機械</vt:lpstr>
      <vt:lpstr>振動規制法特定施設</vt:lpstr>
      <vt:lpstr>振動規制法木材加工機械</vt:lpstr>
      <vt:lpstr>数変更前１</vt:lpstr>
      <vt:lpstr>数変更前２</vt:lpstr>
      <vt:lpstr>数変更前３</vt:lpstr>
      <vt:lpstr>西巣鴨</vt:lpstr>
      <vt:lpstr>西池袋</vt:lpstr>
      <vt:lpstr>千川</vt:lpstr>
      <vt:lpstr>千早</vt:lpstr>
      <vt:lpstr>巣鴨</vt:lpstr>
      <vt:lpstr>騒音・振動の別</vt:lpstr>
      <vt:lpstr>騒音規制法</vt:lpstr>
      <vt:lpstr>騒音規制法金属加工機械</vt:lpstr>
      <vt:lpstr>騒音規制法建設用資材製造機械</vt:lpstr>
      <vt:lpstr>騒音規制法特定施設</vt:lpstr>
      <vt:lpstr>騒音規制法木材加工機械</vt:lpstr>
      <vt:lpstr>池袋</vt:lpstr>
      <vt:lpstr>池袋本町</vt:lpstr>
      <vt:lpstr>丁目</vt:lpstr>
      <vt:lpstr>町名</vt:lpstr>
      <vt:lpstr>長崎</vt:lpstr>
      <vt:lpstr>添付資料</vt:lpstr>
      <vt:lpstr>東池袋</vt:lpstr>
      <vt:lpstr>特定施設の種類１ａ</vt:lpstr>
      <vt:lpstr>特定施設の種類１b</vt:lpstr>
      <vt:lpstr>特定施設の種類２ａ</vt:lpstr>
      <vt:lpstr>特定施設の種類２ｂ</vt:lpstr>
      <vt:lpstr>特定施設の種類３ａ</vt:lpstr>
      <vt:lpstr>特定施設の種類３ｂ</vt:lpstr>
      <vt:lpstr>届出者氏名</vt:lpstr>
      <vt:lpstr>届出者住所</vt:lpstr>
      <vt:lpstr>届出日</vt:lpstr>
      <vt:lpstr>南大塚</vt:lpstr>
      <vt:lpstr>南池袋</vt:lpstr>
      <vt:lpstr>南長崎</vt:lpstr>
      <vt:lpstr>北大塚</vt:lpstr>
      <vt:lpstr>目白</vt:lpstr>
      <vt:lpstr>要町</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正生</dc:creator>
  <cp:lastModifiedBy>宮﨑 正生</cp:lastModifiedBy>
  <cp:lastPrinted>2023-11-02T01:09:41Z</cp:lastPrinted>
  <dcterms:created xsi:type="dcterms:W3CDTF">2021-08-30T23:56:17Z</dcterms:created>
  <dcterms:modified xsi:type="dcterms:W3CDTF">2023-12-22T03:08:36Z</dcterms:modified>
</cp:coreProperties>
</file>