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令和05年度（自動生成削除禁止）\F99 環境清掃\03 環境保全\04 公害対策G\01 公害対策　庶務\11 その他庶務 (3年)\Webサイト\02_解体工事のお知らせ・特定建設作業・工場・指定作業場・特定施設・アスベスト対策工事に関する届出\06_特定施設に関する届出（騒音規制法・振動規制法）\"/>
    </mc:Choice>
  </mc:AlternateContent>
  <bookViews>
    <workbookView xWindow="0" yWindow="0" windowWidth="21600" windowHeight="9818" firstSheet="1" activeTab="1"/>
  </bookViews>
  <sheets>
    <sheet name="このファイルについて" sheetId="8" state="hidden" r:id="rId1"/>
    <sheet name="入力シート" sheetId="4" r:id="rId2"/>
    <sheet name="様式２　使用届出書" sheetId="10" state="hidden" r:id="rId3"/>
    <sheet name="様式第４　防止の方法変更届出書" sheetId="12" r:id="rId4"/>
    <sheet name="様式６ 氏名等変更届出書" sheetId="13" state="hidden" r:id="rId5"/>
    <sheet name="様式７　使用全廃届出書" sheetId="14" state="hidden" r:id="rId6"/>
    <sheet name="様式８　承継届出書" sheetId="16" state="hidden" r:id="rId7"/>
  </sheets>
  <definedNames>
    <definedName name="_xlnm.Print_Area" localSheetId="1">入力シート!$A$1:$I$25</definedName>
    <definedName name="_xlnm.Print_Area" localSheetId="2">'様式２　使用届出書'!$A$1:$G$25</definedName>
    <definedName name="_xlnm.Print_Area" localSheetId="4">'様式６ 氏名等変更届出書'!$A$1:$E$15</definedName>
    <definedName name="_xlnm.Print_Area" localSheetId="5">'様式７　使用全廃届出書'!$A$1:$D$15</definedName>
    <definedName name="_xlnm.Print_Area" localSheetId="6">'様式８　承継届出書'!$A$1:$E$17</definedName>
    <definedName name="_xlnm.Print_Area" localSheetId="3">'様式第４　防止の方法変更届出書'!$A$1:$E$21</definedName>
    <definedName name="メール送信ボタン表示１">このファイルについて!$B$25</definedName>
    <definedName name="メール送信ボタン表示２">このファイルについて!$B$26</definedName>
    <definedName name="メール本文">このファイルについて!$B$24</definedName>
    <definedName name="環境保全課メールアドレス">このファイルについて!$B$23</definedName>
    <definedName name="駒込">このファイルについて!$B$28:$B$34</definedName>
    <definedName name="高松">このファイルについて!$B$106:$B$108</definedName>
    <definedName name="高田">このファイルについて!$B$79:$B$81</definedName>
    <definedName name="雑司が谷">このファイルについて!$B$76:$B$79</definedName>
    <definedName name="事業場所在地">このファイルについて!$B$27</definedName>
    <definedName name="事業場名称">入力シート!$C$15</definedName>
    <definedName name="住居号">入力シート!$F$18</definedName>
    <definedName name="住居番">入力シート!$E$18</definedName>
    <definedName name="所在地">このファイルについて!$B$27</definedName>
    <definedName name="上池袋">このファイルについて!$B$50:$B$52</definedName>
    <definedName name="振動規制法金属加工機械">このファイルについて!$B$157:$B$161</definedName>
    <definedName name="振動規制法特定施設">このファイルについて!$B$145:$B$156</definedName>
    <definedName name="振動規制法木材加工機械">このファイルについて!$B$162:$B$163</definedName>
    <definedName name="西巣鴨">このファイルについて!$B$40:$B$43</definedName>
    <definedName name="西池袋">このファイルについて!$B$63:$B$67</definedName>
    <definedName name="千川">このファイルについて!$B$109:$B$110</definedName>
    <definedName name="千早">このファイルについて!$B$99:$B$102</definedName>
    <definedName name="巣鴨">このファイルについて!$B$35:$B$39</definedName>
    <definedName name="騒音・振動の別">入力シート!$C$5</definedName>
    <definedName name="騒音規制法金属加工機械">このファイルについて!$B$123:$B$133</definedName>
    <definedName name="騒音規制法建設用資材製造機械">このファイルについて!$B$134:$B$135</definedName>
    <definedName name="騒音規制法特定施設">このファイルについて!$B$112:$B$122</definedName>
    <definedName name="騒音規制法木材加工機械">このファイルについて!$B$136:$B$141</definedName>
    <definedName name="池袋">このファイルについて!$B$68:$C$71</definedName>
    <definedName name="池袋本町">このファイルについて!$B$72:$B$75</definedName>
    <definedName name="丁目">入力シート!$D$18</definedName>
    <definedName name="町名">入力シート!$C$18</definedName>
    <definedName name="長崎">このファイルについて!$B$93:$B$98</definedName>
    <definedName name="添付資料">このファイルについて!$B$27</definedName>
    <definedName name="東池袋">このファイルについて!$B$54:$B$58</definedName>
    <definedName name="届出者氏名">入力シート!$C$12</definedName>
    <definedName name="届出者住所">入力シート!$C$10</definedName>
    <definedName name="届出日">入力シート!$C$7</definedName>
    <definedName name="南大塚">このファイルについて!$B$47:$B$49</definedName>
    <definedName name="南池袋">このファイルについて!$B$59:$B$62</definedName>
    <definedName name="南長崎">このファイルについて!$B$87:$B$92</definedName>
    <definedName name="北大塚">このファイルについて!$B$44:$B$46</definedName>
    <definedName name="目白">このファイルについて!$B$82:$B$86</definedName>
    <definedName name="要町">このファイルについて!$B$103:$B$105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4" l="1"/>
  <c r="D23" i="4"/>
  <c r="D21" i="4"/>
  <c r="B26" i="8" l="1"/>
  <c r="B24" i="8"/>
  <c r="B25" i="8"/>
  <c r="A17" i="10" l="1"/>
  <c r="A8" i="16" l="1"/>
  <c r="A8" i="14"/>
  <c r="A20" i="10" l="1"/>
  <c r="A21" i="10" l="1"/>
  <c r="A19" i="10"/>
  <c r="A14" i="10" l="1"/>
  <c r="A1" i="16" l="1"/>
  <c r="A1" i="14"/>
  <c r="A1" i="13"/>
  <c r="A13" i="12"/>
  <c r="A1" i="12"/>
  <c r="A12" i="10"/>
  <c r="A1" i="10"/>
  <c r="C15" i="16"/>
  <c r="C14" i="16"/>
  <c r="C13" i="16"/>
  <c r="C12" i="16"/>
  <c r="C10" i="16"/>
  <c r="B13" i="14"/>
  <c r="B12" i="14"/>
  <c r="A8" i="13" l="1"/>
  <c r="A16" i="12"/>
  <c r="A2" i="12"/>
  <c r="A9" i="12"/>
  <c r="A22" i="10" l="1"/>
  <c r="A7" i="10"/>
  <c r="C13" i="13" l="1"/>
  <c r="C12" i="13"/>
  <c r="C11" i="13"/>
  <c r="C10" i="13"/>
  <c r="A16" i="10" l="1"/>
  <c r="A15" i="10" l="1"/>
  <c r="C19" i="4"/>
  <c r="C16" i="4"/>
  <c r="B27" i="8" l="1"/>
  <c r="C11" i="16" l="1"/>
  <c r="G16" i="10"/>
  <c r="E16" i="10"/>
  <c r="D16" i="10"/>
  <c r="C16" i="10"/>
  <c r="B16" i="10"/>
  <c r="G15" i="10"/>
  <c r="E15" i="10"/>
  <c r="D15" i="10"/>
  <c r="C15" i="10"/>
  <c r="B15" i="10"/>
  <c r="G14" i="10"/>
  <c r="E14" i="10"/>
  <c r="D14" i="10"/>
  <c r="C14" i="10"/>
  <c r="B14" i="10"/>
  <c r="D6" i="16" l="1"/>
  <c r="D5" i="16"/>
  <c r="C6" i="14"/>
  <c r="C5" i="14"/>
  <c r="D6" i="13"/>
  <c r="D5" i="13"/>
  <c r="D7" i="12"/>
  <c r="D6" i="12"/>
  <c r="D6" i="10"/>
  <c r="D5" i="10"/>
  <c r="D3" i="14" l="1"/>
  <c r="B11" i="10"/>
  <c r="B10" i="10"/>
  <c r="B11" i="14"/>
  <c r="B12" i="12"/>
  <c r="B9" i="10"/>
  <c r="B10" i="14"/>
  <c r="B11" i="12"/>
  <c r="B8" i="10"/>
  <c r="E3" i="16" l="1"/>
  <c r="F3" i="10"/>
  <c r="E3" i="12"/>
  <c r="E3" i="13"/>
</calcChain>
</file>

<file path=xl/comments1.xml><?xml version="1.0" encoding="utf-8"?>
<comments xmlns="http://schemas.openxmlformats.org/spreadsheetml/2006/main">
  <authors>
    <author>作成者</author>
    <author>宮﨑 正生</author>
  </authors>
  <commentList>
    <comment ref="C7" authorId="0" shapeId="0">
      <text>
        <r>
          <rPr>
            <b/>
            <sz val="12"/>
            <color indexed="81"/>
            <rFont val="MS P ゴシック"/>
            <family val="3"/>
            <charset val="128"/>
          </rPr>
          <t>記入例）令和〇〇年〇〇月〇〇日</t>
        </r>
      </text>
    </comment>
    <comment ref="C10" authorId="1" shapeId="0">
      <text>
        <r>
          <rPr>
            <b/>
            <sz val="12"/>
            <color indexed="81"/>
            <rFont val="MS P ゴシック"/>
            <family val="3"/>
            <charset val="128"/>
          </rPr>
          <t>記入例）○○区○○二丁目45番1号</t>
        </r>
      </text>
    </comment>
    <comment ref="C12" authorId="1" shapeId="0">
      <text>
        <r>
          <rPr>
            <b/>
            <sz val="12"/>
            <color indexed="81"/>
            <rFont val="MS P ゴシック"/>
            <family val="3"/>
            <charset val="128"/>
          </rPr>
          <t>記入例）株式会社 ○○
　　　　　代表取締役　○○　○○</t>
        </r>
      </text>
    </comment>
    <comment ref="C15" authorId="1" shapeId="0">
      <text>
        <r>
          <rPr>
            <b/>
            <sz val="12"/>
            <color indexed="81"/>
            <rFont val="MS P ゴシック"/>
            <family val="3"/>
            <charset val="128"/>
          </rPr>
          <t>記入例）〇〇製造工場</t>
        </r>
      </text>
    </comment>
  </commentList>
</comments>
</file>

<file path=xl/sharedStrings.xml><?xml version="1.0" encoding="utf-8"?>
<sst xmlns="http://schemas.openxmlformats.org/spreadsheetml/2006/main" count="347" uniqueCount="196">
  <si>
    <t>承継の原因</t>
    <rPh sb="0" eb="2">
      <t>ショウケイ</t>
    </rPh>
    <rPh sb="3" eb="5">
      <t>ゲンイン</t>
    </rPh>
    <phoneticPr fontId="2"/>
  </si>
  <si>
    <t>承継届出書</t>
    <rPh sb="0" eb="2">
      <t>ショウケイ</t>
    </rPh>
    <rPh sb="2" eb="5">
      <t>トドケデショ</t>
    </rPh>
    <phoneticPr fontId="2"/>
  </si>
  <si>
    <t>住所</t>
    <rPh sb="0" eb="2">
      <t>ジュウショ</t>
    </rPh>
    <phoneticPr fontId="2"/>
  </si>
  <si>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4"/>
  </si>
  <si>
    <t>ファイルリスト</t>
    <phoneticPr fontId="4"/>
  </si>
  <si>
    <t>ファイル名</t>
    <rPh sb="4" eb="5">
      <t>メイ</t>
    </rPh>
    <phoneticPr fontId="4"/>
  </si>
  <si>
    <t>用途</t>
    <rPh sb="0" eb="2">
      <t>ヨウト</t>
    </rPh>
    <phoneticPr fontId="4"/>
  </si>
  <si>
    <t>kaitaiyoushiki.xlsx</t>
  </si>
  <si>
    <t>解体工事標識設置届出書</t>
  </si>
  <si>
    <t>tokken-excel.xlsx</t>
  </si>
  <si>
    <t>特定建設作業実施届出書 騒音・振動</t>
    <rPh sb="12" eb="14">
      <t>ソウオン</t>
    </rPh>
    <rPh sb="15" eb="17">
      <t>シンドウ</t>
    </rPh>
    <phoneticPr fontId="4"/>
  </si>
  <si>
    <t>工場・指定作業場 氏名等変更、廃止、承継 届出書、有害物質取扱状況報告書</t>
  </si>
  <si>
    <t>yousui-excel.elsx</t>
    <phoneticPr fontId="4"/>
  </si>
  <si>
    <t>地下水揚水施設設置（変更）届出</t>
  </si>
  <si>
    <t>名前</t>
    <rPh sb="0" eb="2">
      <t>ナマエ</t>
    </rPh>
    <phoneticPr fontId="4"/>
  </si>
  <si>
    <t>データ</t>
    <phoneticPr fontId="4"/>
  </si>
  <si>
    <t>環境保全課メールアドレス</t>
    <rPh sb="0" eb="5">
      <t>カンキョウホゼンカ</t>
    </rPh>
    <phoneticPr fontId="4"/>
  </si>
  <si>
    <t>A0015003@city.toshima.lg.jp</t>
  </si>
  <si>
    <t>名前(変数）リスト</t>
    <rPh sb="0" eb="2">
      <t>ナマエ</t>
    </rPh>
    <rPh sb="3" eb="5">
      <t>ヘンスウ</t>
    </rPh>
    <phoneticPr fontId="4"/>
  </si>
  <si>
    <t>　ファイル→オプション→詳細設定→次のシートで作業するときの表示設定→「ゼロ値のセルにゼロを表示する」のチェックを外す。</t>
    <rPh sb="38" eb="39">
      <t>アタイ</t>
    </rPh>
    <phoneticPr fontId="4"/>
  </si>
  <si>
    <t>関数は解り易いように名前（変数）で構成するようにしており、入力シートおよびこのシートで名前（変数）を指定している。</t>
    <rPh sb="0" eb="2">
      <t>カンスウ</t>
    </rPh>
    <rPh sb="3" eb="4">
      <t>ワカ</t>
    </rPh>
    <rPh sb="5" eb="6">
      <t>ヤス</t>
    </rPh>
    <rPh sb="10" eb="12">
      <t>ナマエ</t>
    </rPh>
    <rPh sb="13" eb="15">
      <t>ヘンスウ</t>
    </rPh>
    <rPh sb="17" eb="19">
      <t>コウセイ</t>
    </rPh>
    <rPh sb="29" eb="31">
      <t>ニュウリョク</t>
    </rPh>
    <rPh sb="43" eb="45">
      <t>ナマエ</t>
    </rPh>
    <rPh sb="50" eb="52">
      <t>シテイ</t>
    </rPh>
    <phoneticPr fontId="4"/>
  </si>
  <si>
    <t>届出者</t>
    <rPh sb="0" eb="3">
      <t>トドケデシャ</t>
    </rPh>
    <phoneticPr fontId="2"/>
  </si>
  <si>
    <t>工場又は事業場の名称</t>
    <rPh sb="0" eb="3">
      <t>コウジョウマタ</t>
    </rPh>
    <rPh sb="4" eb="7">
      <t>ジギョウジョウ</t>
    </rPh>
    <rPh sb="8" eb="10">
      <t>メイショウ</t>
    </rPh>
    <phoneticPr fontId="2"/>
  </si>
  <si>
    <t>常時使用する従業員数</t>
    <rPh sb="0" eb="2">
      <t>ジョウジ</t>
    </rPh>
    <rPh sb="2" eb="4">
      <t>シヨウ</t>
    </rPh>
    <rPh sb="6" eb="10">
      <t>ジュウギョウインスウ</t>
    </rPh>
    <phoneticPr fontId="2"/>
  </si>
  <si>
    <t>特定施設の種類</t>
    <rPh sb="0" eb="4">
      <t>トクテイシセツ</t>
    </rPh>
    <rPh sb="5" eb="7">
      <t>シュルイ</t>
    </rPh>
    <phoneticPr fontId="2"/>
  </si>
  <si>
    <t>工場又は事業場の所在地</t>
    <rPh sb="0" eb="3">
      <t>コウジョウマタ</t>
    </rPh>
    <rPh sb="4" eb="7">
      <t>ジギョウジョウ</t>
    </rPh>
    <rPh sb="8" eb="11">
      <t>ショザイチ</t>
    </rPh>
    <phoneticPr fontId="2"/>
  </si>
  <si>
    <t>別紙のとおり。</t>
    <rPh sb="0" eb="2">
      <t>ベッシ</t>
    </rPh>
    <phoneticPr fontId="2"/>
  </si>
  <si>
    <t>型式</t>
    <rPh sb="0" eb="2">
      <t>カタシキ</t>
    </rPh>
    <phoneticPr fontId="2"/>
  </si>
  <si>
    <t>数</t>
    <rPh sb="0" eb="1">
      <t>カズ</t>
    </rPh>
    <phoneticPr fontId="2"/>
  </si>
  <si>
    <t>※　整理番号</t>
    <rPh sb="2" eb="6">
      <t>セイリバンゴウ</t>
    </rPh>
    <phoneticPr fontId="2"/>
  </si>
  <si>
    <t>※　受理年月日</t>
    <rPh sb="2" eb="7">
      <t>ジュリネンガッピ</t>
    </rPh>
    <phoneticPr fontId="2"/>
  </si>
  <si>
    <t>※　施設番号</t>
    <rPh sb="2" eb="6">
      <t>シセツバンゴウ</t>
    </rPh>
    <phoneticPr fontId="2"/>
  </si>
  <si>
    <t>※　審査結果</t>
    <rPh sb="2" eb="6">
      <t>シンサケッカ</t>
    </rPh>
    <phoneticPr fontId="2"/>
  </si>
  <si>
    <t>使用開始時刻
（時・分）</t>
    <rPh sb="0" eb="6">
      <t>シヨウカイシジコク</t>
    </rPh>
    <rPh sb="8" eb="9">
      <t>ジ</t>
    </rPh>
    <rPh sb="10" eb="11">
      <t>フン</t>
    </rPh>
    <phoneticPr fontId="2"/>
  </si>
  <si>
    <t>使用終了時刻
（時・分）</t>
    <rPh sb="0" eb="2">
      <t>シヨウ</t>
    </rPh>
    <rPh sb="2" eb="4">
      <t>シュウリョウ</t>
    </rPh>
    <rPh sb="4" eb="6">
      <t>ジコク</t>
    </rPh>
    <rPh sb="8" eb="9">
      <t>ジ</t>
    </rPh>
    <rPh sb="10" eb="11">
      <t>フン</t>
    </rPh>
    <phoneticPr fontId="2"/>
  </si>
  <si>
    <t>　　　　ロ、ハ等の細分があるときはその記号並びに名称を記載すること。</t>
    <phoneticPr fontId="2"/>
  </si>
  <si>
    <t>　　　　産業規格A4とすること。</t>
    <phoneticPr fontId="2"/>
  </si>
  <si>
    <t>　　　４　届出書及び別紙の用紙の大きさは、図面、表等やむを得ないものを除き、日本</t>
    <rPh sb="5" eb="9">
      <t>トドケデショオヨ</t>
    </rPh>
    <rPh sb="21" eb="23">
      <t>ズメン</t>
    </rPh>
    <rPh sb="24" eb="25">
      <t>ヒョウ</t>
    </rPh>
    <rPh sb="25" eb="26">
      <t>ナド</t>
    </rPh>
    <rPh sb="29" eb="30">
      <t>エ</t>
    </rPh>
    <rPh sb="35" eb="36">
      <t>ノゾ</t>
    </rPh>
    <rPh sb="38" eb="40">
      <t>ニホン</t>
    </rPh>
    <phoneticPr fontId="2"/>
  </si>
  <si>
    <t>　　　３　※印の欄には、記載しないこと。</t>
    <rPh sb="6" eb="7">
      <t>ジルシ</t>
    </rPh>
    <rPh sb="8" eb="9">
      <t>ラン</t>
    </rPh>
    <rPh sb="12" eb="14">
      <t>キサイ</t>
    </rPh>
    <phoneticPr fontId="2"/>
  </si>
  <si>
    <t>※　備　　　考</t>
    <rPh sb="2" eb="3">
      <t>ビ</t>
    </rPh>
    <rPh sb="6" eb="7">
      <t>コウ</t>
    </rPh>
    <phoneticPr fontId="2"/>
  </si>
  <si>
    <t>年　　月　　日</t>
    <phoneticPr fontId="2"/>
  </si>
  <si>
    <t>特定施設使用届出書</t>
    <rPh sb="0" eb="2">
      <t>トクテイ</t>
    </rPh>
    <rPh sb="2" eb="4">
      <t>シセツ</t>
    </rPh>
    <rPh sb="4" eb="6">
      <t>シヨウ</t>
    </rPh>
    <rPh sb="6" eb="9">
      <t>トドケデショ</t>
    </rPh>
    <phoneticPr fontId="2"/>
  </si>
  <si>
    <t>公称能力</t>
    <rPh sb="0" eb="2">
      <t>コウショウ</t>
    </rPh>
    <rPh sb="2" eb="4">
      <t>ノウリョク</t>
    </rPh>
    <phoneticPr fontId="2"/>
  </si>
  <si>
    <t>変更前</t>
    <rPh sb="0" eb="3">
      <t>ヘンコウマエ</t>
    </rPh>
    <phoneticPr fontId="2"/>
  </si>
  <si>
    <t>変更後</t>
    <rPh sb="0" eb="3">
      <t>ヘンコウゴ</t>
    </rPh>
    <phoneticPr fontId="2"/>
  </si>
  <si>
    <t>※　備　　　　考</t>
    <rPh sb="2" eb="3">
      <t>ビ</t>
    </rPh>
    <rPh sb="7" eb="8">
      <t>コウ</t>
    </rPh>
    <phoneticPr fontId="2"/>
  </si>
  <si>
    <t>　　　　こと。</t>
    <phoneticPr fontId="2"/>
  </si>
  <si>
    <t>　　　２　※印の欄には、記載しないこと。</t>
    <rPh sb="6" eb="7">
      <t>ジルシ</t>
    </rPh>
    <rPh sb="8" eb="9">
      <t>ラン</t>
    </rPh>
    <rPh sb="12" eb="14">
      <t>キサイ</t>
    </rPh>
    <phoneticPr fontId="2"/>
  </si>
  <si>
    <t>　　　３　届出書及び別紙の用紙の大きさは、図面、表等やむを得ないものを除き、日本</t>
    <rPh sb="5" eb="9">
      <t>トドケデショオヨ</t>
    </rPh>
    <rPh sb="21" eb="23">
      <t>ズメン</t>
    </rPh>
    <rPh sb="24" eb="25">
      <t>ヒョウ</t>
    </rPh>
    <rPh sb="25" eb="26">
      <t>ナド</t>
    </rPh>
    <rPh sb="29" eb="30">
      <t>エ</t>
    </rPh>
    <rPh sb="35" eb="36">
      <t>ノゾ</t>
    </rPh>
    <rPh sb="38" eb="40">
      <t>ニホン</t>
    </rPh>
    <phoneticPr fontId="2"/>
  </si>
  <si>
    <t>　　　　限り、図面、表等を利用すること。また、変更前及び変更後の内容を対照させる</t>
    <rPh sb="4" eb="5">
      <t>カギ</t>
    </rPh>
    <rPh sb="7" eb="9">
      <t>ズメン</t>
    </rPh>
    <rPh sb="10" eb="12">
      <t>ヒョウトウ</t>
    </rPh>
    <rPh sb="13" eb="15">
      <t>リヨウ</t>
    </rPh>
    <rPh sb="23" eb="25">
      <t>ヘンコウ</t>
    </rPh>
    <rPh sb="25" eb="26">
      <t>マエ</t>
    </rPh>
    <rPh sb="26" eb="27">
      <t>オヨ</t>
    </rPh>
    <rPh sb="28" eb="30">
      <t>ヘンコウ</t>
    </rPh>
    <rPh sb="30" eb="31">
      <t>ゴ</t>
    </rPh>
    <rPh sb="32" eb="34">
      <t>ナイヨウ</t>
    </rPh>
    <rPh sb="35" eb="37">
      <t>タイショウ</t>
    </rPh>
    <phoneticPr fontId="2"/>
  </si>
  <si>
    <t>１．届出日</t>
  </si>
  <si>
    <t/>
  </si>
  <si>
    <t>２．届出者</t>
  </si>
  <si>
    <t>３．工場又は事業場</t>
  </si>
  <si>
    <t>事業場名称</t>
  </si>
  <si>
    <t>事業場所在地</t>
  </si>
  <si>
    <t>住所</t>
  </si>
  <si>
    <t>氏名等変更届出書</t>
    <rPh sb="0" eb="2">
      <t>シメイ</t>
    </rPh>
    <rPh sb="2" eb="3">
      <t>トウ</t>
    </rPh>
    <rPh sb="3" eb="5">
      <t>ヘンコウ</t>
    </rPh>
    <rPh sb="5" eb="8">
      <t>トドケデショ</t>
    </rPh>
    <phoneticPr fontId="2"/>
  </si>
  <si>
    <t>変更の
内容</t>
    <rPh sb="0" eb="2">
      <t>ヘンコウ</t>
    </rPh>
    <rPh sb="4" eb="6">
      <t>ナイヨウ</t>
    </rPh>
    <phoneticPr fontId="2"/>
  </si>
  <si>
    <t>変更年月日</t>
    <rPh sb="0" eb="5">
      <t>ヘンコウネンガッピ</t>
    </rPh>
    <phoneticPr fontId="2"/>
  </si>
  <si>
    <t>変更の理由</t>
    <rPh sb="0" eb="2">
      <t>ヘンコウ</t>
    </rPh>
    <rPh sb="3" eb="5">
      <t>リユウ</t>
    </rPh>
    <phoneticPr fontId="2"/>
  </si>
  <si>
    <t>備考　１　※印の欄には、記載しないこと。</t>
    <rPh sb="0" eb="2">
      <t>ビコウ</t>
    </rPh>
    <rPh sb="6" eb="7">
      <t>シルシ</t>
    </rPh>
    <rPh sb="8" eb="9">
      <t>ラン</t>
    </rPh>
    <rPh sb="12" eb="14">
      <t>キサイ</t>
    </rPh>
    <phoneticPr fontId="2"/>
  </si>
  <si>
    <t>　　　２　用紙の大きさは、日本産業規格A4とすること。</t>
    <rPh sb="5" eb="7">
      <t>ヨウシ</t>
    </rPh>
    <rPh sb="13" eb="15">
      <t>ニホン</t>
    </rPh>
    <phoneticPr fontId="2"/>
  </si>
  <si>
    <t>特定施設使用全廃届出書</t>
    <rPh sb="0" eb="8">
      <t>トクテイシセツシヨウゼンパイ</t>
    </rPh>
    <rPh sb="8" eb="11">
      <t>トドケデショ</t>
    </rPh>
    <phoneticPr fontId="2"/>
  </si>
  <si>
    <t>使用全廃の年月日</t>
    <rPh sb="0" eb="2">
      <t>シヨウ</t>
    </rPh>
    <rPh sb="2" eb="4">
      <t>ゼンパイ</t>
    </rPh>
    <rPh sb="5" eb="8">
      <t>ネンガッピ</t>
    </rPh>
    <phoneticPr fontId="2"/>
  </si>
  <si>
    <t>使用全廃の理由</t>
    <rPh sb="0" eb="4">
      <t>シヨウゼンパイ</t>
    </rPh>
    <rPh sb="5" eb="7">
      <t>リユウ</t>
    </rPh>
    <phoneticPr fontId="2"/>
  </si>
  <si>
    <t>工場又は事業場の名称</t>
    <rPh sb="0" eb="2">
      <t>コウジョウ</t>
    </rPh>
    <rPh sb="2" eb="3">
      <t>マタ</t>
    </rPh>
    <rPh sb="4" eb="7">
      <t>ジギョウジョウ</t>
    </rPh>
    <rPh sb="8" eb="10">
      <t>メイショウ</t>
    </rPh>
    <phoneticPr fontId="2"/>
  </si>
  <si>
    <t>工場又は事業場の所在地</t>
    <rPh sb="0" eb="2">
      <t>コウジョウ</t>
    </rPh>
    <rPh sb="2" eb="3">
      <t>マタ</t>
    </rPh>
    <rPh sb="4" eb="7">
      <t>ジギョウジョウ</t>
    </rPh>
    <rPh sb="8" eb="11">
      <t>ショザイチ</t>
    </rPh>
    <phoneticPr fontId="2"/>
  </si>
  <si>
    <t>事業場所在地</t>
    <rPh sb="0" eb="3">
      <t>ジギョウジョウ</t>
    </rPh>
    <rPh sb="3" eb="6">
      <t>ショザイチ</t>
    </rPh>
    <phoneticPr fontId="2"/>
  </si>
  <si>
    <t>駒込</t>
  </si>
  <si>
    <t>一丁目</t>
    <rPh sb="0" eb="3">
      <t>イチチョウメ</t>
    </rPh>
    <phoneticPr fontId="4"/>
  </si>
  <si>
    <t>二丁目</t>
    <rPh sb="0" eb="3">
      <t>ニチョウメ</t>
    </rPh>
    <phoneticPr fontId="4"/>
  </si>
  <si>
    <t>三丁目</t>
    <rPh sb="0" eb="3">
      <t>サンチョウメ</t>
    </rPh>
    <phoneticPr fontId="4"/>
  </si>
  <si>
    <t>四丁目</t>
    <rPh sb="0" eb="3">
      <t>ヨンチョウメ</t>
    </rPh>
    <phoneticPr fontId="4"/>
  </si>
  <si>
    <t>五丁目</t>
    <rPh sb="0" eb="3">
      <t>ゴチョウメ</t>
    </rPh>
    <phoneticPr fontId="4"/>
  </si>
  <si>
    <t>六丁目</t>
    <rPh sb="0" eb="3">
      <t>ロクチョウメ</t>
    </rPh>
    <phoneticPr fontId="4"/>
  </si>
  <si>
    <t>七丁目</t>
    <rPh sb="0" eb="3">
      <t>ナナチョウメ</t>
    </rPh>
    <phoneticPr fontId="4"/>
  </si>
  <si>
    <t>巣鴨</t>
  </si>
  <si>
    <t>西巣鴨</t>
  </si>
  <si>
    <t>北大塚</t>
  </si>
  <si>
    <t>南大塚</t>
  </si>
  <si>
    <t>上池袋</t>
  </si>
  <si>
    <t>東池袋</t>
  </si>
  <si>
    <t>南池袋</t>
  </si>
  <si>
    <t>西池袋</t>
  </si>
  <si>
    <t>池袋</t>
  </si>
  <si>
    <t>池袋本町</t>
  </si>
  <si>
    <t>雑司が谷</t>
  </si>
  <si>
    <t>高田</t>
  </si>
  <si>
    <t>目白</t>
  </si>
  <si>
    <t>南長崎</t>
  </si>
  <si>
    <t>長崎</t>
  </si>
  <si>
    <t>千早</t>
  </si>
  <si>
    <t>要町</t>
  </si>
  <si>
    <t>高松</t>
  </si>
  <si>
    <t>千川</t>
  </si>
  <si>
    <t>町名</t>
    <rPh sb="0" eb="2">
      <t>チョウメイ</t>
    </rPh>
    <phoneticPr fontId="4"/>
  </si>
  <si>
    <t>住居番</t>
    <rPh sb="0" eb="2">
      <t>ジュウキョ</t>
    </rPh>
    <rPh sb="2" eb="3">
      <t>バン</t>
    </rPh>
    <phoneticPr fontId="4"/>
  </si>
  <si>
    <t>住居号</t>
    <rPh sb="0" eb="3">
      <t>ジュウキョゴウ</t>
    </rPh>
    <phoneticPr fontId="4"/>
  </si>
  <si>
    <t>選択してください</t>
    <rPh sb="0" eb="2">
      <t>センタク</t>
    </rPh>
    <phoneticPr fontId="2"/>
  </si>
  <si>
    <t>数値を記入</t>
    <rPh sb="0" eb="2">
      <t>スウチ</t>
    </rPh>
    <rPh sb="3" eb="5">
      <t>キニュウ</t>
    </rPh>
    <phoneticPr fontId="2"/>
  </si>
  <si>
    <t>選択してください</t>
    <rPh sb="0" eb="2">
      <t>センタク</t>
    </rPh>
    <phoneticPr fontId="2"/>
  </si>
  <si>
    <t>添付資料</t>
    <rPh sb="0" eb="4">
      <t>テンプシリョウ</t>
    </rPh>
    <phoneticPr fontId="2"/>
  </si>
  <si>
    <t>騒音規制法特定施設</t>
    <rPh sb="0" eb="9">
      <t>ソウオンキセイホウトクテイシセツ</t>
    </rPh>
    <phoneticPr fontId="2"/>
  </si>
  <si>
    <t>振動規制法特定既設</t>
    <rPh sb="0" eb="5">
      <t>シンドウキセイホウ</t>
    </rPh>
    <rPh sb="5" eb="9">
      <t>トクテイキセツ</t>
    </rPh>
    <phoneticPr fontId="2"/>
  </si>
  <si>
    <t>金属加工機械</t>
    <phoneticPr fontId="2"/>
  </si>
  <si>
    <t>空気圧縮機・送風機</t>
    <phoneticPr fontId="2"/>
  </si>
  <si>
    <t>土石用または鉱物用の 破砕機・摩砕機・ふるい・分級機</t>
    <phoneticPr fontId="2"/>
  </si>
  <si>
    <t>建設用資材製造機械</t>
    <phoneticPr fontId="2"/>
  </si>
  <si>
    <t>穀物用製粉機</t>
    <phoneticPr fontId="2"/>
  </si>
  <si>
    <t>木材加工機械</t>
    <phoneticPr fontId="2"/>
  </si>
  <si>
    <t>抄紙機</t>
    <phoneticPr fontId="2"/>
  </si>
  <si>
    <t>印刷機械</t>
    <phoneticPr fontId="2"/>
  </si>
  <si>
    <t>織機</t>
    <phoneticPr fontId="2"/>
  </si>
  <si>
    <t>合成樹脂用射出成型機</t>
    <phoneticPr fontId="2"/>
  </si>
  <si>
    <t>鋳型造型機</t>
    <phoneticPr fontId="2"/>
  </si>
  <si>
    <t>製管機械</t>
  </si>
  <si>
    <t>鍛造機</t>
  </si>
  <si>
    <t>ワイヤーフォーミングマシン</t>
  </si>
  <si>
    <t>タンブラー</t>
  </si>
  <si>
    <t>ドラムバーカー</t>
  </si>
  <si>
    <t>砕木機</t>
  </si>
  <si>
    <t>騒音・振動の別</t>
    <rPh sb="0" eb="2">
      <t>ソウオン</t>
    </rPh>
    <rPh sb="3" eb="5">
      <t>シンドウ</t>
    </rPh>
    <rPh sb="6" eb="7">
      <t>ベツ</t>
    </rPh>
    <phoneticPr fontId="2"/>
  </si>
  <si>
    <t>承継年月日</t>
    <rPh sb="0" eb="2">
      <t>ショウケイ</t>
    </rPh>
    <rPh sb="2" eb="5">
      <t>ネンガッピ</t>
    </rPh>
    <phoneticPr fontId="2"/>
  </si>
  <si>
    <t xml:space="preserve">届出者
</t>
    <rPh sb="0" eb="3">
      <t>トドケデシャ</t>
    </rPh>
    <phoneticPr fontId="2"/>
  </si>
  <si>
    <t>氏名又は名称</t>
    <rPh sb="0" eb="3">
      <t>シメイマタ</t>
    </rPh>
    <rPh sb="4" eb="6">
      <t>メイショウ</t>
    </rPh>
    <phoneticPr fontId="2"/>
  </si>
  <si>
    <t>被承継者</t>
    <rPh sb="0" eb="1">
      <t>ヒ</t>
    </rPh>
    <rPh sb="1" eb="2">
      <t>ウケタマワ</t>
    </rPh>
    <rPh sb="2" eb="3">
      <t>ケイ</t>
    </rPh>
    <rPh sb="3" eb="4">
      <t>モノ</t>
    </rPh>
    <phoneticPr fontId="2"/>
  </si>
  <si>
    <t>の欄に記入例を参照して入力してください、赤いままの場合は再度確認してください。</t>
    <rPh sb="20" eb="21">
      <t>アカ</t>
    </rPh>
    <rPh sb="25" eb="27">
      <t>バアイ</t>
    </rPh>
    <rPh sb="28" eb="30">
      <t>サイド</t>
    </rPh>
    <rPh sb="30" eb="32">
      <t>カクニン</t>
    </rPh>
    <phoneticPr fontId="1"/>
  </si>
  <si>
    <t>届出日を記入してください</t>
    <rPh sb="0" eb="3">
      <t>トドケデビ</t>
    </rPh>
    <rPh sb="4" eb="6">
      <t>キニュウ</t>
    </rPh>
    <phoneticPr fontId="2"/>
  </si>
  <si>
    <t>氏名</t>
  </si>
  <si>
    <t>届出者住所を記入してください</t>
    <rPh sb="0" eb="5">
      <t>トドケデシャジュウショ</t>
    </rPh>
    <rPh sb="6" eb="8">
      <t>キニュウ</t>
    </rPh>
    <phoneticPr fontId="2"/>
  </si>
  <si>
    <t>届出者氏名を記入してください</t>
    <rPh sb="0" eb="5">
      <t>トドケデシャシメイ</t>
    </rPh>
    <rPh sb="6" eb="8">
      <t>キニュウ</t>
    </rPh>
    <phoneticPr fontId="2"/>
  </si>
  <si>
    <t>事業場名称を記入してください</t>
    <rPh sb="0" eb="5">
      <t>ジギョウジョウメイショウ</t>
    </rPh>
    <rPh sb="6" eb="8">
      <t>キニュウ</t>
    </rPh>
    <phoneticPr fontId="2"/>
  </si>
  <si>
    <t>金属加工機械</t>
    <phoneticPr fontId="2"/>
  </si>
  <si>
    <t>木材加工機械</t>
    <phoneticPr fontId="2"/>
  </si>
  <si>
    <t>合成樹脂用射出成型機</t>
    <phoneticPr fontId="2"/>
  </si>
  <si>
    <t>機械プレス</t>
    <phoneticPr fontId="2"/>
  </si>
  <si>
    <t>鍛造機</t>
    <phoneticPr fontId="2"/>
  </si>
  <si>
    <t>ドラムバーカー</t>
    <phoneticPr fontId="2"/>
  </si>
  <si>
    <t>コンクリートブロックマシン</t>
  </si>
  <si>
    <t>コンクリート管製造機械</t>
    <phoneticPr fontId="2"/>
  </si>
  <si>
    <t>コンクリート柱製造機械</t>
  </si>
  <si>
    <t>圧縮機</t>
    <phoneticPr fontId="2"/>
  </si>
  <si>
    <t>土石用または鉱物用の 破砕機・摩砕機・ふるい・分級機</t>
    <phoneticPr fontId="2"/>
  </si>
  <si>
    <t>織機</t>
    <phoneticPr fontId="2"/>
  </si>
  <si>
    <t>印刷機械</t>
    <phoneticPr fontId="2"/>
  </si>
  <si>
    <t>ゴム練用または合成樹脂練用のロール機</t>
    <phoneticPr fontId="2"/>
  </si>
  <si>
    <t>鋳型造型機</t>
    <phoneticPr fontId="2"/>
  </si>
  <si>
    <t>液圧プレス</t>
    <phoneticPr fontId="2"/>
  </si>
  <si>
    <t>せん断機</t>
    <phoneticPr fontId="2"/>
  </si>
  <si>
    <t>ワイヤーフォーミングマシン</t>
    <phoneticPr fontId="2"/>
  </si>
  <si>
    <t>チッパー</t>
    <phoneticPr fontId="2"/>
  </si>
  <si>
    <t>圧延機械</t>
    <phoneticPr fontId="2"/>
  </si>
  <si>
    <t>ベンディングマシーン</t>
    <phoneticPr fontId="2"/>
  </si>
  <si>
    <t>ブラスト</t>
    <phoneticPr fontId="2"/>
  </si>
  <si>
    <t>切断機</t>
    <phoneticPr fontId="2"/>
  </si>
  <si>
    <t>コンクリートプラント</t>
    <phoneticPr fontId="2"/>
  </si>
  <si>
    <t>アスファルトプラント</t>
    <phoneticPr fontId="2"/>
  </si>
  <si>
    <t>帯のこ盤</t>
    <phoneticPr fontId="2"/>
  </si>
  <si>
    <t>丸のこ盤</t>
    <phoneticPr fontId="2"/>
  </si>
  <si>
    <t>かんな盤</t>
    <phoneticPr fontId="2"/>
  </si>
  <si>
    <t>騒音規制法金属加工機械</t>
    <rPh sb="0" eb="5">
      <t>ソウオンキセイホウ</t>
    </rPh>
    <phoneticPr fontId="2"/>
  </si>
  <si>
    <t>振動規制法金属加工機械</t>
    <rPh sb="0" eb="2">
      <t>シンドウ</t>
    </rPh>
    <rPh sb="2" eb="5">
      <t>キセイホウ</t>
    </rPh>
    <rPh sb="5" eb="7">
      <t>キンゾク</t>
    </rPh>
    <phoneticPr fontId="2"/>
  </si>
  <si>
    <t>振動規制法木材加工機械</t>
    <rPh sb="0" eb="5">
      <t>シンドウキセイホウ</t>
    </rPh>
    <phoneticPr fontId="2"/>
  </si>
  <si>
    <t>騒音規制法建設用資材製造機械</t>
    <rPh sb="0" eb="5">
      <t>ソウオンキセイホウ</t>
    </rPh>
    <phoneticPr fontId="2"/>
  </si>
  <si>
    <t>騒音規制法木材加工機械</t>
    <rPh sb="0" eb="5">
      <t>ソウオンキセイホウ</t>
    </rPh>
    <phoneticPr fontId="2"/>
  </si>
  <si>
    <t xml:space="preserve">
</t>
    <phoneticPr fontId="2"/>
  </si>
  <si>
    <t xml:space="preserve">
</t>
    <phoneticPr fontId="2"/>
  </si>
  <si>
    <t xml:space="preserve">
</t>
    <phoneticPr fontId="2"/>
  </si>
  <si>
    <t>豊島区長</t>
    <rPh sb="0" eb="4">
      <t>トシマクチョウ</t>
    </rPh>
    <phoneticPr fontId="2"/>
  </si>
  <si>
    <t>工場又は事業場の名
称</t>
    <rPh sb="0" eb="3">
      <t>コウジョウマタ</t>
    </rPh>
    <rPh sb="4" eb="7">
      <t>ジギョウジョウ</t>
    </rPh>
    <rPh sb="8" eb="9">
      <t>メイ</t>
    </rPh>
    <rPh sb="10" eb="11">
      <t>ショウ</t>
    </rPh>
    <phoneticPr fontId="2"/>
  </si>
  <si>
    <t>工場又は事業場の所
在地</t>
    <rPh sb="0" eb="3">
      <t>コウジョウマタ</t>
    </rPh>
    <rPh sb="4" eb="7">
      <t>ジギョウジョウ</t>
    </rPh>
    <rPh sb="8" eb="9">
      <t>ショ</t>
    </rPh>
    <rPh sb="10" eb="12">
      <t>ザイチ</t>
    </rPh>
    <phoneticPr fontId="2"/>
  </si>
  <si>
    <t>工場又は事業場の事
業内容</t>
    <rPh sb="0" eb="3">
      <t>コウジョウマタ</t>
    </rPh>
    <rPh sb="4" eb="7">
      <t>ジギョウジョウ</t>
    </rPh>
    <rPh sb="8" eb="9">
      <t>コト</t>
    </rPh>
    <rPh sb="10" eb="11">
      <t>ギョウ</t>
    </rPh>
    <rPh sb="11" eb="13">
      <t>ナイヨウ</t>
    </rPh>
    <phoneticPr fontId="2"/>
  </si>
  <si>
    <t>騒音規制法施行令別表１</t>
    <rPh sb="0" eb="2">
      <t>ソウオン</t>
    </rPh>
    <rPh sb="2" eb="5">
      <t>キセイホウ</t>
    </rPh>
    <rPh sb="8" eb="10">
      <t>ベッピョウ</t>
    </rPh>
    <phoneticPr fontId="2"/>
  </si>
  <si>
    <t>振動規制法施行令別表１</t>
    <rPh sb="8" eb="10">
      <t>ベッピョウ</t>
    </rPh>
    <phoneticPr fontId="2"/>
  </si>
  <si>
    <t>特定施設の種類及び能力ごとの数</t>
    <phoneticPr fontId="2"/>
  </si>
  <si>
    <t>特定施設の使用の方法</t>
    <phoneticPr fontId="2"/>
  </si>
  <si>
    <t>メール本文</t>
    <rPh sb="3" eb="5">
      <t>ホンブン</t>
    </rPh>
    <phoneticPr fontId="2"/>
  </si>
  <si>
    <t>メール送信ボタン表示１</t>
    <rPh sb="3" eb="5">
      <t>ソウシン</t>
    </rPh>
    <rPh sb="8" eb="10">
      <t>ヒョウジ</t>
    </rPh>
    <phoneticPr fontId="2"/>
  </si>
  <si>
    <t>メール送信ボタン表示２</t>
    <rPh sb="3" eb="5">
      <t>ソウシン</t>
    </rPh>
    <rPh sb="8" eb="10">
      <t>ヒョウジ</t>
    </rPh>
    <phoneticPr fontId="2"/>
  </si>
  <si>
    <t>振動規制法特定施設</t>
    <rPh sb="0" eb="5">
      <t>シンドウキセイホウ</t>
    </rPh>
    <phoneticPr fontId="2"/>
  </si>
  <si>
    <t>名前（変数）は提出用Excelファイルで共通化してあるのでExcelファイルを追加するときは引き継ぐこと</t>
    <rPh sb="0" eb="2">
      <t>ナマエ</t>
    </rPh>
    <rPh sb="7" eb="10">
      <t>テイシュツヨウ</t>
    </rPh>
    <rPh sb="20" eb="23">
      <t>キョウツウカ</t>
    </rPh>
    <rPh sb="29" eb="49">
      <t>エxセlファイルヲツイカスルトキハヒキツ</t>
    </rPh>
    <phoneticPr fontId="4"/>
  </si>
  <si>
    <t>入力シートの欄が空欄だった場合0の表示が出ないようシート毎の設定を修正してある。</t>
    <rPh sb="0" eb="2">
      <t>ニュウリョク</t>
    </rPh>
    <rPh sb="6" eb="7">
      <t>ラン</t>
    </rPh>
    <rPh sb="8" eb="10">
      <t>クウラン</t>
    </rPh>
    <rPh sb="13" eb="15">
      <t>バアイ</t>
    </rPh>
    <rPh sb="17" eb="19">
      <t>ヒョウジ</t>
    </rPh>
    <rPh sb="20" eb="21">
      <t>デ</t>
    </rPh>
    <rPh sb="28" eb="29">
      <t>ゴト</t>
    </rPh>
    <rPh sb="30" eb="32">
      <t>セッテイ</t>
    </rPh>
    <rPh sb="33" eb="35">
      <t>シュウセイ</t>
    </rPh>
    <phoneticPr fontId="4"/>
  </si>
  <si>
    <t>　ファイル単位では設定できずシートごととなるので注意。</t>
    <rPh sb="5" eb="7">
      <t>タンイ</t>
    </rPh>
    <rPh sb="9" eb="11">
      <t>セッテイ</t>
    </rPh>
    <phoneticPr fontId="4"/>
  </si>
  <si>
    <t>jigyoujou-kyoutu.xlsx</t>
    <phoneticPr fontId="2"/>
  </si>
  <si>
    <t>当初「様式６　氏名等変更届出書」「様式７　使用全廃届出書」「様式８　承継届出書」も作成したが、添付資料が少ないのでメールでも提出できるよう別ファイルとした。</t>
    <rPh sb="0" eb="2">
      <t>トウショ</t>
    </rPh>
    <rPh sb="41" eb="43">
      <t>サクセイ</t>
    </rPh>
    <rPh sb="47" eb="51">
      <t>テンプシリョウ</t>
    </rPh>
    <rPh sb="52" eb="53">
      <t>スク</t>
    </rPh>
    <rPh sb="62" eb="64">
      <t>テイシュツ</t>
    </rPh>
    <rPh sb="69" eb="70">
      <t>ベツ</t>
    </rPh>
    <phoneticPr fontId="2"/>
  </si>
  <si>
    <t>Tokutei-shisetu-Zenpai-excel.xlsx</t>
    <phoneticPr fontId="2"/>
  </si>
  <si>
    <t>振動規制法・騒音規制法特定施設 氏名等変更届出書、使用全廃届出書、承継届出書</t>
    <rPh sb="0" eb="5">
      <t>シンドウキセイホウ</t>
    </rPh>
    <rPh sb="6" eb="11">
      <t>ソウオンキセイホウ</t>
    </rPh>
    <rPh sb="11" eb="15">
      <t>トクテイシセツ</t>
    </rPh>
    <rPh sb="16" eb="24">
      <t>シメイトウヘンコウトドケデショ</t>
    </rPh>
    <rPh sb="25" eb="32">
      <t>シヨウゼンパイトドケデショ</t>
    </rPh>
    <rPh sb="33" eb="38">
      <t>ショウケイトドケデショ</t>
    </rPh>
    <phoneticPr fontId="2"/>
  </si>
  <si>
    <t>振動規制法・騒音規制法特定施設 設置届出書、変更届出書、防止の方法変更届出書（このファイル）</t>
    <rPh sb="0" eb="5">
      <t>シンドウキセイホウ</t>
    </rPh>
    <rPh sb="6" eb="11">
      <t>ソウオンキセイホウ</t>
    </rPh>
    <rPh sb="11" eb="15">
      <t>トクテイシセツ</t>
    </rPh>
    <rPh sb="16" eb="21">
      <t>セッチトドケデショ</t>
    </rPh>
    <rPh sb="22" eb="27">
      <t>ヘンコウトドケデショ</t>
    </rPh>
    <rPh sb="28" eb="30">
      <t>ボウシ</t>
    </rPh>
    <rPh sb="31" eb="38">
      <t>ホウホウヘンコウトドケデショ</t>
    </rPh>
    <phoneticPr fontId="2"/>
  </si>
  <si>
    <t>Tokutei-shisetu-Sechi-excel.xlsx</t>
    <phoneticPr fontId="2"/>
  </si>
  <si>
    <t>このファイルは騒音規制法・振動規制法の特定施設の設置、の提出用ファイルである。</t>
    <rPh sb="7" eb="12">
      <t>ソウオンキセイホウ</t>
    </rPh>
    <rPh sb="13" eb="18">
      <t>シンドウキセイホウ</t>
    </rPh>
    <rPh sb="19" eb="21">
      <t>トクテイ</t>
    </rPh>
    <rPh sb="21" eb="23">
      <t>シセツ</t>
    </rPh>
    <rPh sb="24" eb="26">
      <t>セッチ</t>
    </rPh>
    <rPh sb="28" eb="31">
      <t>テイシュツヨウ</t>
    </rPh>
    <phoneticPr fontId="4"/>
  </si>
  <si>
    <t>入力シートの項目を入力することで「様式１　設置届出書」「様式３　変更届出書」「様式４　防止の方法変更届出書」が完成する。</t>
    <rPh sb="0" eb="2">
      <t>ニュウリョク</t>
    </rPh>
    <rPh sb="6" eb="8">
      <t>コウモク</t>
    </rPh>
    <rPh sb="9" eb="11">
      <t>ニュウリョク</t>
    </rPh>
    <rPh sb="55" eb="57">
      <t>カンセイ</t>
    </rPh>
    <phoneticPr fontId="4"/>
  </si>
  <si>
    <t>見やすいように「ルーラー」「数式バー」「目盛線」「見出し」は非表示にしてある必要な時は表示タブの「表示」でチェックを入れること。</t>
    <rPh sb="0" eb="1">
      <t>ミ</t>
    </rPh>
    <rPh sb="14" eb="16">
      <t>スウシキ</t>
    </rPh>
    <rPh sb="20" eb="23">
      <t>メモリセン</t>
    </rPh>
    <rPh sb="25" eb="27">
      <t>ミダ</t>
    </rPh>
    <rPh sb="30" eb="33">
      <t>ヒヒョウジ</t>
    </rPh>
    <rPh sb="38" eb="40">
      <t>ヒツヨウ</t>
    </rPh>
    <rPh sb="41" eb="42">
      <t>トキ</t>
    </rPh>
    <rPh sb="43" eb="45">
      <t>ヒョウジ</t>
    </rPh>
    <rPh sb="49" eb="51">
      <t>ヒョウジ</t>
    </rPh>
    <rPh sb="58" eb="59">
      <t>イ</t>
    </rPh>
    <phoneticPr fontId="2"/>
  </si>
  <si>
    <t>丁目</t>
    <rPh sb="0" eb="2">
      <t>チョウメ</t>
    </rPh>
    <phoneticPr fontId="4"/>
  </si>
  <si>
    <t>入力後「様式第４　防止方法の変更届出書」シートで記入内容を確認してください。</t>
    <rPh sb="4" eb="7">
      <t>ヨウシキダイ</t>
    </rPh>
    <rPh sb="9" eb="11">
      <t>ボウシ</t>
    </rPh>
    <rPh sb="11" eb="13">
      <t>ホウホウ</t>
    </rPh>
    <rPh sb="14" eb="16">
      <t>ヘンコウ</t>
    </rPh>
    <rPh sb="16" eb="19">
      <t>トドケデショ</t>
    </rPh>
    <phoneticPr fontId="1"/>
  </si>
  <si>
    <t>特定施設の設置位置がわかる平面図</t>
    <rPh sb="2" eb="4">
      <t>シセツ</t>
    </rPh>
    <rPh sb="5" eb="7">
      <t>セッチ</t>
    </rPh>
    <rPh sb="7" eb="9">
      <t>イチ</t>
    </rPh>
    <rPh sb="13" eb="16">
      <t>ヘイメンズ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</si>
</sst>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人&quot;"/>
    <numFmt numFmtId="178" formatCode="h&quot;時&quot;mm&quot;分&quot;;@"/>
    <numFmt numFmtId="179" formatCode="0&quot;番&quot;"/>
    <numFmt numFmtId="180" formatCode="0&quot;号&quot;"/>
  </numFmts>
  <fonts count="16">
    <font>
      <sz val="14"/>
      <color theme="1"/>
      <name val="ＭＳ ゴシック"/>
      <family val="2"/>
      <charset val="128"/>
    </font>
    <font>
      <sz val="9"/>
      <color theme="1"/>
      <name val="ＭＳ 明朝"/>
      <family val="1"/>
      <charset val="128"/>
    </font>
    <font>
      <sz val="7"/>
      <name val="ＭＳ ゴシック"/>
      <family val="2"/>
      <charset val="128"/>
    </font>
    <font>
      <sz val="11"/>
      <color theme="1"/>
      <name val="ＭＳ Ｐゴシック"/>
      <family val="2"/>
      <scheme val="minor"/>
    </font>
    <font>
      <sz val="6"/>
      <name val="ＭＳ Ｐゴシック"/>
      <family val="3"/>
      <charset val="128"/>
      <scheme val="minor"/>
    </font>
    <font>
      <sz val="14"/>
      <color theme="1"/>
      <name val="ＭＳ 明朝"/>
      <family val="1"/>
      <charset val="128"/>
    </font>
    <font>
      <sz val="10.5"/>
      <color theme="1"/>
      <name val="ＭＳ 明朝"/>
      <family val="1"/>
      <charset val="128"/>
    </font>
    <font>
      <sz val="14"/>
      <color theme="1"/>
      <name val="ＭＳ ゴシック"/>
      <family val="3"/>
      <charset val="128"/>
    </font>
    <font>
      <sz val="11"/>
      <color theme="1"/>
      <name val="ＭＳ 明朝"/>
      <family val="1"/>
      <charset val="128"/>
    </font>
    <font>
      <sz val="12"/>
      <color theme="1"/>
      <name val="ＭＳ 明朝"/>
      <family val="1"/>
      <charset val="128"/>
    </font>
    <font>
      <sz val="12"/>
      <color theme="1"/>
      <name val="ＭＳ ゴシック"/>
      <family val="3"/>
      <charset val="128"/>
    </font>
    <font>
      <sz val="10.5"/>
      <color theme="1"/>
      <name val="ＭＳ ゴシック"/>
      <family val="2"/>
      <charset val="128"/>
    </font>
    <font>
      <sz val="10.5"/>
      <color theme="1"/>
      <name val="ＭＳ ゴシック"/>
      <family val="3"/>
      <charset val="128"/>
    </font>
    <font>
      <sz val="12"/>
      <color theme="1"/>
      <name val="ＭＳ Ｐゴシック"/>
      <family val="3"/>
      <charset val="128"/>
      <scheme val="minor"/>
    </font>
    <font>
      <b/>
      <sz val="12"/>
      <color indexed="81"/>
      <name val="MS P ゴシック"/>
      <family val="3"/>
      <charset val="128"/>
    </font>
    <font>
      <sz val="11"/>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3" fillId="0" borderId="0"/>
    <xf numFmtId="0" fontId="3" fillId="0" borderId="0"/>
  </cellStyleXfs>
  <cellXfs count="147">
    <xf numFmtId="0" fontId="0" fillId="0" borderId="0" xfId="0">
      <alignment vertical="center"/>
    </xf>
    <xf numFmtId="0" fontId="0" fillId="0" borderId="0" xfId="0" applyAlignment="1">
      <alignment vertical="center"/>
    </xf>
    <xf numFmtId="0" fontId="8" fillId="0" borderId="0" xfId="1" applyFont="1" applyAlignment="1">
      <alignment vertical="center"/>
    </xf>
    <xf numFmtId="0" fontId="9" fillId="2" borderId="0" xfId="1" applyFont="1" applyFill="1" applyAlignment="1">
      <alignment vertical="center"/>
    </xf>
    <xf numFmtId="0" fontId="9" fillId="2" borderId="0" xfId="1" applyFont="1" applyFill="1" applyBorder="1" applyAlignment="1">
      <alignment vertical="center"/>
    </xf>
    <xf numFmtId="0" fontId="9" fillId="0" borderId="0" xfId="1" applyFont="1" applyAlignment="1">
      <alignment vertical="center"/>
    </xf>
    <xf numFmtId="0" fontId="9" fillId="2" borderId="0" xfId="0" applyFont="1" applyFill="1" applyBorder="1" applyAlignment="1">
      <alignment vertical="center"/>
    </xf>
    <xf numFmtId="0" fontId="10" fillId="2" borderId="0" xfId="1" applyFont="1" applyFill="1" applyAlignment="1">
      <alignment vertical="center"/>
    </xf>
    <xf numFmtId="0" fontId="8" fillId="0" borderId="0" xfId="1" applyFont="1" applyAlignment="1">
      <alignment vertical="center" wrapText="1"/>
    </xf>
    <xf numFmtId="0" fontId="8" fillId="0" borderId="0" xfId="0" applyFont="1" applyAlignment="1"/>
    <xf numFmtId="0" fontId="8" fillId="0" borderId="0" xfId="0" applyFont="1" applyAlignment="1">
      <alignment vertical="center"/>
    </xf>
    <xf numFmtId="0" fontId="8" fillId="0" borderId="0" xfId="0" applyFont="1" applyAlignment="1">
      <alignment vertical="center" wrapText="1"/>
    </xf>
    <xf numFmtId="0" fontId="6" fillId="0" borderId="0" xfId="0" applyFont="1" applyAlignment="1"/>
    <xf numFmtId="0" fontId="6" fillId="0" borderId="0" xfId="0" applyFont="1">
      <alignment vertical="center"/>
    </xf>
    <xf numFmtId="0" fontId="6" fillId="0" borderId="0" xfId="0" applyFont="1" applyAlignment="1">
      <alignment horizontal="right" vertical="center" indent="1"/>
    </xf>
    <xf numFmtId="0" fontId="6" fillId="0" borderId="0" xfId="0" applyFont="1" applyAlignment="1">
      <alignment horizontal="left" vertical="center" wrapText="1"/>
    </xf>
    <xf numFmtId="0" fontId="6" fillId="0" borderId="0" xfId="0" applyFont="1" applyAlignment="1">
      <alignment vertical="center"/>
    </xf>
    <xf numFmtId="0" fontId="6" fillId="0" borderId="5" xfId="0" applyFont="1" applyBorder="1">
      <alignment vertical="center"/>
    </xf>
    <xf numFmtId="0" fontId="6" fillId="0" borderId="6" xfId="0" applyFont="1" applyBorder="1">
      <alignment vertical="center"/>
    </xf>
    <xf numFmtId="0" fontId="6" fillId="0" borderId="5" xfId="0" applyFont="1" applyBorder="1" applyAlignment="1">
      <alignment horizontal="distributed" vertical="center"/>
    </xf>
    <xf numFmtId="0" fontId="6" fillId="0" borderId="12"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lignment vertical="center"/>
    </xf>
    <xf numFmtId="0" fontId="6" fillId="0" borderId="0" xfId="0" applyFont="1" applyAlignment="1">
      <alignment vertical="top"/>
    </xf>
    <xf numFmtId="0" fontId="6" fillId="0" borderId="0" xfId="0" applyFont="1" applyAlignment="1">
      <alignment vertical="justify" wrapText="1"/>
    </xf>
    <xf numFmtId="0" fontId="6" fillId="0" borderId="0" xfId="0" applyFont="1" applyAlignment="1">
      <alignment vertical="justify"/>
    </xf>
    <xf numFmtId="0" fontId="6" fillId="0" borderId="12" xfId="0" applyFont="1" applyBorder="1" applyAlignment="1">
      <alignment horizontal="right" vertical="center"/>
    </xf>
    <xf numFmtId="0" fontId="6" fillId="0" borderId="5" xfId="0" applyFont="1" applyBorder="1" applyAlignment="1">
      <alignment horizontal="distributed" vertical="center"/>
    </xf>
    <xf numFmtId="0" fontId="6" fillId="0" borderId="0" xfId="0" applyFont="1" applyAlignment="1">
      <alignment vertical="top"/>
    </xf>
    <xf numFmtId="0" fontId="6" fillId="0" borderId="0" xfId="0" applyFont="1" applyAlignment="1">
      <alignment horizontal="distributed" indent="1"/>
    </xf>
    <xf numFmtId="0" fontId="6" fillId="0" borderId="0" xfId="0" applyFont="1" applyAlignment="1">
      <alignment horizontal="left" vertical="center" wrapText="1"/>
    </xf>
    <xf numFmtId="0" fontId="6" fillId="0" borderId="0" xfId="0" applyFont="1" applyAlignment="1">
      <alignment vertical="center"/>
    </xf>
    <xf numFmtId="0" fontId="0" fillId="0" borderId="0" xfId="0" applyAlignment="1">
      <alignment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distributed" vertical="center"/>
    </xf>
    <xf numFmtId="0" fontId="6" fillId="0" borderId="0" xfId="0" applyFont="1" applyAlignment="1">
      <alignment horizontal="left" vertical="distributed" wrapText="1"/>
    </xf>
    <xf numFmtId="0" fontId="6" fillId="0" borderId="0" xfId="0" applyFont="1" applyAlignment="1">
      <alignment vertical="justify" wrapText="1"/>
    </xf>
    <xf numFmtId="0" fontId="6" fillId="0" borderId="0" xfId="0" applyFont="1" applyAlignment="1">
      <alignment vertical="justify"/>
    </xf>
    <xf numFmtId="0" fontId="10" fillId="2" borderId="0" xfId="1" applyFont="1" applyFill="1" applyAlignment="1">
      <alignment horizontal="left" vertical="center" indent="1"/>
    </xf>
    <xf numFmtId="0" fontId="12" fillId="0" borderId="5" xfId="0" applyFont="1" applyBorder="1">
      <alignment vertical="center"/>
    </xf>
    <xf numFmtId="176" fontId="12" fillId="0" borderId="0" xfId="0" applyNumberFormat="1" applyFont="1" applyAlignment="1">
      <alignment horizontal="right" indent="1"/>
    </xf>
    <xf numFmtId="0" fontId="6" fillId="0" borderId="16" xfId="0" applyFont="1" applyBorder="1" applyAlignment="1">
      <alignment horizontal="distributed" vertical="center"/>
    </xf>
    <xf numFmtId="0" fontId="6" fillId="0" borderId="15" xfId="0" applyFont="1" applyBorder="1" applyAlignment="1">
      <alignment horizontal="distributed" vertical="center"/>
    </xf>
    <xf numFmtId="0" fontId="6" fillId="0" borderId="14" xfId="0" applyFont="1" applyBorder="1">
      <alignment vertical="center"/>
    </xf>
    <xf numFmtId="0" fontId="6" fillId="0" borderId="16" xfId="0" applyFont="1" applyBorder="1">
      <alignment vertical="center"/>
    </xf>
    <xf numFmtId="0" fontId="6" fillId="0" borderId="0" xfId="0" applyFont="1" applyAlignment="1">
      <alignment vertical="center"/>
    </xf>
    <xf numFmtId="0" fontId="12" fillId="0" borderId="12" xfId="0" applyFont="1" applyBorder="1" applyAlignment="1">
      <alignment vertical="center" shrinkToFit="1"/>
    </xf>
    <xf numFmtId="178" fontId="12" fillId="0" borderId="12" xfId="0" applyNumberFormat="1" applyFont="1" applyBorder="1" applyAlignment="1">
      <alignment vertical="center" shrinkToFit="1"/>
    </xf>
    <xf numFmtId="0" fontId="10" fillId="2" borderId="0" xfId="1" applyFont="1" applyFill="1" applyBorder="1" applyAlignment="1">
      <alignment vertical="center"/>
    </xf>
    <xf numFmtId="0" fontId="9" fillId="4" borderId="7" xfId="1" applyFont="1" applyFill="1" applyBorder="1" applyAlignment="1">
      <alignment vertical="center"/>
    </xf>
    <xf numFmtId="0" fontId="13" fillId="0" borderId="1" xfId="0" applyFont="1" applyFill="1" applyBorder="1" applyAlignment="1" applyProtection="1">
      <alignment horizontal="left" vertical="center" indent="1" shrinkToFit="1"/>
      <protection locked="0"/>
    </xf>
    <xf numFmtId="179" fontId="13" fillId="0" borderId="1" xfId="0" applyNumberFormat="1" applyFont="1" applyFill="1" applyBorder="1" applyAlignment="1" applyProtection="1">
      <alignment horizontal="left" vertical="center" indent="1" shrinkToFit="1"/>
      <protection locked="0"/>
    </xf>
    <xf numFmtId="0" fontId="6" fillId="0" borderId="0" xfId="0" applyFont="1" applyAlignment="1">
      <alignment vertical="center"/>
    </xf>
    <xf numFmtId="0" fontId="6" fillId="0" borderId="12" xfId="0" applyFont="1" applyFill="1" applyBorder="1" applyAlignment="1">
      <alignment horizontal="distributed" vertical="center" wrapText="1"/>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5" xfId="0" applyFont="1" applyBorder="1" applyAlignment="1">
      <alignment horizontal="distributed" vertical="center" wrapText="1"/>
    </xf>
    <xf numFmtId="0" fontId="6" fillId="0" borderId="0" xfId="0" applyFont="1" applyAlignment="1">
      <alignment vertical="center" wrapText="1"/>
    </xf>
    <xf numFmtId="0" fontId="15" fillId="2" borderId="0" xfId="0" applyFont="1" applyFill="1" applyAlignment="1" applyProtection="1">
      <alignment vertical="center"/>
    </xf>
    <xf numFmtId="0" fontId="12" fillId="0" borderId="6"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5" xfId="0" applyFont="1" applyBorder="1" applyAlignment="1">
      <alignment horizontal="left" vertical="center" wrapText="1" indent="1"/>
    </xf>
    <xf numFmtId="0" fontId="8" fillId="0" borderId="0" xfId="0" applyFont="1" applyBorder="1" applyAlignment="1">
      <alignment vertical="center"/>
    </xf>
    <xf numFmtId="0" fontId="8" fillId="0" borderId="0" xfId="1" applyFont="1" applyBorder="1" applyAlignment="1">
      <alignment vertical="center"/>
    </xf>
    <xf numFmtId="0" fontId="8" fillId="0" borderId="0" xfId="1"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left" vertical="center" wrapText="1"/>
    </xf>
    <xf numFmtId="0" fontId="6" fillId="0" borderId="0" xfId="0" applyFont="1" applyAlignment="1">
      <alignment horizontal="distributed" indent="1"/>
    </xf>
    <xf numFmtId="0" fontId="6" fillId="0" borderId="0" xfId="0" applyFont="1" applyAlignment="1">
      <alignment horizontal="right" vertical="center" indent="1"/>
    </xf>
    <xf numFmtId="0" fontId="0" fillId="0" borderId="0" xfId="0" applyAlignment="1">
      <alignment horizontal="right" vertical="center" indent="1"/>
    </xf>
    <xf numFmtId="0" fontId="6" fillId="0" borderId="0" xfId="0" applyFont="1" applyAlignment="1">
      <alignment horizontal="right"/>
    </xf>
    <xf numFmtId="0" fontId="6" fillId="0" borderId="0" xfId="0" applyFont="1" applyAlignment="1">
      <alignment horizontal="distributed" vertical="center"/>
    </xf>
    <xf numFmtId="0" fontId="10" fillId="2" borderId="0" xfId="1" applyFont="1" applyFill="1" applyBorder="1" applyAlignment="1">
      <alignment horizontal="left" vertical="center"/>
    </xf>
    <xf numFmtId="180" fontId="13" fillId="0" borderId="1" xfId="0" applyNumberFormat="1" applyFont="1" applyFill="1" applyBorder="1" applyAlignment="1" applyProtection="1">
      <alignment horizontal="left" vertical="center" indent="1" shrinkToFit="1"/>
      <protection locked="0"/>
    </xf>
    <xf numFmtId="0" fontId="10" fillId="0" borderId="7" xfId="1" applyFont="1" applyFill="1" applyBorder="1" applyAlignment="1" applyProtection="1">
      <alignment horizontal="left" vertical="center" indent="1" shrinkToFit="1"/>
      <protection locked="0"/>
    </xf>
    <xf numFmtId="0" fontId="10" fillId="2" borderId="0" xfId="1" applyFont="1" applyFill="1" applyAlignment="1">
      <alignment horizontal="left" vertical="center" indent="1"/>
    </xf>
    <xf numFmtId="0" fontId="10" fillId="2" borderId="0" xfId="1" applyFont="1" applyFill="1" applyAlignment="1">
      <alignment horizontal="left" vertical="center"/>
    </xf>
    <xf numFmtId="176" fontId="10" fillId="3" borderId="1" xfId="1" applyNumberFormat="1" applyFont="1" applyFill="1" applyBorder="1" applyAlignment="1" applyProtection="1">
      <alignment horizontal="left" vertical="center" indent="1"/>
      <protection locked="0"/>
    </xf>
    <xf numFmtId="176" fontId="10" fillId="3" borderId="2" xfId="1" applyNumberFormat="1" applyFont="1" applyFill="1" applyBorder="1" applyAlignment="1" applyProtection="1">
      <alignment horizontal="left" vertical="center" indent="1"/>
      <protection locked="0"/>
    </xf>
    <xf numFmtId="176" fontId="10" fillId="3" borderId="4" xfId="1" applyNumberFormat="1" applyFont="1" applyFill="1" applyBorder="1" applyAlignment="1" applyProtection="1">
      <alignment horizontal="left" vertical="center" indent="1"/>
      <protection locked="0"/>
    </xf>
    <xf numFmtId="0" fontId="10" fillId="0" borderId="1" xfId="1" applyFont="1" applyFill="1" applyBorder="1" applyAlignment="1" applyProtection="1">
      <alignment horizontal="left" vertical="center" wrapText="1" indent="1"/>
      <protection locked="0"/>
    </xf>
    <xf numFmtId="0" fontId="10" fillId="0" borderId="2" xfId="1" applyFont="1" applyFill="1" applyBorder="1" applyAlignment="1" applyProtection="1">
      <alignment horizontal="left" vertical="center" wrapText="1" indent="1"/>
      <protection locked="0"/>
    </xf>
    <xf numFmtId="0" fontId="10" fillId="0" borderId="4" xfId="1" applyFont="1" applyFill="1" applyBorder="1" applyAlignment="1" applyProtection="1">
      <alignment horizontal="left" vertical="center" wrapText="1" indent="1"/>
      <protection locked="0"/>
    </xf>
    <xf numFmtId="0" fontId="9" fillId="2" borderId="3" xfId="1" applyFont="1" applyFill="1" applyBorder="1" applyAlignment="1">
      <alignment vertical="center" shrinkToFit="1"/>
    </xf>
    <xf numFmtId="0" fontId="0" fillId="0" borderId="3" xfId="0" applyBorder="1" applyAlignment="1">
      <alignment vertical="center" shrinkToFit="1"/>
    </xf>
    <xf numFmtId="0" fontId="12" fillId="0" borderId="5" xfId="0" applyFont="1" applyBorder="1" applyAlignment="1">
      <alignment vertical="center" shrinkToFit="1"/>
    </xf>
    <xf numFmtId="0" fontId="0" fillId="0" borderId="6" xfId="0" applyBorder="1" applyAlignment="1">
      <alignment vertical="center" shrinkToFit="1"/>
    </xf>
    <xf numFmtId="177" fontId="12" fillId="0" borderId="5" xfId="0" applyNumberFormat="1" applyFont="1" applyBorder="1" applyAlignment="1">
      <alignment vertical="center" shrinkToFit="1"/>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distributed" indent="7"/>
    </xf>
    <xf numFmtId="0" fontId="0" fillId="0" borderId="0" xfId="0" applyAlignment="1">
      <alignment horizontal="distributed" vertical="center" indent="7"/>
    </xf>
    <xf numFmtId="178" fontId="12" fillId="0" borderId="5" xfId="0" applyNumberFormat="1" applyFont="1" applyBorder="1" applyAlignment="1">
      <alignment vertical="center" shrinkToFit="1"/>
    </xf>
    <xf numFmtId="178" fontId="0" fillId="0" borderId="6" xfId="0" applyNumberFormat="1" applyBorder="1" applyAlignment="1">
      <alignment vertical="center" shrinkToFit="1"/>
    </xf>
    <xf numFmtId="176" fontId="12" fillId="0" borderId="0" xfId="0" applyNumberFormat="1" applyFont="1" applyAlignment="1">
      <alignment horizontal="right"/>
    </xf>
    <xf numFmtId="0" fontId="7" fillId="0" borderId="0" xfId="0" applyFont="1" applyAlignment="1">
      <alignment vertical="center"/>
    </xf>
    <xf numFmtId="0" fontId="12" fillId="0" borderId="0" xfId="0" applyFont="1" applyAlignment="1">
      <alignment vertical="center" shrinkToFit="1"/>
    </xf>
    <xf numFmtId="0" fontId="0" fillId="0" borderId="0" xfId="0" applyAlignment="1">
      <alignment vertical="center" shrinkToFit="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0" xfId="0" applyFont="1" applyFill="1" applyAlignment="1">
      <alignment vertical="top" wrapText="1"/>
    </xf>
    <xf numFmtId="0" fontId="6" fillId="0" borderId="0" xfId="0" applyFont="1" applyFill="1" applyAlignment="1">
      <alignment vertical="top"/>
    </xf>
    <xf numFmtId="0" fontId="6" fillId="0" borderId="0" xfId="0" applyFont="1" applyAlignment="1">
      <alignment horizontal="distributed" indent="6"/>
    </xf>
    <xf numFmtId="0" fontId="0" fillId="0" borderId="0" xfId="0" applyAlignment="1">
      <alignment horizontal="distributed" vertical="center" indent="6"/>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6" fillId="0" borderId="14" xfId="0" applyFont="1" applyBorder="1" applyAlignment="1">
      <alignment horizontal="distributed" vertical="center" wrapText="1"/>
    </xf>
    <xf numFmtId="0" fontId="11" fillId="0" borderId="16" xfId="0" applyFont="1" applyBorder="1" applyAlignment="1">
      <alignment horizontal="distributed" vertical="center" wrapText="1"/>
    </xf>
    <xf numFmtId="0" fontId="11" fillId="0" borderId="15" xfId="0" applyFont="1" applyBorder="1" applyAlignment="1">
      <alignment horizontal="distributed" vertical="center" wrapText="1"/>
    </xf>
    <xf numFmtId="0" fontId="12" fillId="0" borderId="0" xfId="0" applyFont="1" applyAlignment="1">
      <alignment horizontal="left" vertical="distributed" wrapText="1"/>
    </xf>
    <xf numFmtId="0" fontId="6" fillId="0" borderId="0" xfId="0" applyFont="1" applyAlignment="1">
      <alignment vertical="justify" wrapText="1"/>
    </xf>
    <xf numFmtId="0" fontId="6" fillId="0" borderId="0" xfId="0" applyFont="1" applyAlignment="1">
      <alignment vertical="justify"/>
    </xf>
    <xf numFmtId="0" fontId="7" fillId="0" borderId="0" xfId="0" applyFont="1" applyAlignment="1">
      <alignment vertical="center" shrinkToFit="1"/>
    </xf>
    <xf numFmtId="0" fontId="12" fillId="0" borderId="5" xfId="0" applyFont="1" applyBorder="1" applyAlignment="1">
      <alignment horizontal="left" vertical="center" wrapText="1"/>
    </xf>
    <xf numFmtId="0" fontId="0" fillId="0" borderId="6" xfId="0" applyBorder="1" applyAlignment="1">
      <alignment horizontal="left" vertical="center" wrapText="1"/>
    </xf>
    <xf numFmtId="0" fontId="12" fillId="0" borderId="5" xfId="0" applyFont="1" applyBorder="1" applyAlignment="1">
      <alignment horizontal="left" vertical="center" shrinkToFit="1"/>
    </xf>
    <xf numFmtId="0" fontId="0" fillId="0" borderId="6" xfId="0" applyBorder="1" applyAlignment="1">
      <alignment horizontal="left" vertical="center" shrinkToFit="1"/>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distributed" indent="7"/>
    </xf>
    <xf numFmtId="0" fontId="5" fillId="0" borderId="6" xfId="0" applyFont="1" applyBorder="1" applyAlignment="1">
      <alignment horizontal="distributed" vertical="center"/>
    </xf>
    <xf numFmtId="0" fontId="6" fillId="0" borderId="0" xfId="0" applyFont="1" applyAlignment="1">
      <alignment horizontal="right" vertical="center" indent="1"/>
    </xf>
    <xf numFmtId="0" fontId="0" fillId="0" borderId="0" xfId="0" applyAlignment="1">
      <alignment horizontal="right" vertical="center" indent="1"/>
    </xf>
    <xf numFmtId="0" fontId="0" fillId="0" borderId="15" xfId="0" applyBorder="1" applyAlignment="1">
      <alignment horizontal="distributed" vertical="center" wrapText="1"/>
    </xf>
    <xf numFmtId="0" fontId="0" fillId="0" borderId="6" xfId="0" applyBorder="1" applyAlignment="1">
      <alignment horizontal="distributed" vertical="center"/>
    </xf>
    <xf numFmtId="0" fontId="6" fillId="0" borderId="0" xfId="0" applyFont="1" applyAlignment="1">
      <alignment horizontal="right" vertical="center" wrapText="1" indent="1"/>
    </xf>
    <xf numFmtId="0" fontId="9" fillId="0" borderId="0" xfId="0" applyFont="1" applyAlignment="1">
      <alignment vertical="justify" wrapText="1"/>
    </xf>
    <xf numFmtId="0" fontId="9" fillId="0" borderId="0" xfId="0" applyFont="1" applyAlignment="1">
      <alignment vertical="justify"/>
    </xf>
    <xf numFmtId="0" fontId="9" fillId="0" borderId="0" xfId="0" applyFont="1" applyAlignment="1">
      <alignment horizontal="distributed" indent="8"/>
    </xf>
    <xf numFmtId="0" fontId="0" fillId="0" borderId="0" xfId="0" applyAlignment="1">
      <alignment horizontal="distributed" indent="8"/>
    </xf>
    <xf numFmtId="0" fontId="6" fillId="0" borderId="0" xfId="0" applyFont="1" applyAlignment="1">
      <alignment horizontal="distributed" indent="8"/>
    </xf>
    <xf numFmtId="0" fontId="6" fillId="0" borderId="0" xfId="0" applyFont="1" applyAlignment="1">
      <alignment horizontal="left" vertical="justify" wrapText="1"/>
    </xf>
    <xf numFmtId="0" fontId="6" fillId="0" borderId="5" xfId="0" applyFont="1" applyBorder="1" applyAlignment="1">
      <alignment horizontal="left" vertical="center" wrapText="1"/>
    </xf>
    <xf numFmtId="0" fontId="10" fillId="2" borderId="0" xfId="1" applyFont="1" applyFill="1" applyAlignment="1">
      <alignment horizontal="left" vertical="top" indent="2"/>
    </xf>
    <xf numFmtId="0" fontId="10" fillId="4" borderId="7" xfId="1" applyFont="1" applyFill="1" applyBorder="1" applyAlignment="1" applyProtection="1">
      <alignment horizontal="center" vertical="center" shrinkToFit="1"/>
      <protection locked="0"/>
    </xf>
    <xf numFmtId="0" fontId="10" fillId="2" borderId="13" xfId="1" applyFont="1" applyFill="1" applyBorder="1" applyAlignment="1">
      <alignment horizontal="left" vertical="center" wrapText="1" indent="1"/>
    </xf>
    <xf numFmtId="0" fontId="0" fillId="0" borderId="0" xfId="0" applyAlignment="1">
      <alignment horizontal="left" vertical="center" wrapText="1" indent="1"/>
    </xf>
    <xf numFmtId="0" fontId="10" fillId="2" borderId="0" xfId="1" applyFont="1" applyFill="1" applyAlignment="1">
      <alignment horizontal="left" vertical="center" indent="2"/>
    </xf>
    <xf numFmtId="0" fontId="10" fillId="2" borderId="13" xfId="1" applyFont="1" applyFill="1" applyBorder="1" applyAlignment="1">
      <alignment horizontal="left" vertical="center" indent="1"/>
    </xf>
  </cellXfs>
  <cellStyles count="3">
    <cellStyle name="標準" xfId="0" builtinId="0"/>
    <cellStyle name="標準 2" xfId="1"/>
    <cellStyle name="標準 2 2" xfId="2"/>
  </cellStyles>
  <dxfs count="26">
    <dxf>
      <fill>
        <patternFill patternType="none">
          <bgColor auto="1"/>
        </patternFill>
      </fill>
    </dxf>
    <dxf>
      <fill>
        <patternFill patternType="none">
          <bgColor auto="1"/>
        </patternFill>
      </fill>
    </dxf>
    <dxf>
      <fill>
        <patternFill patternType="none">
          <bgColor auto="1"/>
        </patternFill>
      </fill>
    </dxf>
    <dxf>
      <font>
        <strike/>
      </font>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_rels/drawing3.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_rels/drawing4.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_rels/drawing5.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_rels/drawing6.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drawing1.xml><?xml version="1.0" encoding="utf-8"?>
<xdr:wsDr xmlns:xdr="http://schemas.openxmlformats.org/drawingml/2006/spreadsheetDrawing" xmlns:a="http://schemas.openxmlformats.org/drawingml/2006/main">
  <xdr:twoCellAnchor>
    <xdr:from>
      <xdr:col>7</xdr:col>
      <xdr:colOff>14288</xdr:colOff>
      <xdr:row>6</xdr:row>
      <xdr:rowOff>0</xdr:rowOff>
    </xdr:from>
    <xdr:to>
      <xdr:col>9</xdr:col>
      <xdr:colOff>0</xdr:colOff>
      <xdr:row>8</xdr:row>
      <xdr:rowOff>0</xdr:rowOff>
    </xdr:to>
    <xdr:sp macro="" textlink="">
      <xdr:nvSpPr>
        <xdr:cNvPr id="14" name="左矢印吹き出し 13"/>
        <xdr:cNvSpPr/>
      </xdr:nvSpPr>
      <xdr:spPr>
        <a:xfrm>
          <a:off x="8943976" y="1700213"/>
          <a:ext cx="3919537" cy="757237"/>
        </a:xfrm>
        <a:prstGeom prst="leftArrowCallout">
          <a:avLst>
            <a:gd name="adj1" fmla="val 25000"/>
            <a:gd name="adj2" fmla="val 23734"/>
            <a:gd name="adj3" fmla="val 36146"/>
            <a:gd name="adj4" fmla="val 9301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提出した日付を記入してください。</a:t>
          </a:r>
          <a:endParaRPr lang="en-US" altLang="ja-JP">
            <a:effectLst/>
          </a:endParaRPr>
        </a:p>
        <a:p>
          <a:r>
            <a:rPr lang="ja-JP" altLang="en-US">
              <a:effectLst/>
            </a:rPr>
            <a:t>受理の日付は郵送の場合余裕をもって送付ください。</a:t>
          </a:r>
          <a:endParaRPr lang="en-US" altLang="ja-JP">
            <a:effectLst/>
          </a:endParaRPr>
        </a:p>
        <a:p>
          <a:r>
            <a:rPr lang="ja-JP" altLang="en-US">
              <a:effectLst/>
            </a:rPr>
            <a:t>休日特に年末年始と連休には気を付けてください。</a:t>
          </a:r>
          <a:endParaRPr lang="ja-JP" altLang="ja-JP">
            <a:effectLst/>
          </a:endParaRPr>
        </a:p>
      </xdr:txBody>
    </xdr:sp>
    <xdr:clientData/>
  </xdr:twoCellAnchor>
  <xdr:twoCellAnchor>
    <xdr:from>
      <xdr:col>6</xdr:col>
      <xdr:colOff>247649</xdr:colOff>
      <xdr:row>13</xdr:row>
      <xdr:rowOff>76200</xdr:rowOff>
    </xdr:from>
    <xdr:to>
      <xdr:col>9</xdr:col>
      <xdr:colOff>0</xdr:colOff>
      <xdr:row>15</xdr:row>
      <xdr:rowOff>76200</xdr:rowOff>
    </xdr:to>
    <xdr:sp macro="" textlink="">
      <xdr:nvSpPr>
        <xdr:cNvPr id="13" name="左矢印吹き出し 12"/>
        <xdr:cNvSpPr/>
      </xdr:nvSpPr>
      <xdr:spPr>
        <a:xfrm>
          <a:off x="9015412" y="4305300"/>
          <a:ext cx="3767138" cy="504825"/>
        </a:xfrm>
        <a:prstGeom prst="leftArrowCallout">
          <a:avLst>
            <a:gd name="adj1" fmla="val 25000"/>
            <a:gd name="adj2" fmla="val 23734"/>
            <a:gd name="adj3" fmla="val 51586"/>
            <a:gd name="adj4" fmla="val 9571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新築の場合は仮称でも受け付けますが、</a:t>
          </a:r>
          <a:endParaRPr lang="en-US" altLang="ja-JP">
            <a:effectLst/>
          </a:endParaRPr>
        </a:p>
        <a:p>
          <a:r>
            <a:rPr lang="ja-JP" altLang="en-US">
              <a:effectLst/>
            </a:rPr>
            <a:t>竣工時に氏名等変更届出書を提出します。</a:t>
          </a:r>
          <a:endParaRPr lang="ja-JP" altLang="ja-JP">
            <a:effectLst/>
          </a:endParaRPr>
        </a:p>
      </xdr:txBody>
    </xdr:sp>
    <xdr:clientData/>
  </xdr:twoCellAnchor>
  <xdr:twoCellAnchor>
    <xdr:from>
      <xdr:col>7</xdr:col>
      <xdr:colOff>4762</xdr:colOff>
      <xdr:row>15</xdr:row>
      <xdr:rowOff>247651</xdr:rowOff>
    </xdr:from>
    <xdr:to>
      <xdr:col>9</xdr:col>
      <xdr:colOff>0</xdr:colOff>
      <xdr:row>19</xdr:row>
      <xdr:rowOff>0</xdr:rowOff>
    </xdr:to>
    <xdr:sp macro="" textlink="">
      <xdr:nvSpPr>
        <xdr:cNvPr id="20" name="左矢印吹き出し 19"/>
        <xdr:cNvSpPr/>
      </xdr:nvSpPr>
      <xdr:spPr>
        <a:xfrm>
          <a:off x="9034462" y="4981576"/>
          <a:ext cx="3748088" cy="766762"/>
        </a:xfrm>
        <a:prstGeom prst="leftArrowCallout">
          <a:avLst>
            <a:gd name="adj1" fmla="val 25000"/>
            <a:gd name="adj2" fmla="val 23734"/>
            <a:gd name="adj3" fmla="val 34290"/>
            <a:gd name="adj4" fmla="val 9575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住居表示で記載するようにできています</a:t>
          </a:r>
          <a:endParaRPr lang="en-US" altLang="ja-JP">
            <a:effectLst/>
          </a:endParaRPr>
        </a:p>
        <a:p>
          <a:r>
            <a:rPr lang="ja-JP" altLang="en-US">
              <a:effectLst/>
            </a:rPr>
            <a:t>新築の場合は住居番で止めておき、竣工時に</a:t>
          </a:r>
          <a:endParaRPr lang="en-US" altLang="ja-JP">
            <a:effectLst/>
          </a:endParaRPr>
        </a:p>
        <a:p>
          <a:r>
            <a:rPr lang="ja-JP" altLang="en-US">
              <a:effectLst/>
            </a:rPr>
            <a:t>氏名等変更届出書を提出してください。</a:t>
          </a:r>
          <a:endParaRPr lang="ja-JP" altLang="ja-JP">
            <a:effectLst/>
          </a:endParaRPr>
        </a:p>
      </xdr:txBody>
    </xdr:sp>
    <xdr:clientData/>
  </xdr:twoCellAnchor>
  <xdr:twoCellAnchor>
    <xdr:from>
      <xdr:col>7</xdr:col>
      <xdr:colOff>0</xdr:colOff>
      <xdr:row>3</xdr:row>
      <xdr:rowOff>157163</xdr:rowOff>
    </xdr:from>
    <xdr:to>
      <xdr:col>9</xdr:col>
      <xdr:colOff>0</xdr:colOff>
      <xdr:row>5</xdr:row>
      <xdr:rowOff>157163</xdr:rowOff>
    </xdr:to>
    <xdr:sp macro="" textlink="">
      <xdr:nvSpPr>
        <xdr:cNvPr id="27" name="左矢印吹き出し 26"/>
        <xdr:cNvSpPr/>
      </xdr:nvSpPr>
      <xdr:spPr>
        <a:xfrm>
          <a:off x="9029700" y="1100138"/>
          <a:ext cx="3933825" cy="504825"/>
        </a:xfrm>
        <a:prstGeom prst="leftArrowCallout">
          <a:avLst>
            <a:gd name="adj1" fmla="val 36321"/>
            <a:gd name="adj2" fmla="val 23734"/>
            <a:gd name="adj3" fmla="val 52530"/>
            <a:gd name="adj4" fmla="val 9570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最初に施設の対象が騒音規制法か振動規制法かを</a:t>
          </a:r>
          <a:endParaRPr lang="en-US" altLang="ja-JP">
            <a:effectLst/>
          </a:endParaRPr>
        </a:p>
        <a:p>
          <a:r>
            <a:rPr lang="ja-JP" altLang="en-US">
              <a:effectLst/>
            </a:rPr>
            <a:t>選択してください。</a:t>
          </a:r>
          <a:endParaRPr lang="en-US" altLang="ja-JP">
            <a:effectLst/>
          </a:endParaRPr>
        </a:p>
      </xdr:txBody>
    </xdr:sp>
    <xdr:clientData/>
  </xdr:twoCellAnchor>
  <xdr:twoCellAnchor>
    <xdr:from>
      <xdr:col>7</xdr:col>
      <xdr:colOff>0</xdr:colOff>
      <xdr:row>8</xdr:row>
      <xdr:rowOff>157163</xdr:rowOff>
    </xdr:from>
    <xdr:to>
      <xdr:col>9</xdr:col>
      <xdr:colOff>0</xdr:colOff>
      <xdr:row>10</xdr:row>
      <xdr:rowOff>319088</xdr:rowOff>
    </xdr:to>
    <xdr:sp macro="" textlink="">
      <xdr:nvSpPr>
        <xdr:cNvPr id="24" name="左矢印吹き出し 23"/>
        <xdr:cNvSpPr/>
      </xdr:nvSpPr>
      <xdr:spPr>
        <a:xfrm>
          <a:off x="9029700" y="1857376"/>
          <a:ext cx="3752850" cy="666750"/>
        </a:xfrm>
        <a:prstGeom prst="leftArrowCallout">
          <a:avLst>
            <a:gd name="adj1" fmla="val 25000"/>
            <a:gd name="adj2" fmla="val 23734"/>
            <a:gd name="adj3" fmla="val 40707"/>
            <a:gd name="adj4" fmla="val 9560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変更・承継の場合は、変更・承継後の住所氏名を入力してください。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代表者印は</a:t>
          </a:r>
          <a:r>
            <a:rPr kumimoji="1" lang="ja-JP" altLang="ja-JP" sz="1100">
              <a:solidFill>
                <a:srgbClr val="FF0000"/>
              </a:solidFill>
              <a:effectLst/>
              <a:latin typeface="+mn-lt"/>
              <a:ea typeface="+mn-ea"/>
              <a:cs typeface="+mn-cs"/>
            </a:rPr>
            <a:t>不要</a:t>
          </a:r>
          <a:endParaRPr lang="ja-JP" altLang="ja-JP">
            <a:solidFill>
              <a:srgbClr val="FF0000"/>
            </a:solidFill>
            <a:effectLst/>
          </a:endParaRPr>
        </a:p>
      </xdr:txBody>
    </xdr:sp>
    <xdr:clientData/>
  </xdr:twoCellAnchor>
  <xdr:twoCellAnchor>
    <xdr:from>
      <xdr:col>7</xdr:col>
      <xdr:colOff>1</xdr:colOff>
      <xdr:row>11</xdr:row>
      <xdr:rowOff>0</xdr:rowOff>
    </xdr:from>
    <xdr:to>
      <xdr:col>9</xdr:col>
      <xdr:colOff>0</xdr:colOff>
      <xdr:row>11</xdr:row>
      <xdr:rowOff>500062</xdr:rowOff>
    </xdr:to>
    <xdr:sp macro="" textlink="">
      <xdr:nvSpPr>
        <xdr:cNvPr id="28" name="左矢印吹き出し 27"/>
        <xdr:cNvSpPr/>
      </xdr:nvSpPr>
      <xdr:spPr>
        <a:xfrm>
          <a:off x="8929689" y="3724275"/>
          <a:ext cx="3933824" cy="500062"/>
        </a:xfrm>
        <a:prstGeom prst="leftArrowCallout">
          <a:avLst>
            <a:gd name="adj1" fmla="val 25000"/>
            <a:gd name="adj2" fmla="val 23734"/>
            <a:gd name="adj3" fmla="val 49377"/>
            <a:gd name="adj4" fmla="val 9598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法人にあっては、会社名、役職、代表者氏名</a:t>
          </a:r>
        </a:p>
      </xdr:txBody>
    </xdr:sp>
    <xdr:clientData/>
  </xdr:twoCellAnchor>
  <xdr:twoCellAnchor>
    <xdr:from>
      <xdr:col>7</xdr:col>
      <xdr:colOff>0</xdr:colOff>
      <xdr:row>19</xdr:row>
      <xdr:rowOff>254307</xdr:rowOff>
    </xdr:from>
    <xdr:to>
      <xdr:col>8</xdr:col>
      <xdr:colOff>3671286</xdr:colOff>
      <xdr:row>23</xdr:row>
      <xdr:rowOff>254306</xdr:rowOff>
    </xdr:to>
    <xdr:sp macro="" textlink="">
      <xdr:nvSpPr>
        <xdr:cNvPr id="9" name="左矢印吹き出し 8"/>
        <xdr:cNvSpPr/>
      </xdr:nvSpPr>
      <xdr:spPr>
        <a:xfrm>
          <a:off x="8986838" y="17866032"/>
          <a:ext cx="3933223" cy="1262062"/>
        </a:xfrm>
        <a:prstGeom prst="leftArrowCallout">
          <a:avLst>
            <a:gd name="adj1" fmla="val 25000"/>
            <a:gd name="adj2" fmla="val 23734"/>
            <a:gd name="adj3" fmla="val 14084"/>
            <a:gd name="adj4" fmla="val 9602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図面、表等を利用してください。</a:t>
          </a:r>
          <a:endParaRPr lang="en-US" altLang="ja-JP">
            <a:effectLst/>
          </a:endParaRPr>
        </a:p>
        <a:p>
          <a:r>
            <a:rPr lang="ja-JP" altLang="en-US">
              <a:effectLst/>
            </a:rPr>
            <a:t>各届出書の欄外の追記を確認してください。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1</xdr:row>
      <xdr:rowOff>0</xdr:rowOff>
    </xdr:from>
    <xdr:ext cx="5691188" cy="1621450"/>
    <xdr:sp macro="" textlink="">
      <xdr:nvSpPr>
        <xdr:cNvPr id="2" name="テキスト ボックス 1">
          <a:hlinkClick xmlns:r="http://schemas.openxmlformats.org/officeDocument/2006/relationships" r:id="rId1"/>
        </xdr:cNvPr>
        <xdr:cNvSpPr txBox="1"/>
      </xdr:nvSpPr>
      <xdr:spPr>
        <a:xfrm>
          <a:off x="6386513" y="157163"/>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1</xdr:row>
      <xdr:rowOff>0</xdr:rowOff>
    </xdr:from>
    <xdr:ext cx="5691188" cy="1621450"/>
    <xdr:sp macro="" textlink="">
      <xdr:nvSpPr>
        <xdr:cNvPr id="2" name="テキスト ボックス 1">
          <a:hlinkClick xmlns:r="http://schemas.openxmlformats.org/officeDocument/2006/relationships" r:id="rId1"/>
        </xdr:cNvPr>
        <xdr:cNvSpPr txBox="1"/>
      </xdr:nvSpPr>
      <xdr:spPr>
        <a:xfrm>
          <a:off x="6415088" y="157163"/>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5691188" cy="1621450"/>
    <xdr:sp macro="" textlink="">
      <xdr:nvSpPr>
        <xdr:cNvPr id="2" name="テキスト ボックス 1">
          <a:hlinkClick xmlns:r="http://schemas.openxmlformats.org/officeDocument/2006/relationships" r:id="rId1"/>
        </xdr:cNvPr>
        <xdr:cNvSpPr txBox="1"/>
      </xdr:nvSpPr>
      <xdr:spPr>
        <a:xfrm>
          <a:off x="6343650" y="157163"/>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0</xdr:colOff>
      <xdr:row>1</xdr:row>
      <xdr:rowOff>0</xdr:rowOff>
    </xdr:from>
    <xdr:ext cx="5691188" cy="1621450"/>
    <xdr:sp macro="" textlink="">
      <xdr:nvSpPr>
        <xdr:cNvPr id="2" name="テキスト ボックス 1">
          <a:hlinkClick xmlns:r="http://schemas.openxmlformats.org/officeDocument/2006/relationships" r:id="rId1"/>
        </xdr:cNvPr>
        <xdr:cNvSpPr txBox="1"/>
      </xdr:nvSpPr>
      <xdr:spPr>
        <a:xfrm>
          <a:off x="7105650" y="157163"/>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1</xdr:row>
      <xdr:rowOff>0</xdr:rowOff>
    </xdr:from>
    <xdr:ext cx="4867275" cy="1621450"/>
    <xdr:sp macro="" textlink="">
      <xdr:nvSpPr>
        <xdr:cNvPr id="2" name="テキスト ボックス 1">
          <a:hlinkClick xmlns:r="http://schemas.openxmlformats.org/officeDocument/2006/relationships" r:id="rId1"/>
        </xdr:cNvPr>
        <xdr:cNvSpPr txBox="1"/>
      </xdr:nvSpPr>
      <xdr:spPr>
        <a:xfrm>
          <a:off x="7653338" y="157163"/>
          <a:ext cx="4867275"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1600">
              <a:solidFill>
                <a:schemeClr val="dk1"/>
              </a:solidFill>
              <a:effectLst/>
              <a:latin typeface="+mn-lt"/>
              <a:ea typeface="+mn-ea"/>
              <a:cs typeface="+mn-cs"/>
            </a:rPr>
            <a:t>このシートは記入できません</a:t>
          </a:r>
          <a:endParaRPr lang="ja-JP" altLang="ja-JP" sz="1600">
            <a:effectLst/>
          </a:endParaRPr>
        </a:p>
        <a:p>
          <a:pPr algn="ctr"/>
          <a:r>
            <a:rPr kumimoji="1" lang="ja-JP" altLang="ja-JP" sz="1600">
              <a:solidFill>
                <a:schemeClr val="dk1"/>
              </a:solidFill>
              <a:effectLst/>
              <a:latin typeface="+mn-lt"/>
              <a:ea typeface="+mn-ea"/>
              <a:cs typeface="+mn-cs"/>
            </a:rPr>
            <a:t>記入は入力シートにお願いします</a:t>
          </a:r>
          <a:endParaRPr lang="ja-JP" altLang="ja-JP" sz="1600">
            <a:effectLst/>
          </a:endParaRPr>
        </a:p>
        <a:p>
          <a:pPr algn="ctr"/>
          <a:r>
            <a:rPr kumimoji="1" lang="ja-JP" altLang="en-US" sz="1600">
              <a:solidFill>
                <a:schemeClr val="dk1"/>
              </a:solidFill>
              <a:effectLst/>
              <a:latin typeface="+mn-lt"/>
              <a:ea typeface="+mn-ea"/>
              <a:cs typeface="+mn-cs"/>
            </a:rPr>
            <a:t>こちらを</a:t>
          </a:r>
          <a:r>
            <a:rPr kumimoji="1" lang="ja-JP" altLang="ja-JP" sz="1600">
              <a:solidFill>
                <a:schemeClr val="dk1"/>
              </a:solidFill>
              <a:effectLst/>
              <a:latin typeface="+mn-lt"/>
              <a:ea typeface="+mn-ea"/>
              <a:cs typeface="+mn-cs"/>
            </a:rPr>
            <a:t>クリックすると</a:t>
          </a:r>
          <a:r>
            <a:rPr kumimoji="1" lang="ja-JP" altLang="en-US" sz="1600">
              <a:solidFill>
                <a:schemeClr val="dk1"/>
              </a:solidFill>
              <a:effectLst/>
              <a:latin typeface="+mn-lt"/>
              <a:ea typeface="+mn-ea"/>
              <a:cs typeface="+mn-cs"/>
            </a:rPr>
            <a:t>入力シートにジャンプします</a:t>
          </a:r>
          <a:endParaRPr lang="ja-JP" altLang="ja-JP" sz="16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3"/>
  <sheetViews>
    <sheetView workbookViewId="0">
      <selection activeCell="A23" sqref="A23:XFD27"/>
    </sheetView>
  </sheetViews>
  <sheetFormatPr defaultRowHeight="12.75"/>
  <cols>
    <col min="1" max="1" width="22.15625" style="66" bestFit="1" customWidth="1"/>
    <col min="2" max="2" width="90.578125" style="8" customWidth="1"/>
    <col min="3" max="3" width="8.83984375" style="66"/>
    <col min="4" max="4" width="18.3125" style="2" bestFit="1" customWidth="1"/>
    <col min="5" max="5" width="19.26171875" style="2" bestFit="1" customWidth="1"/>
    <col min="6" max="16384" width="8.83984375" style="2"/>
  </cols>
  <sheetData>
    <row r="1" spans="1:3">
      <c r="A1" s="9" t="s">
        <v>190</v>
      </c>
      <c r="C1" s="2"/>
    </row>
    <row r="2" spans="1:3">
      <c r="A2" s="9" t="s">
        <v>191</v>
      </c>
      <c r="C2" s="2"/>
    </row>
    <row r="3" spans="1:3">
      <c r="A3" s="9" t="s">
        <v>185</v>
      </c>
      <c r="C3" s="2"/>
    </row>
    <row r="4" spans="1:3">
      <c r="A4" s="9" t="s">
        <v>3</v>
      </c>
      <c r="C4" s="2"/>
    </row>
    <row r="5" spans="1:3">
      <c r="A5" s="9" t="s">
        <v>20</v>
      </c>
      <c r="C5" s="2"/>
    </row>
    <row r="6" spans="1:3">
      <c r="A6" s="9" t="s">
        <v>181</v>
      </c>
      <c r="C6" s="2"/>
    </row>
    <row r="7" spans="1:3">
      <c r="A7" s="9" t="s">
        <v>192</v>
      </c>
      <c r="C7" s="2"/>
    </row>
    <row r="8" spans="1:3" s="1" customFormat="1" ht="16.149999999999999">
      <c r="A8" s="10" t="s">
        <v>182</v>
      </c>
      <c r="B8" s="11"/>
    </row>
    <row r="9" spans="1:3" s="1" customFormat="1" ht="16.149999999999999">
      <c r="A9" s="10" t="s">
        <v>19</v>
      </c>
      <c r="B9" s="11"/>
    </row>
    <row r="10" spans="1:3" s="1" customFormat="1" ht="16.149999999999999">
      <c r="A10" s="10" t="s">
        <v>183</v>
      </c>
      <c r="B10" s="11"/>
    </row>
    <row r="11" spans="1:3">
      <c r="A11" s="2"/>
      <c r="C11" s="2"/>
    </row>
    <row r="12" spans="1:3">
      <c r="A12" s="2" t="s">
        <v>4</v>
      </c>
      <c r="C12" s="2"/>
    </row>
    <row r="13" spans="1:3">
      <c r="A13" s="2" t="s">
        <v>5</v>
      </c>
      <c r="B13" s="8" t="s">
        <v>6</v>
      </c>
      <c r="C13" s="2"/>
    </row>
    <row r="14" spans="1:3">
      <c r="A14" s="2" t="s">
        <v>7</v>
      </c>
      <c r="B14" s="8" t="s">
        <v>8</v>
      </c>
      <c r="C14" s="2"/>
    </row>
    <row r="15" spans="1:3">
      <c r="A15" s="2" t="s">
        <v>9</v>
      </c>
      <c r="B15" s="8" t="s">
        <v>10</v>
      </c>
      <c r="C15" s="2"/>
    </row>
    <row r="16" spans="1:3">
      <c r="A16" s="2" t="s">
        <v>184</v>
      </c>
      <c r="B16" s="8" t="s">
        <v>11</v>
      </c>
      <c r="C16" s="2"/>
    </row>
    <row r="17" spans="1:3">
      <c r="A17" s="2" t="s">
        <v>12</v>
      </c>
      <c r="B17" s="8" t="s">
        <v>13</v>
      </c>
      <c r="C17" s="2"/>
    </row>
    <row r="18" spans="1:3">
      <c r="A18" s="2" t="s">
        <v>189</v>
      </c>
      <c r="B18" s="8" t="s">
        <v>188</v>
      </c>
      <c r="C18" s="2"/>
    </row>
    <row r="19" spans="1:3">
      <c r="A19" s="2" t="s">
        <v>186</v>
      </c>
      <c r="B19" s="8" t="s">
        <v>187</v>
      </c>
      <c r="C19" s="2"/>
    </row>
    <row r="20" spans="1:3">
      <c r="A20" s="2"/>
      <c r="C20" s="2"/>
    </row>
    <row r="21" spans="1:3">
      <c r="A21" s="2" t="s">
        <v>18</v>
      </c>
      <c r="C21" s="2"/>
    </row>
    <row r="22" spans="1:3">
      <c r="A22" s="2" t="s">
        <v>14</v>
      </c>
      <c r="B22" s="8" t="s">
        <v>15</v>
      </c>
      <c r="C22" s="2"/>
    </row>
    <row r="23" spans="1:3">
      <c r="A23" s="2" t="s">
        <v>16</v>
      </c>
      <c r="B23" s="8" t="s">
        <v>17</v>
      </c>
      <c r="C23" s="2"/>
    </row>
    <row r="24" spans="1:3">
      <c r="A24" s="2" t="s">
        <v>177</v>
      </c>
      <c r="B24" s="8" t="str">
        <f>"に資料を添えてを提出する。%0a"&amp;届出者氏名&amp;"%0a"&amp;"%0a日中に連絡のつく%0a担 当 者：%0a電話番号："</f>
        <v>に資料を添えてを提出する。%0a届出者氏名を記入してください%0a%0a日中に連絡のつく%0a担 当 者：%0a電話番号：</v>
      </c>
      <c r="C24" s="2"/>
    </row>
    <row r="25" spans="1:3" ht="25.5">
      <c r="A25" s="2" t="s">
        <v>178</v>
      </c>
      <c r="B25" s="8" t="str">
        <f>"をメールで提出するには、こちらをクリックしてください。"&amp;CHAR(10)&amp;"メールが立ち上がるので"</f>
        <v>をメールで提出するには、こちらをクリックしてください。
メールが立ち上がるので</v>
      </c>
      <c r="C25" s="2"/>
    </row>
    <row r="26" spans="1:3" ht="38.25">
      <c r="A26" s="2" t="s">
        <v>179</v>
      </c>
      <c r="B26" s="8" t="str">
        <f>"資料を添付し、送信してください。"&amp;CHAR(10)&amp;"内容について問い合わせることがあります。"&amp;CHAR(10)&amp;"日中連絡のつく担当者と電話番号を記載してください。"</f>
        <v>資料を添付し、送信してください。
内容について問い合わせることがあります。
日中連絡のつく担当者と電話番号を記載してください。</v>
      </c>
      <c r="C26" s="2"/>
    </row>
    <row r="27" spans="1:3">
      <c r="A27" s="2" t="s">
        <v>68</v>
      </c>
      <c r="B27" s="8" t="str">
        <f>町名&amp;丁目&amp;住居番&amp;"番"&amp;住居号&amp;"号"</f>
        <v>選択してください選択してください数値を記入番数値を記入号</v>
      </c>
      <c r="C27" s="2"/>
    </row>
    <row r="28" spans="1:3">
      <c r="A28" s="65" t="s">
        <v>69</v>
      </c>
      <c r="B28" s="11" t="s">
        <v>70</v>
      </c>
      <c r="C28" s="2"/>
    </row>
    <row r="29" spans="1:3">
      <c r="A29" s="65"/>
      <c r="B29" s="11" t="s">
        <v>71</v>
      </c>
      <c r="C29" s="2"/>
    </row>
    <row r="30" spans="1:3">
      <c r="A30" s="65"/>
      <c r="B30" s="11" t="s">
        <v>72</v>
      </c>
      <c r="C30" s="2"/>
    </row>
    <row r="31" spans="1:3">
      <c r="A31" s="65"/>
      <c r="B31" s="11" t="s">
        <v>73</v>
      </c>
      <c r="C31" s="2"/>
    </row>
    <row r="32" spans="1:3">
      <c r="A32" s="65"/>
      <c r="B32" s="11" t="s">
        <v>74</v>
      </c>
      <c r="C32" s="2"/>
    </row>
    <row r="33" spans="1:3">
      <c r="A33" s="65"/>
      <c r="B33" s="11" t="s">
        <v>75</v>
      </c>
      <c r="C33" s="2"/>
    </row>
    <row r="34" spans="1:3">
      <c r="A34" s="65"/>
      <c r="B34" s="11" t="s">
        <v>76</v>
      </c>
      <c r="C34" s="2"/>
    </row>
    <row r="35" spans="1:3">
      <c r="A35" s="65" t="s">
        <v>77</v>
      </c>
      <c r="B35" s="11" t="s">
        <v>70</v>
      </c>
      <c r="C35" s="2"/>
    </row>
    <row r="36" spans="1:3">
      <c r="A36" s="65"/>
      <c r="B36" s="11" t="s">
        <v>71</v>
      </c>
      <c r="C36" s="2"/>
    </row>
    <row r="37" spans="1:3">
      <c r="A37" s="65"/>
      <c r="B37" s="11" t="s">
        <v>72</v>
      </c>
      <c r="C37" s="2"/>
    </row>
    <row r="38" spans="1:3">
      <c r="A38" s="65"/>
      <c r="B38" s="11" t="s">
        <v>73</v>
      </c>
      <c r="C38" s="2"/>
    </row>
    <row r="39" spans="1:3">
      <c r="A39" s="65"/>
      <c r="B39" s="11" t="s">
        <v>74</v>
      </c>
      <c r="C39" s="2"/>
    </row>
    <row r="40" spans="1:3">
      <c r="A40" s="65" t="s">
        <v>78</v>
      </c>
      <c r="B40" s="11" t="s">
        <v>70</v>
      </c>
      <c r="C40" s="2"/>
    </row>
    <row r="41" spans="1:3">
      <c r="A41" s="65"/>
      <c r="B41" s="11" t="s">
        <v>71</v>
      </c>
      <c r="C41" s="2"/>
    </row>
    <row r="42" spans="1:3">
      <c r="A42" s="65"/>
      <c r="B42" s="11" t="s">
        <v>72</v>
      </c>
      <c r="C42" s="2"/>
    </row>
    <row r="43" spans="1:3">
      <c r="A43" s="65"/>
      <c r="B43" s="11" t="s">
        <v>73</v>
      </c>
      <c r="C43" s="2"/>
    </row>
    <row r="44" spans="1:3">
      <c r="A44" s="65" t="s">
        <v>79</v>
      </c>
      <c r="B44" s="11" t="s">
        <v>70</v>
      </c>
      <c r="C44" s="2"/>
    </row>
    <row r="45" spans="1:3">
      <c r="A45" s="65"/>
      <c r="B45" s="11" t="s">
        <v>71</v>
      </c>
      <c r="C45" s="2"/>
    </row>
    <row r="46" spans="1:3">
      <c r="A46" s="65"/>
      <c r="B46" s="11" t="s">
        <v>72</v>
      </c>
      <c r="C46" s="2"/>
    </row>
    <row r="47" spans="1:3">
      <c r="A47" s="65" t="s">
        <v>80</v>
      </c>
      <c r="B47" s="11" t="s">
        <v>70</v>
      </c>
      <c r="C47" s="2"/>
    </row>
    <row r="48" spans="1:3">
      <c r="A48" s="65"/>
      <c r="B48" s="11" t="s">
        <v>71</v>
      </c>
      <c r="C48" s="2"/>
    </row>
    <row r="49" spans="1:3">
      <c r="A49" s="65"/>
      <c r="B49" s="11" t="s">
        <v>72</v>
      </c>
      <c r="C49" s="2"/>
    </row>
    <row r="50" spans="1:3">
      <c r="A50" s="65" t="s">
        <v>81</v>
      </c>
      <c r="B50" s="11" t="s">
        <v>70</v>
      </c>
      <c r="C50" s="2"/>
    </row>
    <row r="51" spans="1:3">
      <c r="A51" s="65"/>
      <c r="B51" s="11" t="s">
        <v>71</v>
      </c>
      <c r="C51" s="2"/>
    </row>
    <row r="52" spans="1:3">
      <c r="A52" s="65"/>
      <c r="B52" s="11" t="s">
        <v>72</v>
      </c>
      <c r="C52" s="2"/>
    </row>
    <row r="53" spans="1:3">
      <c r="A53" s="65"/>
      <c r="B53" s="11" t="s">
        <v>73</v>
      </c>
      <c r="C53" s="2"/>
    </row>
    <row r="54" spans="1:3">
      <c r="A54" s="65" t="s">
        <v>82</v>
      </c>
      <c r="B54" s="11" t="s">
        <v>70</v>
      </c>
      <c r="C54" s="2"/>
    </row>
    <row r="55" spans="1:3">
      <c r="A55" s="65"/>
      <c r="B55" s="11" t="s">
        <v>71</v>
      </c>
      <c r="C55" s="2"/>
    </row>
    <row r="56" spans="1:3">
      <c r="A56" s="65"/>
      <c r="B56" s="11" t="s">
        <v>72</v>
      </c>
      <c r="C56" s="2"/>
    </row>
    <row r="57" spans="1:3">
      <c r="A57" s="65"/>
      <c r="B57" s="11" t="s">
        <v>73</v>
      </c>
      <c r="C57" s="2"/>
    </row>
    <row r="58" spans="1:3">
      <c r="A58" s="65"/>
      <c r="B58" s="11" t="s">
        <v>74</v>
      </c>
      <c r="C58" s="2"/>
    </row>
    <row r="59" spans="1:3">
      <c r="A59" s="65" t="s">
        <v>83</v>
      </c>
      <c r="B59" s="11" t="s">
        <v>70</v>
      </c>
      <c r="C59" s="2"/>
    </row>
    <row r="60" spans="1:3">
      <c r="A60" s="65"/>
      <c r="B60" s="11" t="s">
        <v>71</v>
      </c>
      <c r="C60" s="2"/>
    </row>
    <row r="61" spans="1:3">
      <c r="A61" s="65"/>
      <c r="B61" s="11" t="s">
        <v>72</v>
      </c>
      <c r="C61" s="2"/>
    </row>
    <row r="62" spans="1:3">
      <c r="A62" s="65"/>
      <c r="B62" s="11" t="s">
        <v>73</v>
      </c>
      <c r="C62" s="2"/>
    </row>
    <row r="63" spans="1:3">
      <c r="A63" s="65" t="s">
        <v>84</v>
      </c>
      <c r="B63" s="11" t="s">
        <v>70</v>
      </c>
      <c r="C63" s="2"/>
    </row>
    <row r="64" spans="1:3">
      <c r="A64" s="65"/>
      <c r="B64" s="11" t="s">
        <v>71</v>
      </c>
      <c r="C64" s="2"/>
    </row>
    <row r="65" spans="1:3">
      <c r="A65" s="65"/>
      <c r="B65" s="11" t="s">
        <v>72</v>
      </c>
      <c r="C65" s="2"/>
    </row>
    <row r="66" spans="1:3">
      <c r="A66" s="65"/>
      <c r="B66" s="11" t="s">
        <v>73</v>
      </c>
      <c r="C66" s="2"/>
    </row>
    <row r="67" spans="1:3">
      <c r="A67" s="65"/>
      <c r="B67" s="11" t="s">
        <v>74</v>
      </c>
      <c r="C67" s="2"/>
    </row>
    <row r="68" spans="1:3">
      <c r="A68" s="65" t="s">
        <v>85</v>
      </c>
      <c r="B68" s="11" t="s">
        <v>70</v>
      </c>
      <c r="C68" s="2"/>
    </row>
    <row r="69" spans="1:3">
      <c r="A69" s="65"/>
      <c r="B69" s="11" t="s">
        <v>71</v>
      </c>
      <c r="C69" s="2"/>
    </row>
    <row r="70" spans="1:3">
      <c r="A70" s="65"/>
      <c r="B70" s="11" t="s">
        <v>72</v>
      </c>
      <c r="C70" s="2"/>
    </row>
    <row r="71" spans="1:3">
      <c r="A71" s="65"/>
      <c r="B71" s="11" t="s">
        <v>73</v>
      </c>
      <c r="C71" s="2"/>
    </row>
    <row r="72" spans="1:3">
      <c r="A72" s="65" t="s">
        <v>86</v>
      </c>
      <c r="B72" s="11" t="s">
        <v>70</v>
      </c>
      <c r="C72" s="2"/>
    </row>
    <row r="73" spans="1:3">
      <c r="A73" s="65"/>
      <c r="B73" s="11" t="s">
        <v>71</v>
      </c>
      <c r="C73" s="2"/>
    </row>
    <row r="74" spans="1:3">
      <c r="A74" s="65"/>
      <c r="B74" s="11" t="s">
        <v>72</v>
      </c>
      <c r="C74" s="2"/>
    </row>
    <row r="75" spans="1:3">
      <c r="A75" s="65"/>
      <c r="B75" s="11" t="s">
        <v>73</v>
      </c>
      <c r="C75" s="2"/>
    </row>
    <row r="76" spans="1:3">
      <c r="A76" s="65" t="s">
        <v>87</v>
      </c>
      <c r="B76" s="11" t="s">
        <v>70</v>
      </c>
      <c r="C76" s="2"/>
    </row>
    <row r="77" spans="1:3">
      <c r="A77" s="65"/>
      <c r="B77" s="11" t="s">
        <v>71</v>
      </c>
      <c r="C77" s="2"/>
    </row>
    <row r="78" spans="1:3">
      <c r="A78" s="65"/>
      <c r="B78" s="11" t="s">
        <v>72</v>
      </c>
      <c r="C78" s="2"/>
    </row>
    <row r="79" spans="1:3">
      <c r="A79" s="65" t="s">
        <v>88</v>
      </c>
      <c r="B79" s="11" t="s">
        <v>70</v>
      </c>
      <c r="C79" s="2"/>
    </row>
    <row r="80" spans="1:3">
      <c r="A80" s="65"/>
      <c r="B80" s="11" t="s">
        <v>71</v>
      </c>
      <c r="C80" s="2"/>
    </row>
    <row r="81" spans="1:3">
      <c r="A81" s="65"/>
      <c r="B81" s="11" t="s">
        <v>72</v>
      </c>
      <c r="C81" s="2"/>
    </row>
    <row r="82" spans="1:3">
      <c r="A82" s="65" t="s">
        <v>89</v>
      </c>
      <c r="B82" s="11" t="s">
        <v>70</v>
      </c>
      <c r="C82" s="2"/>
    </row>
    <row r="83" spans="1:3">
      <c r="A83" s="65"/>
      <c r="B83" s="11" t="s">
        <v>71</v>
      </c>
      <c r="C83" s="2"/>
    </row>
    <row r="84" spans="1:3">
      <c r="A84" s="65"/>
      <c r="B84" s="11" t="s">
        <v>72</v>
      </c>
      <c r="C84" s="2"/>
    </row>
    <row r="85" spans="1:3">
      <c r="A85" s="65"/>
      <c r="B85" s="11" t="s">
        <v>73</v>
      </c>
      <c r="C85" s="2"/>
    </row>
    <row r="86" spans="1:3">
      <c r="A86" s="65"/>
      <c r="B86" s="11" t="s">
        <v>74</v>
      </c>
      <c r="C86" s="2"/>
    </row>
    <row r="87" spans="1:3">
      <c r="A87" s="65" t="s">
        <v>90</v>
      </c>
      <c r="B87" s="11" t="s">
        <v>70</v>
      </c>
      <c r="C87" s="2"/>
    </row>
    <row r="88" spans="1:3">
      <c r="A88" s="65"/>
      <c r="B88" s="11" t="s">
        <v>71</v>
      </c>
      <c r="C88" s="2"/>
    </row>
    <row r="89" spans="1:3">
      <c r="A89" s="65"/>
      <c r="B89" s="11" t="s">
        <v>72</v>
      </c>
      <c r="C89" s="2"/>
    </row>
    <row r="90" spans="1:3">
      <c r="A90" s="65"/>
      <c r="B90" s="11" t="s">
        <v>73</v>
      </c>
      <c r="C90" s="2"/>
    </row>
    <row r="91" spans="1:3">
      <c r="A91" s="65"/>
      <c r="B91" s="11" t="s">
        <v>74</v>
      </c>
      <c r="C91" s="2"/>
    </row>
    <row r="92" spans="1:3">
      <c r="A92" s="65"/>
      <c r="B92" s="11" t="s">
        <v>75</v>
      </c>
      <c r="C92" s="2"/>
    </row>
    <row r="93" spans="1:3">
      <c r="A93" s="65" t="s">
        <v>91</v>
      </c>
      <c r="B93" s="11" t="s">
        <v>70</v>
      </c>
      <c r="C93" s="2"/>
    </row>
    <row r="94" spans="1:3">
      <c r="A94" s="65"/>
      <c r="B94" s="11" t="s">
        <v>71</v>
      </c>
      <c r="C94" s="2"/>
    </row>
    <row r="95" spans="1:3">
      <c r="A95" s="65"/>
      <c r="B95" s="11" t="s">
        <v>72</v>
      </c>
      <c r="C95" s="2"/>
    </row>
    <row r="96" spans="1:3">
      <c r="A96" s="65"/>
      <c r="B96" s="11" t="s">
        <v>73</v>
      </c>
      <c r="C96" s="2"/>
    </row>
    <row r="97" spans="1:3">
      <c r="A97" s="65"/>
      <c r="B97" s="11" t="s">
        <v>74</v>
      </c>
      <c r="C97" s="2"/>
    </row>
    <row r="98" spans="1:3">
      <c r="A98" s="65"/>
      <c r="B98" s="11" t="s">
        <v>75</v>
      </c>
      <c r="C98" s="2"/>
    </row>
    <row r="99" spans="1:3">
      <c r="A99" s="65" t="s">
        <v>92</v>
      </c>
      <c r="B99" s="11" t="s">
        <v>70</v>
      </c>
      <c r="C99" s="2"/>
    </row>
    <row r="100" spans="1:3">
      <c r="A100" s="65"/>
      <c r="B100" s="11" t="s">
        <v>71</v>
      </c>
      <c r="C100" s="2"/>
    </row>
    <row r="101" spans="1:3">
      <c r="A101" s="65"/>
      <c r="B101" s="11" t="s">
        <v>72</v>
      </c>
      <c r="C101" s="2"/>
    </row>
    <row r="102" spans="1:3">
      <c r="A102" s="65"/>
      <c r="B102" s="11" t="s">
        <v>73</v>
      </c>
      <c r="C102" s="2"/>
    </row>
    <row r="103" spans="1:3">
      <c r="A103" s="65" t="s">
        <v>93</v>
      </c>
      <c r="B103" s="11" t="s">
        <v>70</v>
      </c>
      <c r="C103" s="2"/>
    </row>
    <row r="104" spans="1:3">
      <c r="A104" s="65"/>
      <c r="B104" s="11" t="s">
        <v>71</v>
      </c>
      <c r="C104" s="2"/>
    </row>
    <row r="105" spans="1:3">
      <c r="A105" s="65"/>
      <c r="B105" s="11" t="s">
        <v>72</v>
      </c>
      <c r="C105" s="2"/>
    </row>
    <row r="106" spans="1:3">
      <c r="A106" s="65" t="s">
        <v>94</v>
      </c>
      <c r="B106" s="11" t="s">
        <v>70</v>
      </c>
      <c r="C106" s="2"/>
    </row>
    <row r="107" spans="1:3">
      <c r="A107" s="65"/>
      <c r="B107" s="11" t="s">
        <v>71</v>
      </c>
      <c r="C107" s="2"/>
    </row>
    <row r="108" spans="1:3">
      <c r="A108" s="65"/>
      <c r="B108" s="11" t="s">
        <v>72</v>
      </c>
      <c r="C108" s="2"/>
    </row>
    <row r="109" spans="1:3">
      <c r="A109" s="65" t="s">
        <v>95</v>
      </c>
      <c r="B109" s="11" t="s">
        <v>70</v>
      </c>
      <c r="C109" s="2"/>
    </row>
    <row r="110" spans="1:3">
      <c r="A110" s="65"/>
      <c r="B110" s="11" t="s">
        <v>71</v>
      </c>
      <c r="C110" s="2"/>
    </row>
    <row r="111" spans="1:3">
      <c r="A111" s="66" t="s">
        <v>173</v>
      </c>
      <c r="B111" s="2"/>
      <c r="C111" s="2"/>
    </row>
    <row r="112" spans="1:3">
      <c r="A112" s="66" t="s">
        <v>103</v>
      </c>
      <c r="B112" s="66" t="s">
        <v>105</v>
      </c>
    </row>
    <row r="113" spans="1:3">
      <c r="B113" s="66" t="s">
        <v>106</v>
      </c>
    </row>
    <row r="114" spans="1:3">
      <c r="B114" s="66" t="s">
        <v>107</v>
      </c>
    </row>
    <row r="115" spans="1:3">
      <c r="B115" s="66" t="s">
        <v>113</v>
      </c>
    </row>
    <row r="116" spans="1:3">
      <c r="B116" s="66" t="s">
        <v>108</v>
      </c>
    </row>
    <row r="117" spans="1:3">
      <c r="B117" s="66" t="s">
        <v>109</v>
      </c>
    </row>
    <row r="118" spans="1:3">
      <c r="B118" s="66" t="s">
        <v>110</v>
      </c>
    </row>
    <row r="119" spans="1:3">
      <c r="B119" s="66" t="s">
        <v>111</v>
      </c>
    </row>
    <row r="120" spans="1:3">
      <c r="B120" s="66" t="s">
        <v>112</v>
      </c>
    </row>
    <row r="121" spans="1:3">
      <c r="B121" s="66" t="s">
        <v>114</v>
      </c>
    </row>
    <row r="122" spans="1:3">
      <c r="B122" s="66" t="s">
        <v>115</v>
      </c>
    </row>
    <row r="123" spans="1:3">
      <c r="A123" s="66" t="s">
        <v>161</v>
      </c>
      <c r="B123" s="2" t="s">
        <v>152</v>
      </c>
    </row>
    <row r="124" spans="1:3">
      <c r="B124" s="2" t="s">
        <v>116</v>
      </c>
      <c r="C124" s="2"/>
    </row>
    <row r="125" spans="1:3">
      <c r="B125" s="2" t="s">
        <v>153</v>
      </c>
      <c r="C125" s="2"/>
    </row>
    <row r="126" spans="1:3">
      <c r="B126" s="2" t="s">
        <v>148</v>
      </c>
      <c r="C126" s="2"/>
    </row>
    <row r="127" spans="1:3">
      <c r="B127" s="2" t="s">
        <v>136</v>
      </c>
      <c r="C127" s="2"/>
    </row>
    <row r="128" spans="1:3">
      <c r="B128" s="2" t="s">
        <v>149</v>
      </c>
      <c r="C128" s="2"/>
    </row>
    <row r="129" spans="1:3">
      <c r="B129" s="2" t="s">
        <v>117</v>
      </c>
      <c r="C129" s="2"/>
    </row>
    <row r="130" spans="1:3">
      <c r="B130" s="2" t="s">
        <v>118</v>
      </c>
      <c r="C130" s="2"/>
    </row>
    <row r="131" spans="1:3">
      <c r="B131" s="2" t="s">
        <v>154</v>
      </c>
      <c r="C131" s="2"/>
    </row>
    <row r="132" spans="1:3">
      <c r="B132" s="2" t="s">
        <v>119</v>
      </c>
      <c r="C132" s="2"/>
    </row>
    <row r="133" spans="1:3">
      <c r="B133" s="2" t="s">
        <v>155</v>
      </c>
      <c r="C133" s="2"/>
    </row>
    <row r="134" spans="1:3">
      <c r="A134" s="66" t="s">
        <v>164</v>
      </c>
      <c r="B134" s="2" t="s">
        <v>156</v>
      </c>
      <c r="C134" s="2"/>
    </row>
    <row r="135" spans="1:3">
      <c r="B135" s="2" t="s">
        <v>157</v>
      </c>
      <c r="C135" s="2"/>
    </row>
    <row r="136" spans="1:3">
      <c r="A136" s="66" t="s">
        <v>165</v>
      </c>
      <c r="B136" s="2" t="s">
        <v>120</v>
      </c>
      <c r="C136" s="2"/>
    </row>
    <row r="137" spans="1:3">
      <c r="B137" s="2" t="s">
        <v>151</v>
      </c>
      <c r="C137" s="2"/>
    </row>
    <row r="138" spans="1:3">
      <c r="B138" s="2" t="s">
        <v>121</v>
      </c>
      <c r="C138" s="2"/>
    </row>
    <row r="139" spans="1:3">
      <c r="B139" s="2" t="s">
        <v>158</v>
      </c>
      <c r="C139" s="2"/>
    </row>
    <row r="140" spans="1:3">
      <c r="B140" s="2" t="s">
        <v>159</v>
      </c>
      <c r="C140" s="2"/>
    </row>
    <row r="141" spans="1:3">
      <c r="B141" s="2" t="s">
        <v>160</v>
      </c>
      <c r="C141" s="2"/>
    </row>
    <row r="142" spans="1:3">
      <c r="A142" s="66" t="s">
        <v>174</v>
      </c>
      <c r="C142" s="2"/>
    </row>
    <row r="143" spans="1:3">
      <c r="A143" s="66" t="s">
        <v>180</v>
      </c>
      <c r="B143" s="8" t="s">
        <v>175</v>
      </c>
      <c r="C143" s="2"/>
    </row>
    <row r="144" spans="1:3">
      <c r="B144" s="8" t="s">
        <v>176</v>
      </c>
      <c r="C144" s="2"/>
    </row>
    <row r="145" spans="1:3">
      <c r="A145" s="66" t="s">
        <v>104</v>
      </c>
      <c r="B145" s="66" t="s">
        <v>133</v>
      </c>
    </row>
    <row r="146" spans="1:3">
      <c r="B146" s="66" t="s">
        <v>142</v>
      </c>
      <c r="C146" s="67"/>
    </row>
    <row r="147" spans="1:3">
      <c r="B147" s="66" t="s">
        <v>143</v>
      </c>
      <c r="C147" s="67"/>
    </row>
    <row r="148" spans="1:3">
      <c r="B148" s="66" t="s">
        <v>144</v>
      </c>
      <c r="C148" s="67"/>
    </row>
    <row r="149" spans="1:3">
      <c r="B149" s="66" t="s">
        <v>139</v>
      </c>
      <c r="C149" s="67"/>
    </row>
    <row r="150" spans="1:3">
      <c r="B150" s="66" t="s">
        <v>140</v>
      </c>
      <c r="C150" s="67"/>
    </row>
    <row r="151" spans="1:3">
      <c r="B151" s="66" t="s">
        <v>141</v>
      </c>
      <c r="C151" s="67"/>
    </row>
    <row r="152" spans="1:3">
      <c r="B152" s="66" t="s">
        <v>134</v>
      </c>
    </row>
    <row r="153" spans="1:3">
      <c r="B153" s="66" t="s">
        <v>145</v>
      </c>
      <c r="C153" s="67"/>
    </row>
    <row r="154" spans="1:3">
      <c r="B154" s="66" t="s">
        <v>146</v>
      </c>
      <c r="C154" s="67"/>
    </row>
    <row r="155" spans="1:3">
      <c r="B155" s="66" t="s">
        <v>135</v>
      </c>
      <c r="C155" s="67"/>
    </row>
    <row r="156" spans="1:3">
      <c r="B156" s="66" t="s">
        <v>147</v>
      </c>
      <c r="C156" s="67"/>
    </row>
    <row r="157" spans="1:3">
      <c r="A157" s="66" t="s">
        <v>162</v>
      </c>
      <c r="B157" s="8" t="s">
        <v>148</v>
      </c>
    </row>
    <row r="158" spans="1:3">
      <c r="B158" s="8" t="s">
        <v>136</v>
      </c>
    </row>
    <row r="159" spans="1:3">
      <c r="B159" s="8" t="s">
        <v>149</v>
      </c>
    </row>
    <row r="160" spans="1:3">
      <c r="B160" s="8" t="s">
        <v>137</v>
      </c>
    </row>
    <row r="161" spans="1:2">
      <c r="B161" s="8" t="s">
        <v>150</v>
      </c>
    </row>
    <row r="162" spans="1:2">
      <c r="A162" s="66" t="s">
        <v>163</v>
      </c>
      <c r="B162" s="66" t="s">
        <v>138</v>
      </c>
    </row>
    <row r="163" spans="1:2">
      <c r="B163" s="66" t="s">
        <v>151</v>
      </c>
    </row>
  </sheetData>
  <phoneticPr fontId="2"/>
  <pageMargins left="0.25" right="0.25" top="0.75" bottom="0.75" header="0.3" footer="0.3"/>
  <pageSetup paperSize="9" orientation="landscape" r:id="rId1"/>
  <rowBreaks count="1" manualBreakCount="1">
    <brk id="1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36"/>
  <sheetViews>
    <sheetView showGridLines="0" tabSelected="1" zoomScale="101" zoomScaleNormal="101" workbookViewId="0">
      <selection activeCell="C5" sqref="C5"/>
    </sheetView>
  </sheetViews>
  <sheetFormatPr defaultColWidth="8.7890625" defaultRowHeight="14.25"/>
  <cols>
    <col min="1" max="1" width="2.89453125" style="5" customWidth="1"/>
    <col min="2" max="2" width="30.578125" style="5" customWidth="1"/>
    <col min="3" max="6" width="16.1015625" style="5" customWidth="1"/>
    <col min="7" max="8" width="2.89453125" style="5" customWidth="1"/>
    <col min="9" max="9" width="40.578125" style="5" customWidth="1"/>
    <col min="10" max="10" width="2.89453125" style="5" customWidth="1"/>
    <col min="11" max="16384" width="8.7890625" style="5"/>
  </cols>
  <sheetData>
    <row r="1" spans="1:7" ht="14.65" thickBot="1">
      <c r="A1" s="7" t="s">
        <v>51</v>
      </c>
      <c r="B1" s="3"/>
      <c r="C1" s="3"/>
      <c r="D1" s="3"/>
      <c r="E1" s="3"/>
      <c r="F1" s="3"/>
      <c r="G1" s="3"/>
    </row>
    <row r="2" spans="1:7" ht="20.100000000000001" customHeight="1" thickBot="1">
      <c r="A2" s="7" t="s">
        <v>51</v>
      </c>
      <c r="B2" s="52"/>
      <c r="C2" s="51" t="s">
        <v>127</v>
      </c>
      <c r="D2" s="51"/>
      <c r="E2" s="3"/>
      <c r="F2" s="51"/>
      <c r="G2" s="3"/>
    </row>
    <row r="3" spans="1:7" ht="20.100000000000001" customHeight="1">
      <c r="A3" s="7" t="s">
        <v>51</v>
      </c>
      <c r="B3" s="3"/>
      <c r="C3" s="7" t="s">
        <v>194</v>
      </c>
      <c r="D3" s="3"/>
      <c r="E3" s="3"/>
      <c r="F3" s="3"/>
      <c r="G3" s="3"/>
    </row>
    <row r="4" spans="1:7" ht="20.100000000000001" customHeight="1" thickBot="1">
      <c r="A4" s="7" t="s">
        <v>51</v>
      </c>
      <c r="B4" s="7" t="s">
        <v>51</v>
      </c>
      <c r="C4" s="4"/>
      <c r="D4" s="4"/>
      <c r="E4" s="3"/>
      <c r="F4" s="3"/>
      <c r="G4" s="3"/>
    </row>
    <row r="5" spans="1:7" ht="20.100000000000001" customHeight="1" thickBot="1">
      <c r="A5" s="7" t="s">
        <v>51</v>
      </c>
      <c r="B5" s="75" t="s">
        <v>122</v>
      </c>
      <c r="C5" s="77" t="s">
        <v>99</v>
      </c>
      <c r="D5" s="51"/>
      <c r="E5" s="3"/>
      <c r="F5" s="51"/>
      <c r="G5" s="3"/>
    </row>
    <row r="6" spans="1:7" ht="40.049999999999997" customHeight="1" thickBot="1">
      <c r="A6" s="7" t="s">
        <v>51</v>
      </c>
      <c r="B6" s="51"/>
      <c r="C6" s="51"/>
      <c r="D6" s="51"/>
      <c r="E6" s="3"/>
      <c r="F6" s="51"/>
      <c r="G6" s="3"/>
    </row>
    <row r="7" spans="1:7" ht="20.100000000000001" customHeight="1" thickBot="1">
      <c r="A7" s="7" t="s">
        <v>51</v>
      </c>
      <c r="B7" s="79" t="s">
        <v>50</v>
      </c>
      <c r="C7" s="80" t="s">
        <v>128</v>
      </c>
      <c r="D7" s="81"/>
      <c r="E7" s="81"/>
      <c r="F7" s="82"/>
      <c r="G7" s="3"/>
    </row>
    <row r="8" spans="1:7" ht="20.100000000000001" customHeight="1">
      <c r="A8" s="7" t="s">
        <v>51</v>
      </c>
      <c r="B8" s="7" t="s">
        <v>51</v>
      </c>
      <c r="C8" s="3"/>
      <c r="D8" s="3"/>
      <c r="E8" s="3"/>
      <c r="F8" s="3"/>
      <c r="G8" s="3"/>
    </row>
    <row r="9" spans="1:7" ht="20.100000000000001" customHeight="1" thickBot="1">
      <c r="A9" s="7" t="s">
        <v>51</v>
      </c>
      <c r="B9" s="79" t="s">
        <v>52</v>
      </c>
      <c r="C9" s="3"/>
      <c r="D9" s="3"/>
      <c r="E9" s="3"/>
      <c r="F9" s="3"/>
      <c r="G9" s="3"/>
    </row>
    <row r="10" spans="1:7" ht="20.100000000000001" customHeight="1" thickBot="1">
      <c r="A10" s="7" t="s">
        <v>51</v>
      </c>
      <c r="B10" s="78" t="s">
        <v>56</v>
      </c>
      <c r="C10" s="83" t="s">
        <v>130</v>
      </c>
      <c r="D10" s="84"/>
      <c r="E10" s="84"/>
      <c r="F10" s="85"/>
      <c r="G10" s="3"/>
    </row>
    <row r="11" spans="1:7" ht="60" customHeight="1" thickBot="1">
      <c r="A11" s="7" t="s">
        <v>51</v>
      </c>
      <c r="B11" s="7"/>
      <c r="C11" s="4"/>
      <c r="D11" s="4"/>
      <c r="E11" s="3"/>
      <c r="F11" s="3"/>
      <c r="G11" s="3"/>
    </row>
    <row r="12" spans="1:7" ht="40.049999999999997" customHeight="1" thickBot="1">
      <c r="A12" s="7" t="s">
        <v>51</v>
      </c>
      <c r="B12" s="78" t="s">
        <v>129</v>
      </c>
      <c r="C12" s="83" t="s">
        <v>131</v>
      </c>
      <c r="D12" s="84"/>
      <c r="E12" s="84"/>
      <c r="F12" s="85"/>
      <c r="G12" s="3"/>
    </row>
    <row r="13" spans="1:7" ht="20" customHeight="1">
      <c r="A13" s="7" t="s">
        <v>51</v>
      </c>
      <c r="B13" s="3"/>
      <c r="C13" s="3"/>
      <c r="D13" s="3"/>
      <c r="E13" s="3"/>
      <c r="F13" s="3"/>
      <c r="G13" s="3"/>
    </row>
    <row r="14" spans="1:7" ht="20.100000000000001" customHeight="1" thickBot="1">
      <c r="A14" s="7" t="s">
        <v>51</v>
      </c>
      <c r="B14" s="79" t="s">
        <v>53</v>
      </c>
      <c r="C14" s="3"/>
      <c r="D14" s="3"/>
      <c r="E14" s="3"/>
      <c r="F14" s="3"/>
      <c r="G14" s="3"/>
    </row>
    <row r="15" spans="1:7" ht="20.100000000000001" customHeight="1" thickBot="1">
      <c r="A15" s="7" t="s">
        <v>51</v>
      </c>
      <c r="B15" s="78" t="s">
        <v>54</v>
      </c>
      <c r="C15" s="83" t="s">
        <v>132</v>
      </c>
      <c r="D15" s="84"/>
      <c r="E15" s="84"/>
      <c r="F15" s="85"/>
      <c r="G15" s="3"/>
    </row>
    <row r="16" spans="1:7" ht="20.100000000000001" customHeight="1">
      <c r="A16" s="7" t="s">
        <v>51</v>
      </c>
      <c r="B16" s="41"/>
      <c r="C16" s="86" t="str">
        <f>IF(IFERROR(SEARCH("仮称",事業場名称),"")&lt;&gt;"","↑新築の場合は（仮称）で受け付けますが、竣工後氏名等変更届出書を提出してください","")</f>
        <v/>
      </c>
      <c r="D16" s="87"/>
      <c r="E16" s="87"/>
      <c r="F16" s="87"/>
      <c r="G16" s="3"/>
    </row>
    <row r="17" spans="1:7" ht="20.100000000000001" customHeight="1" thickBot="1">
      <c r="A17" s="7" t="s">
        <v>51</v>
      </c>
      <c r="B17" s="41"/>
      <c r="C17" s="61" t="s">
        <v>96</v>
      </c>
      <c r="D17" s="61" t="s">
        <v>193</v>
      </c>
      <c r="E17" s="61" t="s">
        <v>97</v>
      </c>
      <c r="F17" s="61" t="s">
        <v>98</v>
      </c>
      <c r="G17" s="3"/>
    </row>
    <row r="18" spans="1:7" ht="20.100000000000001" customHeight="1" thickBot="1">
      <c r="A18" s="7" t="s">
        <v>51</v>
      </c>
      <c r="B18" s="78" t="s">
        <v>55</v>
      </c>
      <c r="C18" s="53" t="s">
        <v>101</v>
      </c>
      <c r="D18" s="53" t="s">
        <v>99</v>
      </c>
      <c r="E18" s="54" t="s">
        <v>100</v>
      </c>
      <c r="F18" s="76" t="s">
        <v>100</v>
      </c>
      <c r="G18" s="3"/>
    </row>
    <row r="19" spans="1:7" ht="20.100000000000001" customHeight="1">
      <c r="A19" s="7" t="s">
        <v>51</v>
      </c>
      <c r="B19" s="41"/>
      <c r="C19" s="86" t="str">
        <f>IF(IFERROR(SEARCH("仮称",事業場名称),"")&lt;&gt;"","↑新築の場合は住居番で止めておき、竣工時に氏名等変更届出書を提出してください","")</f>
        <v/>
      </c>
      <c r="D19" s="87"/>
      <c r="E19" s="87"/>
      <c r="F19" s="87"/>
      <c r="G19" s="3"/>
    </row>
    <row r="20" spans="1:7" ht="20.100000000000001" customHeight="1" thickBot="1">
      <c r="A20" s="7" t="s">
        <v>51</v>
      </c>
      <c r="B20" s="7" t="s">
        <v>51</v>
      </c>
      <c r="C20" s="3"/>
      <c r="D20" s="3"/>
      <c r="E20" s="3"/>
      <c r="F20" s="3"/>
      <c r="G20" s="3"/>
    </row>
    <row r="21" spans="1:7" ht="40.049999999999997" customHeight="1" thickBot="1">
      <c r="A21" s="7" t="s">
        <v>51</v>
      </c>
      <c r="B21" s="141" t="s">
        <v>102</v>
      </c>
      <c r="C21" s="142" t="s">
        <v>99</v>
      </c>
      <c r="D21" s="143" t="str">
        <f>"特定工場等(特定施設を設置する工場又は事業場のこと)及び"&amp;CHAR(10)&amp;"その附近の見取図"&amp;IF(騒音・振動の別="騒音規制法","（遮音性能のわかるもの）","")</f>
        <v>特定工場等(特定施設を設置する工場又は事業場のこと)及び
その附近の見取図</v>
      </c>
      <c r="E21" s="144"/>
      <c r="F21" s="144"/>
      <c r="G21" s="144"/>
    </row>
    <row r="22" spans="1:7" ht="20.100000000000001" customHeight="1" thickBot="1">
      <c r="A22" s="7"/>
      <c r="B22" s="145"/>
      <c r="C22" s="142" t="s">
        <v>99</v>
      </c>
      <c r="D22" s="146" t="s">
        <v>195</v>
      </c>
      <c r="E22" s="78"/>
      <c r="F22" s="78"/>
      <c r="G22" s="3"/>
    </row>
    <row r="23" spans="1:7" ht="20.100000000000001" customHeight="1" thickBot="1">
      <c r="A23" s="7" t="s">
        <v>51</v>
      </c>
      <c r="B23" s="7"/>
      <c r="C23" s="142" t="s">
        <v>99</v>
      </c>
      <c r="D23" s="146" t="str">
        <f>"特定施設の"&amp;IF(騒音・振動の別="騒音規制法","騒音","振動")&amp;"発生量がわかる仕様書かカタログの写し"</f>
        <v>特定施設の振動発生量がわかる仕様書かカタログの写し</v>
      </c>
      <c r="E23" s="78"/>
      <c r="F23" s="78"/>
      <c r="G23" s="3"/>
    </row>
    <row r="24" spans="1:7" ht="20.100000000000001" customHeight="1" thickBot="1">
      <c r="A24" s="7"/>
      <c r="B24" s="7"/>
      <c r="C24" s="142" t="s">
        <v>99</v>
      </c>
      <c r="D24" s="146" t="str">
        <f>IF(騒音・振動の別="騒音規制法","騒音","振動")&amp;"の防止方法を示す仕様書かカタログの写し"</f>
        <v>振動の防止方法を示す仕様書かカタログの写し</v>
      </c>
      <c r="E24" s="78"/>
      <c r="F24" s="78"/>
      <c r="G24" s="3"/>
    </row>
    <row r="25" spans="1:7" ht="20.100000000000001" customHeight="1">
      <c r="A25" s="7" t="s">
        <v>51</v>
      </c>
      <c r="B25" s="7" t="s">
        <v>51</v>
      </c>
      <c r="C25" s="7"/>
      <c r="D25" s="6"/>
      <c r="E25" s="6"/>
      <c r="F25" s="6"/>
      <c r="G25" s="6"/>
    </row>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row r="35" ht="20.100000000000001" customHeight="1"/>
    <row r="36" ht="20.100000000000001" customHeight="1"/>
  </sheetData>
  <dataConsolidate/>
  <mergeCells count="7">
    <mergeCell ref="D21:G21"/>
    <mergeCell ref="C7:F7"/>
    <mergeCell ref="C10:F10"/>
    <mergeCell ref="C12:F12"/>
    <mergeCell ref="C15:F15"/>
    <mergeCell ref="C16:F16"/>
    <mergeCell ref="C19:F19"/>
  </mergeCells>
  <phoneticPr fontId="2"/>
  <conditionalFormatting sqref="C18">
    <cfRule type="cellIs" dxfId="25" priority="313" operator="equal">
      <formula>""</formula>
    </cfRule>
    <cfRule type="cellIs" dxfId="24" priority="314" operator="equal">
      <formula>"選択してください"</formula>
    </cfRule>
  </conditionalFormatting>
  <conditionalFormatting sqref="E18">
    <cfRule type="cellIs" dxfId="23" priority="311" operator="equal">
      <formula>0</formula>
    </cfRule>
    <cfRule type="cellIs" dxfId="22" priority="312" operator="equal">
      <formula>"数値を記入"</formula>
    </cfRule>
  </conditionalFormatting>
  <conditionalFormatting sqref="D18">
    <cfRule type="cellIs" dxfId="21" priority="307" operator="equal">
      <formula>""</formula>
    </cfRule>
    <cfRule type="cellIs" dxfId="20" priority="308" operator="equal">
      <formula>"選択してください"</formula>
    </cfRule>
  </conditionalFormatting>
  <conditionalFormatting sqref="C7">
    <cfRule type="cellIs" dxfId="19" priority="306" operator="equal">
      <formula>"届出日を記入してください"</formula>
    </cfRule>
    <cfRule type="containsBlanks" dxfId="18" priority="332">
      <formula>LEN(TRIM(C7))=0</formula>
    </cfRule>
  </conditionalFormatting>
  <conditionalFormatting sqref="C10">
    <cfRule type="cellIs" dxfId="17" priority="303" operator="equal">
      <formula>"届出者住所を記入してください"</formula>
    </cfRule>
    <cfRule type="containsBlanks" dxfId="16" priority="333">
      <formula>LEN(TRIM(C10))=0</formula>
    </cfRule>
  </conditionalFormatting>
  <conditionalFormatting sqref="C12">
    <cfRule type="cellIs" dxfId="15" priority="301" operator="equal">
      <formula>"届出者氏名を記入してください"</formula>
    </cfRule>
    <cfRule type="containsBlanks" dxfId="14" priority="334">
      <formula>LEN(TRIM(C12))=0</formula>
    </cfRule>
  </conditionalFormatting>
  <conditionalFormatting sqref="C15">
    <cfRule type="cellIs" dxfId="13" priority="299" operator="equal">
      <formula>"事業場名称を記入してください"</formula>
    </cfRule>
    <cfRule type="containsBlanks" dxfId="12" priority="335">
      <formula>LEN(TRIM(C15))=0</formula>
    </cfRule>
  </conditionalFormatting>
  <conditionalFormatting sqref="F18">
    <cfRule type="cellIs" dxfId="11" priority="296" operator="equal">
      <formula>0</formula>
    </cfRule>
    <cfRule type="cellIs" dxfId="10" priority="297" operator="equal">
      <formula>"数値を記入"</formula>
    </cfRule>
  </conditionalFormatting>
  <conditionalFormatting sqref="C16">
    <cfRule type="cellIs" dxfId="9" priority="265" operator="equal">
      <formula>"↑新築の場合は（仮称）で受け付けますが、竣工後氏名等変更届出書を提出してください"</formula>
    </cfRule>
  </conditionalFormatting>
  <conditionalFormatting sqref="C19">
    <cfRule type="cellIs" dxfId="8" priority="264" operator="equal">
      <formula>"↑新築の場合は住居番で止めておき、竣工時に氏名等変更届出書を提出してください"</formula>
    </cfRule>
  </conditionalFormatting>
  <conditionalFormatting sqref="C5">
    <cfRule type="cellIs" dxfId="7" priority="62" operator="equal">
      <formula>"選択してください"</formula>
    </cfRule>
    <cfRule type="containsBlanks" dxfId="6" priority="331">
      <formula>LEN(TRIM(C5))=0</formula>
    </cfRule>
  </conditionalFormatting>
  <conditionalFormatting sqref="F8:I8">
    <cfRule type="expression" dxfId="3" priority="341">
      <formula>#REF!="特定施設の使用の方法"</formula>
    </cfRule>
  </conditionalFormatting>
  <conditionalFormatting sqref="C21:C22">
    <cfRule type="cellIs" dxfId="2" priority="3" operator="equal">
      <formula>"済"</formula>
    </cfRule>
  </conditionalFormatting>
  <conditionalFormatting sqref="C23">
    <cfRule type="cellIs" dxfId="1" priority="2" operator="equal">
      <formula>"済"</formula>
    </cfRule>
  </conditionalFormatting>
  <conditionalFormatting sqref="C24">
    <cfRule type="cellIs" dxfId="0" priority="1" operator="equal">
      <formula>"済"</formula>
    </cfRule>
  </conditionalFormatting>
  <dataValidations count="7">
    <dataValidation imeMode="on" allowBlank="1" showInputMessage="1" showErrorMessage="1" sqref="C15:F15 C10:F10 C12:F12"/>
    <dataValidation type="list" allowBlank="1" showInputMessage="1" sqref="D18">
      <formula1>INDIRECT(町名)</formula1>
    </dataValidation>
    <dataValidation type="list" allowBlank="1" showInputMessage="1" showErrorMessage="1" sqref="C18">
      <formula1>"駒込,巣鴨,西巣鴨,北大塚,南大塚,上池袋,東池袋,南池袋,西池袋,池袋,池袋本町,雑司が谷,高田,目白,南長崎,長崎,千早,要町,高松,千川"</formula1>
    </dataValidation>
    <dataValidation type="list" allowBlank="1" showInputMessage="1" showErrorMessage="1" sqref="C21:C24">
      <formula1>"済"</formula1>
    </dataValidation>
    <dataValidation type="list" allowBlank="1" sqref="C5">
      <formula1>"騒音規制法,振動規制法"</formula1>
    </dataValidation>
    <dataValidation type="date" imeMode="on" operator="greaterThanOrEqual" allowBlank="1" showInputMessage="1" showErrorMessage="1" sqref="C7:F7">
      <formula1>1</formula1>
    </dataValidation>
    <dataValidation type="whole" imeMode="off" operator="greaterThanOrEqual" allowBlank="1" showInputMessage="1" showErrorMessage="1" sqref="E18:F18">
      <formula1>1</formula1>
    </dataValidation>
  </dataValidations>
  <pageMargins left="0.25" right="0.25" top="0.75" bottom="0.75" header="0.3" footer="0.3"/>
  <pageSetup paperSize="9" scale="5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Normal="100" zoomScaleSheetLayoutView="100" workbookViewId="0">
      <selection activeCell="M11" sqref="M11"/>
    </sheetView>
  </sheetViews>
  <sheetFormatPr defaultRowHeight="12.4"/>
  <cols>
    <col min="1" max="1" width="15.83984375" style="13" customWidth="1"/>
    <col min="2" max="2" width="7.68359375" style="13" customWidth="1"/>
    <col min="3" max="3" width="7.3671875" style="13" customWidth="1"/>
    <col min="4" max="4" width="8.05078125" style="13" customWidth="1"/>
    <col min="5" max="5" width="5.47265625" style="13" customWidth="1"/>
    <col min="6" max="6" width="6.26171875" style="13" customWidth="1"/>
    <col min="7" max="7" width="11.05078125" style="13" customWidth="1"/>
    <col min="8" max="16384" width="8.83984375" style="13"/>
  </cols>
  <sheetData>
    <row r="1" spans="1:8">
      <c r="A1" s="12" t="str">
        <f>"様式第２"&amp;IF(騒音・振動の別="騒音規制法","","（第５条関係）")</f>
        <v>様式第２（第５条関係）</v>
      </c>
    </row>
    <row r="2" spans="1:8" ht="18" customHeight="1">
      <c r="A2" s="93" t="s">
        <v>41</v>
      </c>
      <c r="B2" s="94"/>
      <c r="C2" s="94"/>
      <c r="D2" s="94"/>
      <c r="E2" s="94"/>
      <c r="F2" s="94"/>
      <c r="G2" s="94"/>
    </row>
    <row r="3" spans="1:8" ht="30.6" customHeight="1">
      <c r="F3" s="97" t="str">
        <f>届出日</f>
        <v>届出日を記入してください</v>
      </c>
      <c r="G3" s="98"/>
    </row>
    <row r="4" spans="1:8" ht="30" customHeight="1">
      <c r="A4" s="70" t="s">
        <v>169</v>
      </c>
      <c r="B4" s="70"/>
    </row>
    <row r="5" spans="1:8" ht="18" customHeight="1">
      <c r="A5" s="31"/>
      <c r="C5" s="91" t="s">
        <v>21</v>
      </c>
      <c r="D5" s="99" t="str">
        <f>届出者住所</f>
        <v>届出者住所を記入してください</v>
      </c>
      <c r="E5" s="100"/>
      <c r="F5" s="100"/>
      <c r="G5" s="100"/>
    </row>
    <row r="6" spans="1:8" ht="37.15">
      <c r="B6" s="71"/>
      <c r="C6" s="92"/>
      <c r="D6" s="105" t="str">
        <f>届出者氏名</f>
        <v>届出者氏名を記入してください</v>
      </c>
      <c r="E6" s="105"/>
      <c r="F6" s="105"/>
      <c r="G6" s="105"/>
      <c r="H6" s="60" t="s">
        <v>168</v>
      </c>
    </row>
    <row r="7" spans="1:8" s="25" customFormat="1" ht="30" customHeight="1">
      <c r="A7" s="106" t="str">
        <f>"　"&amp;IF(騒音・振動の別="騒音規制法","騒音","振動")&amp;"規制法第7条第1項の規定により、特定施設について、次のとおり届け出ます。"</f>
        <v>　振動規制法第7条第1項の規定により、特定施設について、次のとおり届け出ます。</v>
      </c>
      <c r="B7" s="107"/>
      <c r="C7" s="107"/>
      <c r="D7" s="107"/>
      <c r="E7" s="107"/>
      <c r="F7" s="107"/>
      <c r="G7" s="107"/>
    </row>
    <row r="8" spans="1:8" ht="24.85" customHeight="1">
      <c r="A8" s="68" t="s">
        <v>170</v>
      </c>
      <c r="B8" s="88" t="str">
        <f>事業場名称</f>
        <v>事業場名称を記入してください</v>
      </c>
      <c r="C8" s="89"/>
      <c r="D8" s="101" t="s">
        <v>29</v>
      </c>
      <c r="E8" s="102"/>
      <c r="F8" s="17"/>
      <c r="G8" s="18"/>
    </row>
    <row r="9" spans="1:8" ht="24.85" customHeight="1">
      <c r="A9" s="68" t="s">
        <v>171</v>
      </c>
      <c r="B9" s="88" t="str">
        <f>事業場所在地</f>
        <v>選択してください選択してください数値を記入番数値を記入号</v>
      </c>
      <c r="C9" s="89"/>
      <c r="D9" s="101" t="s">
        <v>30</v>
      </c>
      <c r="E9" s="102"/>
      <c r="F9" s="17"/>
      <c r="G9" s="18" t="s">
        <v>40</v>
      </c>
    </row>
    <row r="10" spans="1:8" ht="24.85" customHeight="1">
      <c r="A10" s="68" t="s">
        <v>172</v>
      </c>
      <c r="B10" s="88" t="e">
        <f>事業内容</f>
        <v>#NAME?</v>
      </c>
      <c r="C10" s="89"/>
      <c r="D10" s="101" t="s">
        <v>31</v>
      </c>
      <c r="E10" s="102"/>
      <c r="F10" s="17"/>
      <c r="G10" s="18"/>
    </row>
    <row r="11" spans="1:8" ht="24.85" customHeight="1">
      <c r="A11" s="20" t="s">
        <v>23</v>
      </c>
      <c r="B11" s="90" t="e">
        <f>常時使用する従業員数</f>
        <v>#NAME?</v>
      </c>
      <c r="C11" s="89"/>
      <c r="D11" s="101" t="s">
        <v>32</v>
      </c>
      <c r="E11" s="102"/>
      <c r="F11" s="17"/>
      <c r="G11" s="18"/>
    </row>
    <row r="12" spans="1:8" ht="24.85" customHeight="1">
      <c r="A12" s="56" t="str">
        <f>IF(騒音・振動の別="騒音規制法","△騒音","振動")&amp;"の防止の方法"</f>
        <v>振動の防止の方法</v>
      </c>
      <c r="B12" s="42" t="s">
        <v>26</v>
      </c>
      <c r="C12" s="18"/>
      <c r="D12" s="101" t="s">
        <v>39</v>
      </c>
      <c r="E12" s="102"/>
      <c r="F12" s="17"/>
      <c r="G12" s="18"/>
    </row>
    <row r="13" spans="1:8" ht="24.85" customHeight="1">
      <c r="A13" s="20" t="s">
        <v>24</v>
      </c>
      <c r="B13" s="21" t="s">
        <v>27</v>
      </c>
      <c r="C13" s="20" t="s">
        <v>42</v>
      </c>
      <c r="D13" s="22" t="s">
        <v>28</v>
      </c>
      <c r="E13" s="103" t="s">
        <v>33</v>
      </c>
      <c r="F13" s="104"/>
      <c r="G13" s="23" t="s">
        <v>34</v>
      </c>
    </row>
    <row r="14" spans="1:8" ht="24.85" customHeight="1">
      <c r="A14" s="63" t="e">
        <f>特定施設の種類１ａ&amp;CHAR(10)&amp;"　"&amp;特定施設の種類１b</f>
        <v>#NAME?</v>
      </c>
      <c r="B14" s="49" t="e">
        <f>型式１</f>
        <v>#NAME?</v>
      </c>
      <c r="C14" s="49" t="e">
        <f>公称能力１</f>
        <v>#NAME?</v>
      </c>
      <c r="D14" s="49" t="e">
        <f>数変更前１</f>
        <v>#NAME?</v>
      </c>
      <c r="E14" s="95" t="e">
        <f>使用開始時刻変更前１</f>
        <v>#NAME?</v>
      </c>
      <c r="F14" s="96"/>
      <c r="G14" s="50" t="e">
        <f>使用終了時刻変更前１</f>
        <v>#NAME?</v>
      </c>
    </row>
    <row r="15" spans="1:8" ht="24.85" customHeight="1">
      <c r="A15" s="63" t="e">
        <f>特定施設の種類２ａ&amp;"　"&amp;特定施設の種類２ｂ</f>
        <v>#NAME?</v>
      </c>
      <c r="B15" s="49" t="e">
        <f>型式２</f>
        <v>#NAME?</v>
      </c>
      <c r="C15" s="49" t="e">
        <f>公称能力２</f>
        <v>#NAME?</v>
      </c>
      <c r="D15" s="49" t="e">
        <f>数変更前２</f>
        <v>#NAME?</v>
      </c>
      <c r="E15" s="95" t="e">
        <f>使用開始時刻変更前２</f>
        <v>#NAME?</v>
      </c>
      <c r="F15" s="96"/>
      <c r="G15" s="50" t="e">
        <f>使用終了時刻変更前２</f>
        <v>#NAME?</v>
      </c>
    </row>
    <row r="16" spans="1:8" ht="24.85" customHeight="1">
      <c r="A16" s="63" t="e">
        <f>特定施設の種類３ａ&amp;"　"&amp;特定施設の種類３ｂ</f>
        <v>#NAME?</v>
      </c>
      <c r="B16" s="49" t="e">
        <f>型式３</f>
        <v>#NAME?</v>
      </c>
      <c r="C16" s="49" t="e">
        <f>公称能力３</f>
        <v>#NAME?</v>
      </c>
      <c r="D16" s="49" t="e">
        <f>数変更前３</f>
        <v>#NAME?</v>
      </c>
      <c r="E16" s="95" t="e">
        <f>使用開始時刻変更前３</f>
        <v>#NAME?</v>
      </c>
      <c r="F16" s="96"/>
      <c r="G16" s="50" t="e">
        <f>使用終了時刻変更前３</f>
        <v>#NAME?</v>
      </c>
    </row>
    <row r="17" spans="1:1" ht="15.1" customHeight="1">
      <c r="A17" s="13" t="str">
        <f>"備考　１　特定施設の種類の欄には、"&amp;IF(騒音・振動の別="騒音規制法","騒音","振動")&amp;"規制法施行令別表１に掲げる号番号及びイ、"</f>
        <v>備考　１　特定施設の種類の欄には、振動規制法施行令別表１に掲げる号番号及びイ、</v>
      </c>
    </row>
    <row r="18" spans="1:1" ht="15.1" customHeight="1">
      <c r="A18" s="13" t="s">
        <v>35</v>
      </c>
    </row>
    <row r="19" spans="1:1" ht="15.1" customHeight="1">
      <c r="A19" s="55" t="str">
        <f>"　　　２　"&amp;IF(騒音・振動の別="騒音規制法","騒音の防止の方法の欄の記載については、別紙によることとし、消音器の設置、","振動の防止の方法の欄の記載については、別紙に拠ることとし、吊基礎、直接")</f>
        <v>　　　２　振動の防止の方法の欄の記載については、別紙に拠ることとし、吊基礎、直接</v>
      </c>
    </row>
    <row r="20" spans="1:1" ht="15.1" customHeight="1">
      <c r="A20" s="55" t="str">
        <f>IF(騒音・振動の別="騒音規制法","　　　　音源室内の防音措置、遮音塀の設置等騒音の防止に関して講じようとする措置の","　　　　支持基礎(板ばね、コイルばね等を使用するもの)、空気ばねの設置等振動の防止")</f>
        <v>　　　　支持基礎(板ばね、コイルばね等を使用するもの)、空気ばねの設置等振動の防止</v>
      </c>
    </row>
    <row r="21" spans="1:1" ht="15.1" customHeight="1">
      <c r="A21" s="55" t="str">
        <f>IF(騒音・振動の別="騒音規制法","　　　　概要を明らかにするとともに、できる限り図面、表等を利用すること。","　　　　に関して講じようとする措置の概要を明らかにするとともに、できる限り図面、")</f>
        <v>　　　　に関して講じようとする措置の概要を明らかにするとともに、できる限り図面、</v>
      </c>
    </row>
    <row r="22" spans="1:1" ht="15.1" customHeight="1">
      <c r="A22" s="55" t="str">
        <f>IF(騒音・振動の別="騒音規制法","","　　　　表等を利用すること。")</f>
        <v>　　　　表等を利用すること。</v>
      </c>
    </row>
    <row r="23" spans="1:1" ht="15.1" customHeight="1">
      <c r="A23" s="16" t="s">
        <v>38</v>
      </c>
    </row>
    <row r="24" spans="1:1" ht="15.1" customHeight="1">
      <c r="A24" s="16" t="s">
        <v>37</v>
      </c>
    </row>
    <row r="25" spans="1:1" ht="15.1" customHeight="1">
      <c r="A25" s="13" t="s">
        <v>36</v>
      </c>
    </row>
  </sheetData>
  <mergeCells count="19">
    <mergeCell ref="E15:F15"/>
    <mergeCell ref="E16:F16"/>
    <mergeCell ref="F3:G3"/>
    <mergeCell ref="D5:G5"/>
    <mergeCell ref="D12:E12"/>
    <mergeCell ref="E13:F13"/>
    <mergeCell ref="D6:G6"/>
    <mergeCell ref="A7:G7"/>
    <mergeCell ref="D8:E8"/>
    <mergeCell ref="D9:E9"/>
    <mergeCell ref="D10:E10"/>
    <mergeCell ref="D11:E11"/>
    <mergeCell ref="B8:C8"/>
    <mergeCell ref="B9:C9"/>
    <mergeCell ref="B10:C10"/>
    <mergeCell ref="B11:C11"/>
    <mergeCell ref="C5:C6"/>
    <mergeCell ref="A2:G2"/>
    <mergeCell ref="E14:F14"/>
  </mergeCells>
  <phoneticPr fontId="2"/>
  <printOptions horizontalCentered="1"/>
  <pageMargins left="0" right="0" top="1.1811023622047245"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showRowColHeaders="0" view="pageBreakPreview" zoomScale="104" zoomScaleNormal="100" zoomScaleSheetLayoutView="104" workbookViewId="0">
      <selection activeCell="I15" sqref="I15"/>
    </sheetView>
  </sheetViews>
  <sheetFormatPr defaultRowHeight="12.4"/>
  <cols>
    <col min="1" max="1" width="15.83984375" style="13" customWidth="1"/>
    <col min="2" max="3" width="7.68359375" style="13" customWidth="1"/>
    <col min="4" max="4" width="14.83984375" style="13" customWidth="1"/>
    <col min="5" max="5" width="16" style="13" customWidth="1"/>
    <col min="6" max="16384" width="8.83984375" style="13"/>
  </cols>
  <sheetData>
    <row r="1" spans="1:6">
      <c r="A1" s="12" t="str">
        <f>"様式第４"&amp;IF(騒音・振動の別="騒音規制法","","（第６条関係）")</f>
        <v>様式第４（第６条関係）</v>
      </c>
    </row>
    <row r="2" spans="1:6" ht="21.6" customHeight="1">
      <c r="A2" s="108" t="str">
        <f>IF(騒音・振動の別="騒音規制法","騒音","振動")&amp;"の防止の方法変更届出書"</f>
        <v>振動の防止の方法変更届出書</v>
      </c>
      <c r="B2" s="109"/>
      <c r="C2" s="109"/>
      <c r="D2" s="109"/>
      <c r="E2" s="109"/>
    </row>
    <row r="3" spans="1:6" ht="61.25" customHeight="1">
      <c r="E3" s="43" t="str">
        <f>届出日</f>
        <v>届出日を記入してください</v>
      </c>
    </row>
    <row r="4" spans="1:6" ht="52.25" customHeight="1">
      <c r="A4" s="70" t="s">
        <v>169</v>
      </c>
      <c r="B4" s="70"/>
    </row>
    <row r="5" spans="1:6" ht="15" customHeight="1">
      <c r="A5" s="31"/>
      <c r="B5" s="31"/>
    </row>
    <row r="6" spans="1:6" ht="20" customHeight="1">
      <c r="A6" s="31"/>
      <c r="C6" s="125" t="s">
        <v>124</v>
      </c>
      <c r="D6" s="99" t="str">
        <f>届出者住所</f>
        <v>届出者住所を記入してください</v>
      </c>
      <c r="E6" s="120"/>
    </row>
    <row r="7" spans="1:6" ht="37.15">
      <c r="B7" s="72"/>
      <c r="C7" s="126"/>
      <c r="D7" s="117" t="str">
        <f>届出者氏名</f>
        <v>届出者氏名を記入してください</v>
      </c>
      <c r="E7" s="117"/>
      <c r="F7" s="60" t="s">
        <v>166</v>
      </c>
    </row>
    <row r="8" spans="1:6" ht="15" customHeight="1">
      <c r="C8" s="14"/>
      <c r="D8" s="15"/>
      <c r="E8" s="15"/>
    </row>
    <row r="9" spans="1:6" s="25" customFormat="1" ht="40.049999999999997" customHeight="1">
      <c r="A9" s="118" t="str">
        <f>"　"&amp;IF(騒音・振動の別="騒音規制法","騒音","振動")&amp;"規制法第８条第１項の規定により、"&amp;IF(騒音・振動の別="騒音規制法","騒音","振動")&amp;"の防止の方法の変更について、次のとおり"&amp;CHAR(10)&amp;"届け出ます。"</f>
        <v>　振動規制法第８条第１項の規定により、振動の防止の方法の変更について、次のとおり
届け出ます。</v>
      </c>
      <c r="B9" s="119"/>
      <c r="C9" s="119"/>
      <c r="D9" s="119"/>
      <c r="E9" s="119"/>
    </row>
    <row r="10" spans="1:6" s="25" customFormat="1" ht="40.049999999999997" customHeight="1">
      <c r="A10" s="26"/>
      <c r="B10" s="27"/>
      <c r="C10" s="27"/>
      <c r="D10" s="27"/>
      <c r="E10" s="27"/>
    </row>
    <row r="11" spans="1:6" ht="32.35" customHeight="1">
      <c r="A11" s="69" t="s">
        <v>170</v>
      </c>
      <c r="B11" s="121" t="str">
        <f>事業場名称</f>
        <v>事業場名称を記入してください</v>
      </c>
      <c r="C11" s="122"/>
      <c r="D11" s="19" t="s">
        <v>29</v>
      </c>
      <c r="E11" s="24"/>
    </row>
    <row r="12" spans="1:6" ht="32.35" customHeight="1">
      <c r="A12" s="69" t="s">
        <v>171</v>
      </c>
      <c r="B12" s="123" t="str">
        <f>事業場所在地</f>
        <v>選択してください選択してください数値を記入番数値を記入号</v>
      </c>
      <c r="C12" s="124"/>
      <c r="D12" s="19" t="s">
        <v>30</v>
      </c>
      <c r="E12" s="28" t="s">
        <v>40</v>
      </c>
    </row>
    <row r="13" spans="1:6" ht="32.35" customHeight="1">
      <c r="A13" s="114" t="str">
        <f>IF(騒音・振動の別="騒音規制法","△騒音","振動")&amp;"の防止の方法"</f>
        <v>振動の防止の方法</v>
      </c>
      <c r="B13" s="22" t="s">
        <v>43</v>
      </c>
      <c r="C13" s="22" t="s">
        <v>44</v>
      </c>
      <c r="D13" s="19" t="s">
        <v>31</v>
      </c>
      <c r="E13" s="24"/>
    </row>
    <row r="14" spans="1:6" ht="32.35" customHeight="1">
      <c r="A14" s="115"/>
      <c r="B14" s="110" t="s">
        <v>26</v>
      </c>
      <c r="C14" s="111"/>
      <c r="D14" s="19" t="s">
        <v>32</v>
      </c>
      <c r="E14" s="23"/>
    </row>
    <row r="15" spans="1:6" ht="32.35" customHeight="1">
      <c r="A15" s="116"/>
      <c r="B15" s="112"/>
      <c r="C15" s="113"/>
      <c r="D15" s="19" t="s">
        <v>45</v>
      </c>
      <c r="E15" s="24"/>
    </row>
    <row r="16" spans="1:6" ht="18.100000000000001" customHeight="1">
      <c r="A16" s="13" t="str">
        <f>"備考　１　"&amp;IF(騒音・振動の別="騒音規制法","騒音","振動")&amp;"の防止の方法の欄の記載については、別紙によることとし、かつ、できる"</f>
        <v>備考　１　振動の防止の方法の欄の記載については、別紙によることとし、かつ、できる</v>
      </c>
    </row>
    <row r="17" spans="1:1" ht="18.100000000000001" customHeight="1">
      <c r="A17" s="13" t="s">
        <v>49</v>
      </c>
    </row>
    <row r="18" spans="1:1" ht="18.100000000000001" customHeight="1">
      <c r="A18" s="13" t="s">
        <v>46</v>
      </c>
    </row>
    <row r="19" spans="1:1" ht="18.100000000000001" customHeight="1">
      <c r="A19" s="16" t="s">
        <v>47</v>
      </c>
    </row>
    <row r="20" spans="1:1" ht="18.100000000000001" customHeight="1">
      <c r="A20" s="16" t="s">
        <v>48</v>
      </c>
    </row>
    <row r="21" spans="1:1" ht="18.100000000000001" customHeight="1">
      <c r="A21" s="13" t="s">
        <v>36</v>
      </c>
    </row>
  </sheetData>
  <sheetProtection password="DC9F" sheet="1" objects="1" scenarios="1"/>
  <mergeCells count="9">
    <mergeCell ref="A2:E2"/>
    <mergeCell ref="B14:C15"/>
    <mergeCell ref="A13:A15"/>
    <mergeCell ref="D7:E7"/>
    <mergeCell ref="A9:E9"/>
    <mergeCell ref="D6:E6"/>
    <mergeCell ref="B11:C11"/>
    <mergeCell ref="B12:C12"/>
    <mergeCell ref="C6:C7"/>
  </mergeCells>
  <phoneticPr fontId="2"/>
  <printOptions horizontalCentered="1"/>
  <pageMargins left="0" right="0" top="1.1811023622047245"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H21" sqref="H21"/>
    </sheetView>
  </sheetViews>
  <sheetFormatPr defaultRowHeight="12.4"/>
  <cols>
    <col min="1" max="2" width="7.7890625" style="13" customWidth="1"/>
    <col min="3" max="4" width="14.83984375" style="13" customWidth="1"/>
    <col min="5" max="5" width="16" style="13" customWidth="1"/>
    <col min="6" max="16384" width="8.83984375" style="13"/>
  </cols>
  <sheetData>
    <row r="1" spans="1:6">
      <c r="A1" s="12" t="str">
        <f>"様式第６"&amp;IF(騒音・振動の別="騒音規制法","","（第８条関係）")</f>
        <v>様式第６（第８条関係）</v>
      </c>
      <c r="B1" s="12"/>
    </row>
    <row r="2" spans="1:6" ht="22.05" customHeight="1">
      <c r="A2" s="93" t="s">
        <v>57</v>
      </c>
      <c r="B2" s="127"/>
      <c r="C2" s="127"/>
      <c r="D2" s="127"/>
      <c r="E2" s="127"/>
    </row>
    <row r="3" spans="1:6" ht="30" customHeight="1">
      <c r="E3" s="43" t="str">
        <f>届出日</f>
        <v>届出日を記入してください</v>
      </c>
    </row>
    <row r="4" spans="1:6" ht="40.049999999999997" customHeight="1">
      <c r="A4" s="73" t="s">
        <v>169</v>
      </c>
      <c r="B4" s="70"/>
    </row>
    <row r="5" spans="1:6" ht="15.5" customHeight="1">
      <c r="A5" s="31"/>
      <c r="C5" s="129" t="s">
        <v>21</v>
      </c>
      <c r="D5" s="99" t="str">
        <f>届出者住所</f>
        <v>届出者住所を記入してください</v>
      </c>
      <c r="E5" s="120"/>
    </row>
    <row r="6" spans="1:6" ht="37.15">
      <c r="B6" s="34"/>
      <c r="C6" s="130"/>
      <c r="D6" s="117" t="str">
        <f>届出者氏名</f>
        <v>届出者氏名を記入してください</v>
      </c>
      <c r="E6" s="117"/>
      <c r="F6" s="60" t="s">
        <v>166</v>
      </c>
    </row>
    <row r="7" spans="1:6" ht="15" customHeight="1">
      <c r="C7" s="14"/>
      <c r="D7" s="32"/>
      <c r="E7" s="32"/>
    </row>
    <row r="8" spans="1:6" s="30" customFormat="1" ht="30" customHeight="1">
      <c r="A8" s="118" t="str">
        <f>"　氏名（名称、住所、所在地）に変更があったので、"&amp;IF(騒音・振動の別="騒音規制法","騒音","振動")&amp;"規制法第10条の規定により、次
のとおり届け出ます。"</f>
        <v>　氏名（名称、住所、所在地）に変更があったので、振動規制法第10条の規定により、次
のとおり届け出ます。</v>
      </c>
      <c r="B8" s="118"/>
      <c r="C8" s="119"/>
      <c r="D8" s="119"/>
      <c r="E8" s="119"/>
    </row>
    <row r="9" spans="1:6" s="30" customFormat="1" ht="10.050000000000001" customHeight="1">
      <c r="A9" s="39"/>
      <c r="B9" s="39"/>
      <c r="C9" s="40"/>
      <c r="D9" s="40"/>
      <c r="E9" s="40"/>
    </row>
    <row r="10" spans="1:6" ht="32.35" customHeight="1">
      <c r="A10" s="114" t="s">
        <v>58</v>
      </c>
      <c r="B10" s="20" t="s">
        <v>43</v>
      </c>
      <c r="C10" s="62" t="e">
        <f>変更前</f>
        <v>#NAME?</v>
      </c>
      <c r="D10" s="29" t="s">
        <v>29</v>
      </c>
      <c r="E10" s="24"/>
    </row>
    <row r="11" spans="1:6" ht="32.35" customHeight="1">
      <c r="A11" s="131"/>
      <c r="B11" s="20" t="s">
        <v>44</v>
      </c>
      <c r="C11" s="62" t="e">
        <f>変更後</f>
        <v>#NAME?</v>
      </c>
      <c r="D11" s="29" t="s">
        <v>30</v>
      </c>
      <c r="E11" s="28" t="s">
        <v>40</v>
      </c>
    </row>
    <row r="12" spans="1:6" ht="32.35" customHeight="1">
      <c r="A12" s="101" t="s">
        <v>59</v>
      </c>
      <c r="B12" s="132"/>
      <c r="C12" s="63" t="e">
        <f>変更年月日</f>
        <v>#NAME?</v>
      </c>
      <c r="D12" s="29" t="s">
        <v>31</v>
      </c>
      <c r="E12" s="24"/>
    </row>
    <row r="13" spans="1:6" ht="32.35" customHeight="1">
      <c r="A13" s="101" t="s">
        <v>60</v>
      </c>
      <c r="B13" s="128"/>
      <c r="C13" s="62" t="e">
        <f>変更の理由</f>
        <v>#NAME?</v>
      </c>
      <c r="D13" s="29" t="s">
        <v>45</v>
      </c>
      <c r="E13" s="35"/>
    </row>
    <row r="14" spans="1:6" ht="18.100000000000001" customHeight="1">
      <c r="A14" s="13" t="s">
        <v>61</v>
      </c>
    </row>
    <row r="15" spans="1:6" ht="18.100000000000001" customHeight="1">
      <c r="A15" s="33" t="s">
        <v>62</v>
      </c>
      <c r="B15" s="33"/>
    </row>
  </sheetData>
  <mergeCells count="8">
    <mergeCell ref="A2:E2"/>
    <mergeCell ref="A13:B13"/>
    <mergeCell ref="D5:E5"/>
    <mergeCell ref="C5:C6"/>
    <mergeCell ref="D6:E6"/>
    <mergeCell ref="A8:E8"/>
    <mergeCell ref="A10:A11"/>
    <mergeCell ref="A12:B12"/>
  </mergeCells>
  <phoneticPr fontId="2"/>
  <printOptions horizontalCentered="1"/>
  <pageMargins left="0" right="0" top="1.2204724409448819"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H21" sqref="H21"/>
    </sheetView>
  </sheetViews>
  <sheetFormatPr defaultRowHeight="12.4"/>
  <cols>
    <col min="1" max="4" width="17.41796875" style="13" customWidth="1"/>
    <col min="5" max="16384" width="8.83984375" style="13"/>
  </cols>
  <sheetData>
    <row r="1" spans="1:5">
      <c r="A1" s="12" t="str">
        <f>"様式第７"&amp;IF(騒音・振動の別="騒音規制法","","（第８条関係）")</f>
        <v>様式第７（第８条関係）</v>
      </c>
    </row>
    <row r="2" spans="1:5" ht="22.05" customHeight="1">
      <c r="A2" s="136" t="s">
        <v>63</v>
      </c>
      <c r="B2" s="137"/>
      <c r="C2" s="137"/>
      <c r="D2" s="137"/>
    </row>
    <row r="3" spans="1:5" ht="30" customHeight="1">
      <c r="D3" s="43" t="str">
        <f>届出日</f>
        <v>届出日を記入してください</v>
      </c>
    </row>
    <row r="4" spans="1:5" ht="40.049999999999997" customHeight="1">
      <c r="A4" s="31" t="s">
        <v>169</v>
      </c>
    </row>
    <row r="5" spans="1:5" ht="15.5" customHeight="1">
      <c r="A5" s="31"/>
      <c r="B5" s="133" t="s">
        <v>124</v>
      </c>
      <c r="C5" s="99" t="str">
        <f>届出者住所</f>
        <v>届出者住所を記入してください</v>
      </c>
      <c r="D5" s="120"/>
    </row>
    <row r="6" spans="1:5" ht="37.15">
      <c r="B6" s="130"/>
      <c r="C6" s="117" t="str">
        <f>届出者氏名</f>
        <v>届出者氏名を記入してください</v>
      </c>
      <c r="D6" s="117"/>
      <c r="E6" s="60" t="s">
        <v>166</v>
      </c>
    </row>
    <row r="7" spans="1:5" ht="15" customHeight="1">
      <c r="B7" s="14"/>
      <c r="C7" s="38"/>
      <c r="D7" s="38"/>
    </row>
    <row r="8" spans="1:5" s="30" customFormat="1" ht="30" customHeight="1">
      <c r="A8" s="134" t="str">
        <f>"　特定施設のすべての使用を廃止したので、"&amp;IF(騒音・振動の別="騒音規制法","騒音","振動")&amp;"規制法第10条の規定により、次のとお"&amp;CHAR(10)&amp;"り届け出ます。"</f>
        <v>　特定施設のすべての使用を廃止したので、振動規制法第10条の規定により、次のとお
り届け出ます。</v>
      </c>
      <c r="B8" s="135"/>
      <c r="C8" s="135"/>
      <c r="D8" s="135"/>
    </row>
    <row r="9" spans="1:5" s="30" customFormat="1" ht="10.050000000000001" customHeight="1">
      <c r="A9" s="39"/>
      <c r="B9" s="40"/>
      <c r="C9" s="40"/>
      <c r="D9" s="40"/>
    </row>
    <row r="10" spans="1:5" ht="32.35" customHeight="1">
      <c r="A10" s="20" t="s">
        <v>22</v>
      </c>
      <c r="B10" s="64" t="str">
        <f>事業場名称</f>
        <v>事業場名称を記入してください</v>
      </c>
      <c r="C10" s="29" t="s">
        <v>29</v>
      </c>
      <c r="D10" s="24"/>
    </row>
    <row r="11" spans="1:5" ht="32.35" customHeight="1">
      <c r="A11" s="20" t="s">
        <v>25</v>
      </c>
      <c r="B11" s="62" t="str">
        <f>事業場所在地</f>
        <v>選択してください選択してください数値を記入番数値を記入号</v>
      </c>
      <c r="C11" s="29" t="s">
        <v>30</v>
      </c>
      <c r="D11" s="28" t="s">
        <v>40</v>
      </c>
    </row>
    <row r="12" spans="1:5" ht="32.35" customHeight="1">
      <c r="A12" s="59" t="s">
        <v>64</v>
      </c>
      <c r="B12" s="63" t="e">
        <f>廃止年月日</f>
        <v>#NAME?</v>
      </c>
      <c r="C12" s="29" t="s">
        <v>31</v>
      </c>
      <c r="D12" s="24"/>
    </row>
    <row r="13" spans="1:5" ht="32.35" customHeight="1">
      <c r="A13" s="59" t="s">
        <v>65</v>
      </c>
      <c r="B13" s="63" t="e">
        <f>廃止の理由</f>
        <v>#NAME?</v>
      </c>
      <c r="C13" s="29" t="s">
        <v>45</v>
      </c>
      <c r="D13" s="35"/>
    </row>
    <row r="14" spans="1:5" ht="18.100000000000001" customHeight="1">
      <c r="A14" s="13" t="s">
        <v>61</v>
      </c>
    </row>
    <row r="15" spans="1:5" ht="18.100000000000001" customHeight="1">
      <c r="A15" s="33" t="s">
        <v>62</v>
      </c>
    </row>
  </sheetData>
  <mergeCells count="5">
    <mergeCell ref="B5:B6"/>
    <mergeCell ref="C5:D5"/>
    <mergeCell ref="C6:D6"/>
    <mergeCell ref="A8:D8"/>
    <mergeCell ref="A2:D2"/>
  </mergeCells>
  <phoneticPr fontId="2"/>
  <printOptions horizontalCentered="1"/>
  <pageMargins left="0" right="0" top="1.2204724409448819"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Normal="100" zoomScaleSheetLayoutView="100" workbookViewId="0">
      <selection activeCell="H21" sqref="H21"/>
    </sheetView>
  </sheetViews>
  <sheetFormatPr defaultRowHeight="12.4"/>
  <cols>
    <col min="1" max="2" width="7.578125" style="13" customWidth="1"/>
    <col min="3" max="5" width="16.578125" style="13" customWidth="1"/>
    <col min="6" max="16384" width="8.83984375" style="13"/>
  </cols>
  <sheetData>
    <row r="1" spans="1:6">
      <c r="A1" s="12" t="str">
        <f>"様式第８"&amp;IF(騒音・振動の別="騒音規制法","","（第９条関係）")</f>
        <v>様式第８（第９条関係）</v>
      </c>
      <c r="B1" s="12"/>
    </row>
    <row r="2" spans="1:6" ht="22.05" customHeight="1">
      <c r="A2" s="138" t="s">
        <v>1</v>
      </c>
      <c r="B2" s="138"/>
      <c r="C2" s="138"/>
      <c r="D2" s="138"/>
      <c r="E2" s="138"/>
    </row>
    <row r="3" spans="1:6" ht="30" customHeight="1">
      <c r="E3" s="43" t="str">
        <f>届出日</f>
        <v>届出日を記入してください</v>
      </c>
    </row>
    <row r="4" spans="1:6" ht="40.049999999999997" customHeight="1">
      <c r="A4" s="74" t="s">
        <v>169</v>
      </c>
      <c r="B4" s="48"/>
    </row>
    <row r="5" spans="1:6" ht="15.5" customHeight="1">
      <c r="A5" s="31"/>
      <c r="B5" s="31"/>
      <c r="C5" s="129" t="s">
        <v>124</v>
      </c>
      <c r="D5" s="99" t="str">
        <f>届出者住所</f>
        <v>届出者住所を記入してください</v>
      </c>
      <c r="E5" s="120"/>
    </row>
    <row r="6" spans="1:6" ht="24.75">
      <c r="C6" s="130"/>
      <c r="D6" s="117" t="str">
        <f>届出者氏名</f>
        <v>届出者氏名を記入してください</v>
      </c>
      <c r="E6" s="117"/>
      <c r="F6" s="60" t="s">
        <v>167</v>
      </c>
    </row>
    <row r="7" spans="1:6" ht="15" customHeight="1">
      <c r="C7" s="14"/>
      <c r="D7" s="32"/>
      <c r="E7" s="32"/>
    </row>
    <row r="8" spans="1:6" s="30" customFormat="1" ht="30" customHeight="1">
      <c r="A8" s="139" t="str">
        <f>"　特定施設に係る届出者の地位を継承したので、"&amp;IF(騒音・振動の別="騒音規制法","騒音","振動")&amp;"規制法第11条の３項の規定により、"&amp;CHAR(10)&amp;"次のとおり届け出ます。"</f>
        <v>　特定施設に係る届出者の地位を継承したので、振動規制法第11条の３項の規定により、
次のとおり届け出ます。</v>
      </c>
      <c r="B8" s="139"/>
      <c r="C8" s="139"/>
      <c r="D8" s="139"/>
      <c r="E8" s="139"/>
    </row>
    <row r="9" spans="1:6" s="30" customFormat="1" ht="10.050000000000001" customHeight="1">
      <c r="A9" s="39"/>
      <c r="B9" s="39"/>
      <c r="C9" s="40"/>
      <c r="D9" s="40"/>
      <c r="E9" s="40"/>
    </row>
    <row r="10" spans="1:6" ht="40.049999999999997" customHeight="1">
      <c r="A10" s="140" t="s">
        <v>66</v>
      </c>
      <c r="B10" s="122"/>
      <c r="C10" s="62" t="str">
        <f>事業場名称</f>
        <v>事業場名称を記入してください</v>
      </c>
      <c r="D10" s="29" t="s">
        <v>29</v>
      </c>
      <c r="E10" s="24"/>
    </row>
    <row r="11" spans="1:6" ht="40.049999999999997" customHeight="1">
      <c r="A11" s="140" t="s">
        <v>67</v>
      </c>
      <c r="B11" s="122"/>
      <c r="C11" s="62" t="str">
        <f>事業場所在地</f>
        <v>選択してください選択してください数値を記入番数値を記入号</v>
      </c>
      <c r="D11" s="29" t="s">
        <v>30</v>
      </c>
      <c r="E11" s="57" t="s">
        <v>40</v>
      </c>
    </row>
    <row r="12" spans="1:6" ht="40.049999999999997" customHeight="1">
      <c r="A12" s="101" t="s">
        <v>123</v>
      </c>
      <c r="B12" s="132"/>
      <c r="C12" s="63" t="e">
        <f>承継年月日</f>
        <v>#NAME?</v>
      </c>
      <c r="D12" s="29" t="s">
        <v>31</v>
      </c>
      <c r="E12" s="24"/>
    </row>
    <row r="13" spans="1:6" ht="40.049999999999997" customHeight="1">
      <c r="A13" s="114" t="s">
        <v>126</v>
      </c>
      <c r="B13" s="58" t="s">
        <v>125</v>
      </c>
      <c r="C13" s="62" t="e">
        <f>被承継人氏名又は名称</f>
        <v>#NAME?</v>
      </c>
      <c r="D13" s="37" t="s">
        <v>45</v>
      </c>
      <c r="E13" s="46"/>
    </row>
    <row r="14" spans="1:6" ht="40.049999999999997" customHeight="1">
      <c r="A14" s="131"/>
      <c r="B14" s="20" t="s">
        <v>2</v>
      </c>
      <c r="C14" s="62" t="e">
        <f>被承継人住所</f>
        <v>#NAME?</v>
      </c>
      <c r="D14" s="44"/>
      <c r="E14" s="47"/>
    </row>
    <row r="15" spans="1:6" ht="40.049999999999997" customHeight="1">
      <c r="A15" s="101" t="s">
        <v>0</v>
      </c>
      <c r="B15" s="128"/>
      <c r="C15" s="62" t="e">
        <f>入力シート!#REF!</f>
        <v>#REF!</v>
      </c>
      <c r="D15" s="45"/>
      <c r="E15" s="36"/>
    </row>
    <row r="16" spans="1:6" ht="18.100000000000001" customHeight="1">
      <c r="A16" s="13" t="s">
        <v>61</v>
      </c>
    </row>
    <row r="17" spans="1:2" ht="18.100000000000001" customHeight="1">
      <c r="A17" s="33" t="s">
        <v>62</v>
      </c>
      <c r="B17" s="33"/>
    </row>
  </sheetData>
  <mergeCells count="10">
    <mergeCell ref="A15:B15"/>
    <mergeCell ref="A13:A14"/>
    <mergeCell ref="A10:B10"/>
    <mergeCell ref="A11:B11"/>
    <mergeCell ref="C5:C6"/>
    <mergeCell ref="A2:E2"/>
    <mergeCell ref="D6:E6"/>
    <mergeCell ref="A8:E8"/>
    <mergeCell ref="A12:B12"/>
    <mergeCell ref="D5:E5"/>
  </mergeCells>
  <phoneticPr fontId="2"/>
  <printOptions horizontalCentered="1"/>
  <pageMargins left="0" right="0" top="1.2204724409448819"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49</vt:i4>
      </vt:variant>
    </vt:vector>
  </HeadingPairs>
  <TitlesOfParts>
    <vt:vector size="56" baseType="lpstr">
      <vt:lpstr>このファイルについて</vt:lpstr>
      <vt:lpstr>入力シート</vt:lpstr>
      <vt:lpstr>様式２　使用届出書</vt:lpstr>
      <vt:lpstr>様式第４　防止の方法変更届出書</vt:lpstr>
      <vt:lpstr>様式６ 氏名等変更届出書</vt:lpstr>
      <vt:lpstr>様式７　使用全廃届出書</vt:lpstr>
      <vt:lpstr>様式８　承継届出書</vt:lpstr>
      <vt:lpstr>入力シート!Print_Area</vt:lpstr>
      <vt:lpstr>'様式２　使用届出書'!Print_Area</vt:lpstr>
      <vt:lpstr>'様式６ 氏名等変更届出書'!Print_Area</vt:lpstr>
      <vt:lpstr>'様式７　使用全廃届出書'!Print_Area</vt:lpstr>
      <vt:lpstr>'様式８　承継届出書'!Print_Area</vt:lpstr>
      <vt:lpstr>'様式第４　防止の方法変更届出書'!Print_Area</vt:lpstr>
      <vt:lpstr>メール送信ボタン表示１</vt:lpstr>
      <vt:lpstr>メール送信ボタン表示２</vt:lpstr>
      <vt:lpstr>メール本文</vt:lpstr>
      <vt:lpstr>環境保全課メールアドレス</vt:lpstr>
      <vt:lpstr>駒込</vt:lpstr>
      <vt:lpstr>高松</vt:lpstr>
      <vt:lpstr>高田</vt:lpstr>
      <vt:lpstr>雑司が谷</vt:lpstr>
      <vt:lpstr>事業場所在地</vt:lpstr>
      <vt:lpstr>事業場名称</vt:lpstr>
      <vt:lpstr>住居号</vt:lpstr>
      <vt:lpstr>住居番</vt:lpstr>
      <vt:lpstr>所在地</vt:lpstr>
      <vt:lpstr>上池袋</vt:lpstr>
      <vt:lpstr>振動規制法金属加工機械</vt:lpstr>
      <vt:lpstr>振動規制法特定施設</vt:lpstr>
      <vt:lpstr>振動規制法木材加工機械</vt:lpstr>
      <vt:lpstr>西巣鴨</vt:lpstr>
      <vt:lpstr>西池袋</vt:lpstr>
      <vt:lpstr>千川</vt:lpstr>
      <vt:lpstr>千早</vt:lpstr>
      <vt:lpstr>巣鴨</vt:lpstr>
      <vt:lpstr>騒音・振動の別</vt:lpstr>
      <vt:lpstr>騒音規制法金属加工機械</vt:lpstr>
      <vt:lpstr>騒音規制法建設用資材製造機械</vt:lpstr>
      <vt:lpstr>騒音規制法特定施設</vt:lpstr>
      <vt:lpstr>騒音規制法木材加工機械</vt:lpstr>
      <vt:lpstr>池袋</vt:lpstr>
      <vt:lpstr>池袋本町</vt:lpstr>
      <vt:lpstr>丁目</vt:lpstr>
      <vt:lpstr>町名</vt:lpstr>
      <vt:lpstr>長崎</vt:lpstr>
      <vt:lpstr>添付資料</vt:lpstr>
      <vt:lpstr>東池袋</vt:lpstr>
      <vt:lpstr>届出者氏名</vt:lpstr>
      <vt:lpstr>届出者住所</vt:lpstr>
      <vt:lpstr>届出日</vt:lpstr>
      <vt:lpstr>南大塚</vt:lpstr>
      <vt:lpstr>南池袋</vt:lpstr>
      <vt:lpstr>南長崎</vt:lpstr>
      <vt:lpstr>北大塚</vt:lpstr>
      <vt:lpstr>目白</vt:lpstr>
      <vt:lpstr>要町</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正生</dc:creator>
  <cp:lastModifiedBy>宮﨑 正生</cp:lastModifiedBy>
  <cp:lastPrinted>2023-11-02T01:09:41Z</cp:lastPrinted>
  <dcterms:created xsi:type="dcterms:W3CDTF">2021-08-30T23:56:17Z</dcterms:created>
  <dcterms:modified xsi:type="dcterms:W3CDTF">2023-12-22T02:59:33Z</dcterms:modified>
</cp:coreProperties>
</file>