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1600" windowHeight="10950" firstSheet="1" activeTab="1"/>
  </bookViews>
  <sheets>
    <sheet name="このファイルについて" sheetId="12" state="hidden" r:id="rId1"/>
    <sheet name="入力シート" sheetId="5" r:id="rId2"/>
    <sheet name="地下水揚水施設設置・変更届出書" sheetId="10" r:id="rId3"/>
    <sheet name="地下水揚水施設の構造等" sheetId="11" r:id="rId4"/>
  </sheets>
  <externalReferences>
    <externalReference r:id="rId5"/>
    <externalReference r:id="rId6"/>
  </externalReferences>
  <definedNames>
    <definedName name="a">[1]入力シート!$I$8,[1]入力シート!$I$10,[1]入力シート!$I$13,[1]入力シート!$I$16,[1]入力シート!$I$18,[1]入力シート!$I$21,[1]入力シート!$I$23,[1]入力シート!$I$27,[1]入力シート!$I$29,[1]入力シート!$I$31,[1]入力シート!$I$33,[1]入力シート!$I$38,[1]入力シート!$I$40,[1]入力シート!$I$42,[1]入力シート!$I$82,[1]入力シート!$I$84,[1]入力シート!$I$86,[1]入力シート!$I$88,[1]入力シート!$I$90,[1]入力シート!$I$93,[1]入力シート!$I$96,[1]入力シート!$I$98,[1]入力シート!$I$100,[1]入力シート!$I$5</definedName>
    <definedName name="_xlnm.Print_Area" localSheetId="3">地下水揚水施設の構造等!$A$1:$D$26</definedName>
    <definedName name="_xlnm.Print_Area" localSheetId="2">地下水揚水施設設置・変更届出書!$A$1:$D$19</definedName>
    <definedName name="_xlnm.Print_Area" localSheetId="1">入力シート!$A$1:$AE$107</definedName>
    <definedName name="さく井年月日">入力シート!$J$30</definedName>
    <definedName name="ストレーナーの位置1">入力シート!$J$35</definedName>
    <definedName name="ストレーナーの位置2">入力シート!$L$35</definedName>
    <definedName name="ストレーナーの位置3">入力シート!$J$36</definedName>
    <definedName name="ストレーナーの位置4">入力シート!$L$36</definedName>
    <definedName name="ストレーナーの位置5">入力シート!$J$37</definedName>
    <definedName name="ストレーナーの位置6">入力シート!$L$37</definedName>
    <definedName name="ストレーナーの位置7">入力シート!$J$38</definedName>
    <definedName name="ストレーナーの位置8">入力シート!$L$38</definedName>
    <definedName name="メールタイトル">このファイルについて!$B$22</definedName>
    <definedName name="メール本文">このファイルについて!$B$23</definedName>
    <definedName name="環境保全課メールアドレス">このファイルについて!$B$21</definedName>
    <definedName name="記入順" localSheetId="0">[2]入力シート!$F$7,[2]入力シート!$F$10,[2]入力シート!$F$12,[2]入力シート!$F$18,[2]入力シート!$F$20,[2]入力シート!$F$22,[2]入力シート!$F$24,[2]入力シート!$F$26,[2]入力シート!$F$31,[2]入力シート!$F$33,[2]入力シート!$F$35,[2]入力シート!$F$37,[2]入力シート!$F$39,[2]入力シート!$H$39,[2]入力シート!$F$41,[2]入力シート!$H$41,[2]入力シート!$F$43,[2]入力シート!$H$43,[2]入力シート!$F$45,[2]入力シート!$H$45,[2]入力シート!$F$48,[2]入力シート!$F$50,[2]入力シート!$F$52,[2]入力シート!$F$54,[2]入力シート!$F$56,[2]入力シート!$F$58,[2]入力シート!$F$61,[2]入力シート!$F$63,[2]入力シート!$F$65,[2]入力シート!$F$67,[2]入力シート!$F$70,[2]入力シート!$F$72,[2]入力シート!$F$74,[2]入力シート!$F$76,[2]入力シート!$F$80,[2]入力シート!$H$80,[2]入力シート!$F$82,[2]入力シート!$H$82,[2]入力シート!$F$84,[2]入力シート!$H$84,[2]入力シート!$F$87,[2]入力シート!$F$89</definedName>
    <definedName name="記入順">入力シート!$I$4,入力シート!$I$7,入力シート!$I$9,入力シート!#REF!,入力シート!$I$15,入力シート!$I$17,入力シート!$J$19,入力シート!$J$21,入力シート!$J$23,入力シート!$J$28,入力シート!$J$30,入力シート!$J$32,入力シート!$J$33,入力シート!$J$35,入力シート!$L$35,入力シート!$J$36,入力シート!$L$36,入力シート!$J$37,入力シート!$L$37,入力シート!$J$38,入力シート!$L$38,入力シート!$J$41,入力シート!$J$42,入力シート!$J$43,入力シート!$J$45,入力シート!$J$46,入力シート!$J$48,入力シート!$J$51,入力シート!$J$52,入力シート!$J$53,入力シート!$J$55,入力シート!$J$58,入力シート!$J$60,入力シート!$J$61,入力シート!$J$63,入力シート!$J$67</definedName>
    <definedName name="業種">入力シート!$J$19</definedName>
    <definedName name="計測方法">入力シート!$J$58</definedName>
    <definedName name="検定年月日">入力シート!$J$55</definedName>
    <definedName name="原動機の出力">入力シート!$J$45</definedName>
    <definedName name="作業の種類">入力シート!$J$21</definedName>
    <definedName name="事業所の種別">[1]入力シート!$I$13</definedName>
    <definedName name="事業場所在地">入力シート!$I$17</definedName>
    <definedName name="事業場等の名称">[2]入力シート!$F$18</definedName>
    <definedName name="事業場名称">入力シート!$I$15</definedName>
    <definedName name="種別">[2]入力シート!$F$7</definedName>
    <definedName name="所在地">[1]入力シート!$I$23</definedName>
    <definedName name="深度">入力シート!$J$32</definedName>
    <definedName name="水量測定器型式">入力シート!$J$53</definedName>
    <definedName name="水量測定器種類">入力シート!$J$51</definedName>
    <definedName name="水量測定器名称">入力シート!$J$52</definedName>
    <definedName name="静止水位">入力シート!$J$60</definedName>
    <definedName name="設置・変更年月日">入力シート!$J$28</definedName>
    <definedName name="側管口径">入力シート!$J$33</definedName>
    <definedName name="地下水揚水量">入力シート!$J$63</definedName>
    <definedName name="地下揚水施設の構造等">入力シート!$J$23</definedName>
    <definedName name="柱状図">入力シート!$H$90</definedName>
    <definedName name="提出表示">このファイルについて!$B$25</definedName>
    <definedName name="添付書類">このファイルについて!$B$24</definedName>
    <definedName name="吐出口断面積">入力シート!$J$48</definedName>
    <definedName name="届出者氏名">入力シート!$I$9</definedName>
    <definedName name="届出者住所">入力シート!$I$7</definedName>
    <definedName name="届出種別">入力シート!$I$12</definedName>
    <definedName name="届出日">入力シート!$I$4</definedName>
    <definedName name="変更後施設数">入力シート!$J$72</definedName>
    <definedName name="変更後地下水揚水量">入力シート!$J$74</definedName>
    <definedName name="変更後吐出口断面積">入力シート!$J$73</definedName>
    <definedName name="変更前施設数">入力シート!$J$67</definedName>
    <definedName name="変更前地下水揚水量">入力シート!$J$69</definedName>
    <definedName name="変更前吐出口断面積">入力シート!$J$68</definedName>
    <definedName name="揚水機型式">入力シート!$J$43</definedName>
    <definedName name="揚水機種類">入力シート!$J$41</definedName>
    <definedName name="揚水機名称">入力シート!$J$42</definedName>
    <definedName name="揚水施設担当者氏名">入力シート!$J$78</definedName>
    <definedName name="揚水施設担当者所属">入力シート!$J$77</definedName>
    <definedName name="揚水施設担当者電話番号">入力シート!$J$79</definedName>
    <definedName name="揚水水位">入力シート!$J$61</definedName>
    <definedName name="揚水能力">入力シート!$J$46</definedName>
  </definedNames>
  <calcPr calcId="152511"/>
</workbook>
</file>

<file path=xl/calcChain.xml><?xml version="1.0" encoding="utf-8"?>
<calcChain xmlns="http://schemas.openxmlformats.org/spreadsheetml/2006/main">
  <c r="B25" i="12" l="1"/>
  <c r="E92" i="5" l="1"/>
  <c r="D20" i="11"/>
  <c r="D18" i="11"/>
  <c r="D9" i="11"/>
  <c r="D8" i="11"/>
  <c r="D6" i="11" l="1"/>
  <c r="D10" i="11"/>
  <c r="C21" i="11"/>
  <c r="D19" i="11"/>
  <c r="D17" i="11"/>
  <c r="D15" i="11"/>
  <c r="D14" i="11"/>
  <c r="D13" i="11"/>
  <c r="D12" i="11"/>
  <c r="D11" i="11"/>
  <c r="D7" i="11"/>
  <c r="D5" i="11"/>
  <c r="D4" i="11"/>
  <c r="D3" i="11"/>
  <c r="D16" i="10"/>
  <c r="D15" i="10"/>
  <c r="D14" i="10"/>
  <c r="D13" i="10"/>
  <c r="D7" i="10"/>
  <c r="D6" i="10"/>
  <c r="B24" i="12" l="1"/>
  <c r="B23" i="12"/>
  <c r="B22" i="12"/>
  <c r="F7" i="11" l="1"/>
  <c r="F9" i="10"/>
  <c r="C93" i="5"/>
  <c r="I4" i="5" l="1"/>
  <c r="D4" i="10" s="1"/>
</calcChain>
</file>

<file path=xl/sharedStrings.xml><?xml version="1.0" encoding="utf-8"?>
<sst xmlns="http://schemas.openxmlformats.org/spreadsheetml/2006/main" count="197" uniqueCount="160">
  <si>
    <t>届出日</t>
    <rPh sb="0" eb="2">
      <t>トドケデ</t>
    </rPh>
    <rPh sb="2" eb="3">
      <t>ビ</t>
    </rPh>
    <phoneticPr fontId="3"/>
  </si>
  <si>
    <t>届出者</t>
    <phoneticPr fontId="3"/>
  </si>
  <si>
    <t>１．</t>
    <phoneticPr fontId="3"/>
  </si>
  <si>
    <t>２．</t>
    <phoneticPr fontId="3"/>
  </si>
  <si>
    <t>済</t>
    <rPh sb="0" eb="1">
      <t>スミ</t>
    </rPh>
    <phoneticPr fontId="3"/>
  </si>
  <si>
    <t>住所</t>
    <rPh sb="0" eb="2">
      <t>ジュウショ</t>
    </rPh>
    <phoneticPr fontId="3"/>
  </si>
  <si>
    <t>○○区○○2-45-1</t>
    <rPh sb="2" eb="3">
      <t>ク</t>
    </rPh>
    <phoneticPr fontId="3"/>
  </si>
  <si>
    <t>３．</t>
    <phoneticPr fontId="3"/>
  </si>
  <si>
    <t>４．</t>
    <phoneticPr fontId="3"/>
  </si>
  <si>
    <t>添付書類</t>
    <rPh sb="0" eb="4">
      <t>テンプショルイ</t>
    </rPh>
    <phoneticPr fontId="3"/>
  </si>
  <si>
    <t>揚水施設の所在地</t>
    <rPh sb="0" eb="4">
      <t>ヨウスイシセツ</t>
    </rPh>
    <rPh sb="5" eb="8">
      <t>ショザイチ</t>
    </rPh>
    <phoneticPr fontId="3"/>
  </si>
  <si>
    <t>△△△△ビル</t>
    <phoneticPr fontId="3"/>
  </si>
  <si>
    <t>豊島区△△△1-18-1</t>
    <rPh sb="0" eb="2">
      <t>トシマ</t>
    </rPh>
    <rPh sb="2" eb="3">
      <t>ク</t>
    </rPh>
    <phoneticPr fontId="3"/>
  </si>
  <si>
    <t>業種・作業の種類</t>
    <rPh sb="0" eb="2">
      <t>ギョウシュ</t>
    </rPh>
    <rPh sb="3" eb="5">
      <t>サギョウ</t>
    </rPh>
    <rPh sb="6" eb="8">
      <t>シュルイ</t>
    </rPh>
    <phoneticPr fontId="3"/>
  </si>
  <si>
    <t>地下揚水施設の構造等</t>
    <rPh sb="0" eb="6">
      <t>チカヨウスイシセツ</t>
    </rPh>
    <rPh sb="7" eb="10">
      <t>コウゾウトウ</t>
    </rPh>
    <phoneticPr fontId="3"/>
  </si>
  <si>
    <t>別紙のとおり</t>
    <rPh sb="0" eb="2">
      <t>ベッシ</t>
    </rPh>
    <phoneticPr fontId="3"/>
  </si>
  <si>
    <t>別紙：地下水の揚水施設の構造等</t>
    <rPh sb="0" eb="2">
      <t>ベッシ</t>
    </rPh>
    <rPh sb="3" eb="6">
      <t>チカスイ</t>
    </rPh>
    <rPh sb="7" eb="11">
      <t>ヨウスイシセツ</t>
    </rPh>
    <rPh sb="12" eb="15">
      <t>コウゾウトウ</t>
    </rPh>
    <phoneticPr fontId="3"/>
  </si>
  <si>
    <t>揚水施設の構造</t>
    <rPh sb="0" eb="4">
      <t>ヨウスイシセツ</t>
    </rPh>
    <rPh sb="5" eb="7">
      <t>コウゾウ</t>
    </rPh>
    <phoneticPr fontId="3"/>
  </si>
  <si>
    <t>設置・変更年月日</t>
    <rPh sb="0" eb="2">
      <t>セッチ</t>
    </rPh>
    <rPh sb="3" eb="8">
      <t>ヘンコウネンガッピ</t>
    </rPh>
    <phoneticPr fontId="3"/>
  </si>
  <si>
    <t>さく井年月日</t>
    <rPh sb="2" eb="3">
      <t>イ</t>
    </rPh>
    <rPh sb="3" eb="6">
      <t>ネンガッピ</t>
    </rPh>
    <phoneticPr fontId="3"/>
  </si>
  <si>
    <t>深度（地表面下ｍ）</t>
    <rPh sb="0" eb="2">
      <t>シンド</t>
    </rPh>
    <rPh sb="3" eb="6">
      <t>チヒョウメン</t>
    </rPh>
    <rPh sb="6" eb="7">
      <t>カ</t>
    </rPh>
    <phoneticPr fontId="3"/>
  </si>
  <si>
    <t>側管口径（mm）</t>
    <rPh sb="0" eb="4">
      <t>ソッカンコウケイ</t>
    </rPh>
    <phoneticPr fontId="3"/>
  </si>
  <si>
    <t>ストレーナーの位置</t>
    <rPh sb="7" eb="9">
      <t>イチ</t>
    </rPh>
    <phoneticPr fontId="3"/>
  </si>
  <si>
    <t>（地表面下m）</t>
    <rPh sb="1" eb="5">
      <t>チヒョウメンカ</t>
    </rPh>
    <phoneticPr fontId="3"/>
  </si>
  <si>
    <t>ｍ～</t>
    <phoneticPr fontId="3"/>
  </si>
  <si>
    <t>ｍ</t>
    <phoneticPr fontId="3"/>
  </si>
  <si>
    <t>揚水機</t>
    <rPh sb="0" eb="3">
      <t>ヨウスイキ</t>
    </rPh>
    <phoneticPr fontId="3"/>
  </si>
  <si>
    <t>種類</t>
    <rPh sb="0" eb="2">
      <t>シュルイ</t>
    </rPh>
    <phoneticPr fontId="3"/>
  </si>
  <si>
    <t>名称</t>
    <rPh sb="0" eb="2">
      <t>メイショウ</t>
    </rPh>
    <phoneticPr fontId="3"/>
  </si>
  <si>
    <t>型式</t>
    <rPh sb="0" eb="2">
      <t>カタシキ</t>
    </rPh>
    <phoneticPr fontId="3"/>
  </si>
  <si>
    <t>原動機の出力</t>
    <rPh sb="0" eb="3">
      <t>ゲンドウキ</t>
    </rPh>
    <rPh sb="4" eb="6">
      <t>シュツリョク</t>
    </rPh>
    <phoneticPr fontId="3"/>
  </si>
  <si>
    <t>揚水能力</t>
    <rPh sb="0" eb="4">
      <t>ヨウスイノウリョク</t>
    </rPh>
    <phoneticPr fontId="3"/>
  </si>
  <si>
    <t>吐出口断面積</t>
    <rPh sb="0" eb="6">
      <t>トシュツコウダンメンセキ</t>
    </rPh>
    <phoneticPr fontId="3"/>
  </si>
  <si>
    <t>水量測定器</t>
    <rPh sb="0" eb="5">
      <t>スイリョウソクテイキ</t>
    </rPh>
    <phoneticPr fontId="3"/>
  </si>
  <si>
    <t>検定年月日</t>
    <rPh sb="0" eb="5">
      <t>ケンテイネンガッピ</t>
    </rPh>
    <phoneticPr fontId="3"/>
  </si>
  <si>
    <t>地下水位</t>
    <rPh sb="0" eb="4">
      <t>チカスイイ</t>
    </rPh>
    <phoneticPr fontId="3"/>
  </si>
  <si>
    <t>計測方法(計器名称)</t>
    <rPh sb="0" eb="4">
      <t>ケイソクホウホウ</t>
    </rPh>
    <rPh sb="5" eb="9">
      <t>ケイキメイショウ</t>
    </rPh>
    <phoneticPr fontId="3"/>
  </si>
  <si>
    <t>揚水水位（地表面下m）</t>
    <rPh sb="0" eb="4">
      <t>ヨウスイスイイ</t>
    </rPh>
    <rPh sb="5" eb="9">
      <t>チヒョウメンカ</t>
    </rPh>
    <phoneticPr fontId="3"/>
  </si>
  <si>
    <t>静止水位（地表面下m）</t>
    <rPh sb="0" eb="2">
      <t>セイシ</t>
    </rPh>
    <rPh sb="2" eb="4">
      <t>スイイ</t>
    </rPh>
    <phoneticPr fontId="3"/>
  </si>
  <si>
    <t>ｍ</t>
    <phoneticPr fontId="3"/>
  </si>
  <si>
    <t>地下水の用途</t>
    <rPh sb="0" eb="3">
      <t>チカスイ</t>
    </rPh>
    <rPh sb="4" eb="6">
      <t>ヨウト</t>
    </rPh>
    <phoneticPr fontId="3"/>
  </si>
  <si>
    <t>地下水揚水量（1日平均）</t>
    <rPh sb="0" eb="6">
      <t>チカスイヨウスイリョウ</t>
    </rPh>
    <rPh sb="8" eb="11">
      <t>ニチヘイキン</t>
    </rPh>
    <phoneticPr fontId="3"/>
  </si>
  <si>
    <t>㎥</t>
    <phoneticPr fontId="3"/>
  </si>
  <si>
    <t>施設数、吐出口断面積の合計、地下水揚水量の合計</t>
    <rPh sb="0" eb="3">
      <t>シセツスウ</t>
    </rPh>
    <rPh sb="4" eb="10">
      <t>トシュツコウダンメンセキ</t>
    </rPh>
    <rPh sb="11" eb="13">
      <t>ゴウケイ</t>
    </rPh>
    <rPh sb="14" eb="20">
      <t>チカスイヨウスイリョウ</t>
    </rPh>
    <rPh sb="21" eb="23">
      <t>ゴウケイ</t>
    </rPh>
    <phoneticPr fontId="3"/>
  </si>
  <si>
    <t>変更前</t>
    <rPh sb="0" eb="3">
      <t>ヘンコウマエ</t>
    </rPh>
    <phoneticPr fontId="3"/>
  </si>
  <si>
    <t>施設数</t>
    <rPh sb="0" eb="3">
      <t>シセツスウ</t>
    </rPh>
    <phoneticPr fontId="3"/>
  </si>
  <si>
    <t>吐出口断面積の合計</t>
    <rPh sb="0" eb="6">
      <t>トシュツコウダンメンセキ</t>
    </rPh>
    <rPh sb="7" eb="9">
      <t>ゴウケイ</t>
    </rPh>
    <phoneticPr fontId="3"/>
  </si>
  <si>
    <t>地下水揚水量の合計（1日平均）</t>
    <rPh sb="0" eb="6">
      <t>チカスイヨウスイリョウ</t>
    </rPh>
    <rPh sb="7" eb="9">
      <t>ゴウケイ</t>
    </rPh>
    <rPh sb="11" eb="14">
      <t>ニチヘイキン</t>
    </rPh>
    <phoneticPr fontId="3"/>
  </si>
  <si>
    <t>変更後</t>
    <rPh sb="0" eb="3">
      <t>ヘンコウゴ</t>
    </rPh>
    <phoneticPr fontId="3"/>
  </si>
  <si>
    <t>揚水施設担当者</t>
    <rPh sb="0" eb="7">
      <t>ヨウスイシセツタントウシャ</t>
    </rPh>
    <phoneticPr fontId="3"/>
  </si>
  <si>
    <t>所属</t>
    <rPh sb="0" eb="2">
      <t>ショゾク</t>
    </rPh>
    <phoneticPr fontId="3"/>
  </si>
  <si>
    <t>氏名</t>
    <rPh sb="0" eb="2">
      <t>シメイ</t>
    </rPh>
    <phoneticPr fontId="3"/>
  </si>
  <si>
    <t>電話番号</t>
    <rPh sb="0" eb="4">
      <t>デンワバンゴウ</t>
    </rPh>
    <phoneticPr fontId="3"/>
  </si>
  <si>
    <t>××エース</t>
    <phoneticPr fontId="3"/>
  </si>
  <si>
    <t>NF×-×××SK</t>
    <phoneticPr fontId="3"/>
  </si>
  <si>
    <t>c㎡</t>
    <phoneticPr fontId="3"/>
  </si>
  <si>
    <t>ℓ/min</t>
  </si>
  <si>
    <t>kW</t>
  </si>
  <si>
    <t>浅井戸ポンプ</t>
    <rPh sb="0" eb="3">
      <t>アサイド</t>
    </rPh>
    <phoneticPr fontId="3"/>
  </si>
  <si>
    <t>ｍ</t>
    <phoneticPr fontId="3"/>
  </si>
  <si>
    <t>mm</t>
    <phoneticPr fontId="3"/>
  </si>
  <si>
    <t>□□製作所</t>
    <rPh sb="2" eb="5">
      <t>セイサクジョ</t>
    </rPh>
    <phoneticPr fontId="3"/>
  </si>
  <si>
    <t>NK□□13</t>
    <phoneticPr fontId="3"/>
  </si>
  <si>
    <t>接線流羽根車式</t>
    <phoneticPr fontId="3"/>
  </si>
  <si>
    <t>ロープ式手動用水位計（アルファ水位計）</t>
    <rPh sb="3" eb="4">
      <t>シキ</t>
    </rPh>
    <rPh sb="4" eb="10">
      <t>シュドウヨウスイイケイ</t>
    </rPh>
    <rPh sb="15" eb="18">
      <t>スイイケイ</t>
    </rPh>
    <phoneticPr fontId="3"/>
  </si>
  <si>
    <t>㎥</t>
    <phoneticPr fontId="3"/>
  </si>
  <si>
    <t>●●水工</t>
    <rPh sb="2" eb="4">
      <t>スイコウ</t>
    </rPh>
    <phoneticPr fontId="3"/>
  </si>
  <si>
    <t>●●　●●</t>
    <phoneticPr fontId="3"/>
  </si>
  <si>
    <t>03-●●●●-●●●●</t>
    <phoneticPr fontId="3"/>
  </si>
  <si>
    <t>近隣図（半径50m以内の建物用途がわかる地図）</t>
  </si>
  <si>
    <t>配置図（敷地図に井戸のある場所を図示したもの）</t>
  </si>
  <si>
    <t>井戸の構造図</t>
  </si>
  <si>
    <t>給水系統図（地下水がどのような用途で使用されているのかがわかるフロー図）</t>
  </si>
  <si>
    <t>揚水機のカタログ</t>
  </si>
  <si>
    <t>水量測定器のカタログ</t>
  </si>
  <si>
    <t>水位計のカタログ</t>
  </si>
  <si>
    <t>地質柱状図と電気検層図（作成した場合）</t>
  </si>
  <si>
    <t>の欄に入力し、揚水施設（設置・変更）届出書で記入内容を確認してください。</t>
    <rPh sb="7" eb="9">
      <t>ヨウスイ</t>
    </rPh>
    <rPh sb="9" eb="11">
      <t>シセツ</t>
    </rPh>
    <rPh sb="12" eb="14">
      <t>セッチ</t>
    </rPh>
    <rPh sb="15" eb="17">
      <t>ヘンコウ</t>
    </rPh>
    <rPh sb="18" eb="21">
      <t>トドケデショ</t>
    </rPh>
    <phoneticPr fontId="3"/>
  </si>
  <si>
    <t>設置</t>
    <rPh sb="0" eb="2">
      <t>セッチ</t>
    </rPh>
    <phoneticPr fontId="3"/>
  </si>
  <si>
    <t>変更</t>
    <rPh sb="0" eb="2">
      <t>ヘンコウ</t>
    </rPh>
    <phoneticPr fontId="3"/>
  </si>
  <si>
    <t>豊島区長</t>
    <rPh sb="0" eb="4">
      <t>トシマクチョウ</t>
    </rPh>
    <phoneticPr fontId="3"/>
  </si>
  <si>
    <t>事業場の名称</t>
    <rPh sb="0" eb="3">
      <t>ジギョウジョウ</t>
    </rPh>
    <rPh sb="4" eb="6">
      <t>メイショウ</t>
    </rPh>
    <phoneticPr fontId="3"/>
  </si>
  <si>
    <t>地下水揚水施設の構造等</t>
    <rPh sb="0" eb="7">
      <t>チカスイヨウスイシセツ</t>
    </rPh>
    <rPh sb="8" eb="11">
      <t>コウゾウトウ</t>
    </rPh>
    <phoneticPr fontId="3"/>
  </si>
  <si>
    <t>※受付欄</t>
    <rPh sb="1" eb="4">
      <t>ウケツケラン</t>
    </rPh>
    <phoneticPr fontId="3"/>
  </si>
  <si>
    <t>揚水施設
の所在地</t>
    <rPh sb="0" eb="4">
      <t>ヨウスイシセツ</t>
    </rPh>
    <rPh sb="6" eb="9">
      <t>ショザイチ</t>
    </rPh>
    <phoneticPr fontId="3"/>
  </si>
  <si>
    <t>備考　※の欄には記入しないこと。</t>
    <rPh sb="0" eb="2">
      <t>ビコウ</t>
    </rPh>
    <rPh sb="3" eb="10">
      <t>コメジルシノランニハキニュウ</t>
    </rPh>
    <phoneticPr fontId="3"/>
  </si>
  <si>
    <t>（法人にあっては名称、代表者の氏名及び主たる事業所の所在地）</t>
    <phoneticPr fontId="3"/>
  </si>
  <si>
    <t>第４項</t>
    <phoneticPr fontId="3"/>
  </si>
  <si>
    <t>第５項</t>
    <rPh sb="0" eb="1">
      <t>ダイ</t>
    </rPh>
    <rPh sb="2" eb="3">
      <t>コウ</t>
    </rPh>
    <phoneticPr fontId="3"/>
  </si>
  <si>
    <t>　　都民の健康と安全を確保する環境に関する条例第134条　　　の規定により次の通り</t>
    <rPh sb="2" eb="4">
      <t>トミン</t>
    </rPh>
    <rPh sb="5" eb="7">
      <t>ケンコウ</t>
    </rPh>
    <rPh sb="8" eb="10">
      <t>アンゼン</t>
    </rPh>
    <rPh sb="32" eb="34">
      <t>キテイ</t>
    </rPh>
    <rPh sb="37" eb="38">
      <t>ツギ</t>
    </rPh>
    <rPh sb="39" eb="40">
      <t>トオ</t>
    </rPh>
    <phoneticPr fontId="3"/>
  </si>
  <si>
    <t>　　届け出ます。</t>
    <rPh sb="2" eb="3">
      <t>トド</t>
    </rPh>
    <rPh sb="4" eb="5">
      <t>デ</t>
    </rPh>
    <phoneticPr fontId="3"/>
  </si>
  <si>
    <t>変更</t>
  </si>
  <si>
    <t>地下水揚水施設　　 届出書</t>
    <rPh sb="0" eb="7">
      <t>チカスイヨウスイシセツ</t>
    </rPh>
    <phoneticPr fontId="3"/>
  </si>
  <si>
    <t>地下水の揚水施設の構造等</t>
    <rPh sb="0" eb="3">
      <t>チカスイ</t>
    </rPh>
    <rPh sb="4" eb="8">
      <t>ヨウスイシセツ</t>
    </rPh>
    <rPh sb="9" eb="12">
      <t>コウゾウトウ</t>
    </rPh>
    <phoneticPr fontId="3"/>
  </si>
  <si>
    <t>揚水施設担当者
   所属、氏名、電話番号</t>
    <rPh sb="0" eb="4">
      <t>ヨウスイシセツ</t>
    </rPh>
    <rPh sb="4" eb="7">
      <t>タントウシャ</t>
    </rPh>
    <rPh sb="11" eb="13">
      <t>ショゾク</t>
    </rPh>
    <rPh sb="14" eb="16">
      <t>シメイ</t>
    </rPh>
    <rPh sb="17" eb="21">
      <t>デンワバンゴウ</t>
    </rPh>
    <phoneticPr fontId="3"/>
  </si>
  <si>
    <t>備考　１　必要に応じ図面を添付すること。</t>
    <rPh sb="0" eb="2">
      <t>ビコウ</t>
    </rPh>
    <rPh sb="5" eb="7">
      <t>ヒツヨウ</t>
    </rPh>
    <rPh sb="8" eb="9">
      <t>オウ</t>
    </rPh>
    <rPh sb="10" eb="12">
      <t>ズメン</t>
    </rPh>
    <rPh sb="13" eb="15">
      <t>テンプ</t>
    </rPh>
    <phoneticPr fontId="3"/>
  </si>
  <si>
    <t>名称又は番号</t>
    <rPh sb="0" eb="2">
      <t>メイショウ</t>
    </rPh>
    <rPh sb="2" eb="3">
      <t>マタ</t>
    </rPh>
    <rPh sb="4" eb="6">
      <t>バンゴウ</t>
    </rPh>
    <phoneticPr fontId="3"/>
  </si>
  <si>
    <t>さく井年月日</t>
    <rPh sb="2" eb="6">
      <t>イネンガッピ</t>
    </rPh>
    <phoneticPr fontId="3"/>
  </si>
  <si>
    <t>深度（地表面下m）・側管口径（mm）</t>
    <rPh sb="0" eb="2">
      <t>シンド</t>
    </rPh>
    <rPh sb="3" eb="7">
      <t>チヒョウメンカ</t>
    </rPh>
    <rPh sb="10" eb="11">
      <t>ソク</t>
    </rPh>
    <rPh sb="11" eb="12">
      <t>カン</t>
    </rPh>
    <rPh sb="12" eb="14">
      <t>コウケイ</t>
    </rPh>
    <phoneticPr fontId="3"/>
  </si>
  <si>
    <t>ストレーナーの位置
（地表面下ｍ）</t>
    <rPh sb="7" eb="9">
      <t>イチ</t>
    </rPh>
    <rPh sb="11" eb="15">
      <t>チヒョウメンカ</t>
    </rPh>
    <phoneticPr fontId="3"/>
  </si>
  <si>
    <t>種類・名称・型式</t>
    <rPh sb="0" eb="2">
      <t>シュルイ</t>
    </rPh>
    <rPh sb="3" eb="5">
      <t>メイショウ</t>
    </rPh>
    <rPh sb="6" eb="8">
      <t>カタシキ</t>
    </rPh>
    <phoneticPr fontId="3"/>
  </si>
  <si>
    <t>原動機の出力・揚水能力</t>
    <rPh sb="0" eb="3">
      <t>ゲンドウキ</t>
    </rPh>
    <rPh sb="4" eb="6">
      <t>シュツリョク</t>
    </rPh>
    <rPh sb="7" eb="11">
      <t>ヨウスイノウリョク</t>
    </rPh>
    <phoneticPr fontId="3"/>
  </si>
  <si>
    <t>静止水位、揚水水位（地表面下ｍ）</t>
    <rPh sb="0" eb="2">
      <t>セイシ</t>
    </rPh>
    <rPh sb="2" eb="4">
      <t>スイイ</t>
    </rPh>
    <rPh sb="5" eb="7">
      <t>ヨウスイ</t>
    </rPh>
    <rPh sb="7" eb="9">
      <t>スイイ</t>
    </rPh>
    <rPh sb="10" eb="13">
      <t>チヒョウメン</t>
    </rPh>
    <rPh sb="13" eb="14">
      <t>カ</t>
    </rPh>
    <phoneticPr fontId="3"/>
  </si>
  <si>
    <t>地下水揚水量</t>
    <rPh sb="0" eb="6">
      <t>チカスイヨウスイリョウ</t>
    </rPh>
    <phoneticPr fontId="3"/>
  </si>
  <si>
    <t>施設数、吐出口断面積の合計、地下水揚水量の合計</t>
    <rPh sb="0" eb="3">
      <t>シセツスウ</t>
    </rPh>
    <rPh sb="4" eb="6">
      <t>トシュツ</t>
    </rPh>
    <rPh sb="6" eb="7">
      <t>コウ</t>
    </rPh>
    <rPh sb="7" eb="10">
      <t>ダンメンセキ</t>
    </rPh>
    <rPh sb="11" eb="13">
      <t>ゴウケイ</t>
    </rPh>
    <rPh sb="14" eb="20">
      <t>チカスイヨウスイリョウ</t>
    </rPh>
    <rPh sb="21" eb="23">
      <t>ゴウケイ</t>
    </rPh>
    <phoneticPr fontId="3"/>
  </si>
  <si>
    <t>施設数、吐出口断面積の合計</t>
    <rPh sb="0" eb="3">
      <t>シセツスウ</t>
    </rPh>
    <rPh sb="4" eb="10">
      <t>トシュツコウダンメンセキ</t>
    </rPh>
    <rPh sb="11" eb="13">
      <t>ゴウケイ</t>
    </rPh>
    <phoneticPr fontId="3"/>
  </si>
  <si>
    <t>地下水揚水量の合計</t>
    <rPh sb="0" eb="6">
      <t>チカスイヨウスイリョウ</t>
    </rPh>
    <rPh sb="7" eb="9">
      <t>ゴウケイ</t>
    </rPh>
    <phoneticPr fontId="3"/>
  </si>
  <si>
    <t>　　　２　複数の揚水施設の設置（変更）の場合は、地下水揚水施設の構造等については、揚水施設ごとに作</t>
    <rPh sb="5" eb="7">
      <t>フクスウ</t>
    </rPh>
    <rPh sb="8" eb="12">
      <t>ヨウスイシセツ</t>
    </rPh>
    <rPh sb="13" eb="15">
      <t>セッチ</t>
    </rPh>
    <rPh sb="16" eb="18">
      <t>ヘンコウ</t>
    </rPh>
    <rPh sb="20" eb="22">
      <t>バアイ</t>
    </rPh>
    <rPh sb="24" eb="27">
      <t>チカスイ</t>
    </rPh>
    <rPh sb="27" eb="29">
      <t>ヨウスイ</t>
    </rPh>
    <rPh sb="29" eb="31">
      <t>シセツ</t>
    </rPh>
    <rPh sb="32" eb="34">
      <t>コウゾウ</t>
    </rPh>
    <rPh sb="34" eb="35">
      <t>トウ</t>
    </rPh>
    <rPh sb="41" eb="43">
      <t>ヨウスイ</t>
    </rPh>
    <rPh sb="43" eb="45">
      <t>シセツ</t>
    </rPh>
    <rPh sb="48" eb="49">
      <t>サク</t>
    </rPh>
    <phoneticPr fontId="3"/>
  </si>
  <si>
    <t>　　　３　完成後、揚水試験を実施したときは、その報告書の写しを提出すること。</t>
    <rPh sb="5" eb="7">
      <t>カンセイ</t>
    </rPh>
    <rPh sb="7" eb="33">
      <t>ゴ､ヨウスイシケンヲジッシシタトキハ､ソノホウコクショノウツシヲテイシュツ</t>
    </rPh>
    <phoneticPr fontId="3"/>
  </si>
  <si>
    <t>　　　　成のこと。ただし、「施設数、吐出口断面積の合計、地下水揚水量脳合計」の欄については、１枚目</t>
    <rPh sb="4" eb="5">
      <t>シゲル</t>
    </rPh>
    <rPh sb="14" eb="17">
      <t>シセツスウ</t>
    </rPh>
    <rPh sb="18" eb="20">
      <t>トシュツ</t>
    </rPh>
    <rPh sb="20" eb="21">
      <t>コウ</t>
    </rPh>
    <rPh sb="21" eb="24">
      <t>ダンメンセキ</t>
    </rPh>
    <rPh sb="25" eb="27">
      <t>ゴウケイ</t>
    </rPh>
    <rPh sb="28" eb="31">
      <t>チカスイ</t>
    </rPh>
    <rPh sb="31" eb="33">
      <t>ヨウスイ</t>
    </rPh>
    <rPh sb="33" eb="34">
      <t>リョウ</t>
    </rPh>
    <rPh sb="34" eb="35">
      <t>ノウ</t>
    </rPh>
    <rPh sb="35" eb="37">
      <t>ゴウケイ</t>
    </rPh>
    <rPh sb="39" eb="40">
      <t>ラン</t>
    </rPh>
    <rPh sb="47" eb="49">
      <t>マイメ</t>
    </rPh>
    <phoneticPr fontId="3"/>
  </si>
  <si>
    <t>　　　　に記入し、２枚目以降には記入しないこと。</t>
    <rPh sb="5" eb="7">
      <t>キニュウ</t>
    </rPh>
    <rPh sb="10" eb="12">
      <t>マイメ</t>
    </rPh>
    <rPh sb="12" eb="14">
      <t>イコウ</t>
    </rPh>
    <rPh sb="16" eb="18">
      <t>キニュウ</t>
    </rPh>
    <phoneticPr fontId="3"/>
  </si>
  <si>
    <t>業種</t>
    <rPh sb="0" eb="2">
      <t>ギョウシュ</t>
    </rPh>
    <phoneticPr fontId="3"/>
  </si>
  <si>
    <t>作業の種類</t>
    <rPh sb="0" eb="2">
      <t>サギョウ</t>
    </rPh>
    <rPh sb="3" eb="5">
      <t>シュルイ</t>
    </rPh>
    <phoneticPr fontId="3"/>
  </si>
  <si>
    <t>敷地内の散水</t>
    <rPh sb="0" eb="3">
      <t>シキチナイ</t>
    </rPh>
    <rPh sb="4" eb="6">
      <t>サンスイ</t>
    </rPh>
    <phoneticPr fontId="3"/>
  </si>
  <si>
    <t>貸しビル業</t>
    <rPh sb="0" eb="1">
      <t>カ</t>
    </rPh>
    <rPh sb="4" eb="5">
      <t>ギョウ</t>
    </rPh>
    <phoneticPr fontId="3"/>
  </si>
  <si>
    <t>住　　　所</t>
    <rPh sb="0" eb="1">
      <t>ジュウ</t>
    </rPh>
    <rPh sb="4" eb="5">
      <t>ショ</t>
    </rPh>
    <phoneticPr fontId="3"/>
  </si>
  <si>
    <t>氏　　　名</t>
    <rPh sb="0" eb="1">
      <t>シ</t>
    </rPh>
    <rPh sb="4" eb="5">
      <t>ナ</t>
    </rPh>
    <phoneticPr fontId="3"/>
  </si>
  <si>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3"/>
  </si>
  <si>
    <t>ファイルリスト</t>
    <phoneticPr fontId="3"/>
  </si>
  <si>
    <t>ファイル名</t>
    <rPh sb="4" eb="5">
      <t>メイ</t>
    </rPh>
    <phoneticPr fontId="3"/>
  </si>
  <si>
    <t>用途</t>
    <rPh sb="0" eb="2">
      <t>ヨウト</t>
    </rPh>
    <phoneticPr fontId="3"/>
  </si>
  <si>
    <t>kaitaiyoushiki.xlsx</t>
  </si>
  <si>
    <t>解体工事標識設置届出書</t>
  </si>
  <si>
    <t>tokken-excel.xlsx</t>
  </si>
  <si>
    <t>特定建設作業実施届出書 騒音・振動</t>
    <rPh sb="12" eb="14">
      <t>ソウオン</t>
    </rPh>
    <rPh sb="15" eb="17">
      <t>シンドウ</t>
    </rPh>
    <phoneticPr fontId="3"/>
  </si>
  <si>
    <t>yousui-excel.xlsx</t>
  </si>
  <si>
    <t>工場・指定作業場 氏名等変更、廃止、承継 届出書、有害物質取扱状況報告書</t>
  </si>
  <si>
    <t>Tokutei_shisetu_excel.xlsx</t>
  </si>
  <si>
    <t>騒音・振動特定施設、設置・変更、数・使用法のの変更、防止方法の変更、氏名等変更、全廃、承継 届出書</t>
    <rPh sb="0" eb="2">
      <t>ソウオン</t>
    </rPh>
    <rPh sb="3" eb="5">
      <t>シンドウ</t>
    </rPh>
    <rPh sb="5" eb="7">
      <t>トクテイ</t>
    </rPh>
    <rPh sb="7" eb="9">
      <t>シセツ</t>
    </rPh>
    <rPh sb="10" eb="12">
      <t>セッチ</t>
    </rPh>
    <rPh sb="13" eb="15">
      <t>ヘンコウ</t>
    </rPh>
    <rPh sb="16" eb="17">
      <t>カズ</t>
    </rPh>
    <rPh sb="18" eb="21">
      <t>シヨウホウ</t>
    </rPh>
    <rPh sb="23" eb="25">
      <t>ヘンコウ</t>
    </rPh>
    <rPh sb="26" eb="28">
      <t>ボウシ</t>
    </rPh>
    <rPh sb="28" eb="30">
      <t>ホウホウ</t>
    </rPh>
    <rPh sb="31" eb="33">
      <t>ヘンコウ</t>
    </rPh>
    <rPh sb="34" eb="36">
      <t>シメイ</t>
    </rPh>
    <rPh sb="36" eb="37">
      <t>トウ</t>
    </rPh>
    <rPh sb="37" eb="39">
      <t>ヘンコウ</t>
    </rPh>
    <rPh sb="40" eb="42">
      <t>ゼンパイ</t>
    </rPh>
    <rPh sb="43" eb="45">
      <t>ショウケイ</t>
    </rPh>
    <rPh sb="46" eb="49">
      <t>トドケデショ</t>
    </rPh>
    <phoneticPr fontId="3"/>
  </si>
  <si>
    <t>yousui-excel.elsx</t>
    <phoneticPr fontId="3"/>
  </si>
  <si>
    <t>名前</t>
    <rPh sb="0" eb="2">
      <t>ナマエ</t>
    </rPh>
    <phoneticPr fontId="3"/>
  </si>
  <si>
    <t>データ</t>
    <phoneticPr fontId="3"/>
  </si>
  <si>
    <t>環境保全課メールアドレス</t>
    <rPh sb="0" eb="5">
      <t>カンキョウホゼンカ</t>
    </rPh>
    <phoneticPr fontId="3"/>
  </si>
  <si>
    <t>A0015003@city.toshima.lg.jp</t>
  </si>
  <si>
    <t>届出種別</t>
    <rPh sb="0" eb="2">
      <t>トドケデ</t>
    </rPh>
    <rPh sb="2" eb="4">
      <t>シュベツ</t>
    </rPh>
    <phoneticPr fontId="3"/>
  </si>
  <si>
    <t>事業場名称</t>
    <rPh sb="0" eb="3">
      <t>ジギョウジョウ</t>
    </rPh>
    <rPh sb="3" eb="5">
      <t>メイショウ</t>
    </rPh>
    <phoneticPr fontId="3"/>
  </si>
  <si>
    <t>事業場所在地</t>
    <rPh sb="0" eb="3">
      <t>ジギョウジョウ</t>
    </rPh>
    <rPh sb="3" eb="6">
      <t>ショザイチ</t>
    </rPh>
    <phoneticPr fontId="3"/>
  </si>
  <si>
    <t>届出者住所</t>
    <rPh sb="0" eb="3">
      <t>トドケデシャ</t>
    </rPh>
    <rPh sb="3" eb="5">
      <t>ジュウショ</t>
    </rPh>
    <phoneticPr fontId="3"/>
  </si>
  <si>
    <t>届出者氏名</t>
    <rPh sb="0" eb="3">
      <t>トドケデシャ</t>
    </rPh>
    <rPh sb="3" eb="5">
      <t>シメイ</t>
    </rPh>
    <phoneticPr fontId="3"/>
  </si>
  <si>
    <t>添付書類</t>
    <rPh sb="0" eb="2">
      <t>テンプ</t>
    </rPh>
    <rPh sb="2" eb="4">
      <t>ショルイ</t>
    </rPh>
    <phoneticPr fontId="3"/>
  </si>
  <si>
    <t>５．</t>
    <phoneticPr fontId="3"/>
  </si>
  <si>
    <t>提出</t>
    <rPh sb="0" eb="2">
      <t>テイシュツ</t>
    </rPh>
    <phoneticPr fontId="3"/>
  </si>
  <si>
    <t>６．</t>
    <phoneticPr fontId="3"/>
  </si>
  <si>
    <t>７．</t>
    <phoneticPr fontId="3"/>
  </si>
  <si>
    <t>株式会社　○○○○
代表取締役　○○　○○</t>
    <rPh sb="0" eb="4">
      <t>カブシキガイシャ</t>
    </rPh>
    <rPh sb="10" eb="15">
      <t>ダイヒョウトリシマリヤク</t>
    </rPh>
    <phoneticPr fontId="3"/>
  </si>
  <si>
    <t>名前（変数）は次のExcelファイルで共通化してあるのでExcelファイルを追加するときは引き継ぐこと</t>
    <rPh sb="0" eb="2">
      <t>ナマエ</t>
    </rPh>
    <rPh sb="7" eb="8">
      <t>ツギ</t>
    </rPh>
    <rPh sb="19" eb="22">
      <t>キョウツウカ</t>
    </rPh>
    <rPh sb="28" eb="48">
      <t>エxセlファイルヲツイカスルトキハヒキツ</t>
    </rPh>
    <phoneticPr fontId="3"/>
  </si>
  <si>
    <t>名前（変数）リスト</t>
    <rPh sb="0" eb="2">
      <t>ナマエ</t>
    </rPh>
    <rPh sb="3" eb="5">
      <t>ヘンスウ</t>
    </rPh>
    <phoneticPr fontId="3"/>
  </si>
  <si>
    <t>メール本文</t>
    <rPh sb="3" eb="5">
      <t>ホンブン</t>
    </rPh>
    <phoneticPr fontId="3"/>
  </si>
  <si>
    <t>提出表示</t>
    <phoneticPr fontId="3"/>
  </si>
  <si>
    <t>メールタイトル</t>
    <phoneticPr fontId="3"/>
  </si>
  <si>
    <t>このファイルは地下水揚水施設設置（変更）届出の提出用ファイルである。</t>
    <rPh sb="7" eb="10">
      <t>チカスイ</t>
    </rPh>
    <rPh sb="10" eb="12">
      <t>ヨウスイ</t>
    </rPh>
    <rPh sb="12" eb="14">
      <t>シセツ</t>
    </rPh>
    <rPh sb="14" eb="16">
      <t>セッチ</t>
    </rPh>
    <rPh sb="17" eb="19">
      <t>ヘンコウ</t>
    </rPh>
    <rPh sb="20" eb="22">
      <t>トドケデ</t>
    </rPh>
    <rPh sb="23" eb="26">
      <t>テイシュツヨウ</t>
    </rPh>
    <phoneticPr fontId="3"/>
  </si>
  <si>
    <t>入力シートの項目を入力することで「地下水揚水施設設置・変更届出書」と「地下水揚水施設の構造等」が完成する。</t>
    <rPh sb="0" eb="2">
      <t>ニュウリョク</t>
    </rPh>
    <rPh sb="6" eb="8">
      <t>コウモク</t>
    </rPh>
    <rPh sb="9" eb="11">
      <t>ニュウリョク</t>
    </rPh>
    <rPh sb="17" eb="20">
      <t>チカスイ</t>
    </rPh>
    <rPh sb="20" eb="22">
      <t>ヨウスイ</t>
    </rPh>
    <rPh sb="22" eb="24">
      <t>シセツ</t>
    </rPh>
    <rPh sb="24" eb="26">
      <t>セッチ</t>
    </rPh>
    <rPh sb="27" eb="32">
      <t>ヘンコウトドケデショ</t>
    </rPh>
    <rPh sb="35" eb="42">
      <t>チカスイヨウスイシセツ</t>
    </rPh>
    <rPh sb="43" eb="45">
      <t>コウゾウ</t>
    </rPh>
    <rPh sb="45" eb="46">
      <t>ナド</t>
    </rPh>
    <rPh sb="48" eb="50">
      <t>カンセイ</t>
    </rPh>
    <phoneticPr fontId="3"/>
  </si>
  <si>
    <t>関数は解り易いように名前（変数）で構成するようにしており、入力シートおよびこのシートで名前（変数）を指定している。</t>
    <rPh sb="0" eb="2">
      <t>カンスウ</t>
    </rPh>
    <rPh sb="3" eb="4">
      <t>ワカ</t>
    </rPh>
    <rPh sb="5" eb="6">
      <t>ヤス</t>
    </rPh>
    <rPh sb="10" eb="12">
      <t>ナマエ</t>
    </rPh>
    <rPh sb="13" eb="15">
      <t>ヘンスウ</t>
    </rPh>
    <rPh sb="17" eb="19">
      <t>コウセイ</t>
    </rPh>
    <rPh sb="29" eb="31">
      <t>ニュウリョク</t>
    </rPh>
    <rPh sb="43" eb="45">
      <t>ナマエ</t>
    </rPh>
    <rPh sb="50" eb="52">
      <t>シテイ</t>
    </rPh>
    <phoneticPr fontId="3"/>
  </si>
  <si>
    <t>入力シートの欄が空欄だった場合0の表示が出ないよう設定を修正してある。</t>
    <rPh sb="0" eb="2">
      <t>ニュウリョク</t>
    </rPh>
    <rPh sb="6" eb="7">
      <t>ラン</t>
    </rPh>
    <rPh sb="8" eb="10">
      <t>クウラン</t>
    </rPh>
    <rPh sb="13" eb="15">
      <t>バアイ</t>
    </rPh>
    <rPh sb="17" eb="19">
      <t>ヒョウジ</t>
    </rPh>
    <rPh sb="20" eb="21">
      <t>デ</t>
    </rPh>
    <rPh sb="25" eb="27">
      <t>セッテイ</t>
    </rPh>
    <rPh sb="28" eb="30">
      <t>シュウセイ</t>
    </rPh>
    <phoneticPr fontId="3"/>
  </si>
  <si>
    <t>地下水揚水施設設置（変更）届出（このファイル）</t>
    <phoneticPr fontId="3"/>
  </si>
  <si>
    <t>　ファイル→オプション→詳細設定→次のシートで作業するときの表示設定→「ゼロ値のセルにゼロを表示する」のチェックを外す。</t>
    <rPh sb="38" eb="39">
      <t>アタイ</t>
    </rPh>
    <phoneticPr fontId="3"/>
  </si>
  <si>
    <t>　シートごとの設定になるので注意。</t>
    <phoneticPr fontId="3"/>
  </si>
  <si>
    <t>令和〇〇年〇〇月〇〇日</t>
    <rPh sb="0" eb="2">
      <t>レイワ</t>
    </rPh>
    <rPh sb="4" eb="5">
      <t>ネン</t>
    </rPh>
    <rPh sb="7" eb="8">
      <t>ガツ</t>
    </rPh>
    <rPh sb="10" eb="11">
      <t>ニチ</t>
    </rPh>
    <phoneticPr fontId="3"/>
  </si>
  <si>
    <t>令和●●年●●月●●日</t>
    <rPh sb="0" eb="2">
      <t>レイワ</t>
    </rPh>
    <rPh sb="4" eb="5">
      <t>ネン</t>
    </rPh>
    <rPh sb="7" eb="8">
      <t>ガツ</t>
    </rPh>
    <rPh sb="10" eb="11">
      <t>ニチ</t>
    </rPh>
    <phoneticPr fontId="3"/>
  </si>
  <si>
    <t>令和△△年△△月△△日</t>
    <rPh sb="0" eb="2">
      <t>レイワ</t>
    </rPh>
    <rPh sb="4" eb="5">
      <t>ネン</t>
    </rPh>
    <rPh sb="7" eb="8">
      <t>ガツ</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</si>
</sst>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h&quot;時&quot;mm&quot;分&quot;;@"/>
    <numFmt numFmtId="178" formatCode="0.00&quot;c㎡&quot;"/>
    <numFmt numFmtId="179" formatCode="0.00&quot;㎥&quot;"/>
    <numFmt numFmtId="180" formatCode="0.00&quot;&quot;&quot;㎥&quot;\ \(\1&quot;日&quot;&quot;平&quot;&quot;均&quot;\)&quot;&quot;"/>
  </numFmts>
  <fonts count="22"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2"/>
      <color theme="1"/>
      <name val="ＭＳ Ｐ明朝"/>
      <family val="1"/>
      <charset val="128"/>
    </font>
    <font>
      <sz val="12"/>
      <color theme="1"/>
      <name val="ＭＳ Ｐゴシック"/>
      <family val="2"/>
      <scheme val="minor"/>
    </font>
    <font>
      <sz val="10"/>
      <color theme="1"/>
      <name val="ＭＳ 明朝"/>
      <family val="1"/>
      <charset val="128"/>
    </font>
    <font>
      <sz val="11"/>
      <color theme="1"/>
      <name val="ＭＳ 明朝"/>
      <family val="1"/>
      <charset val="128"/>
    </font>
    <font>
      <sz val="9"/>
      <color theme="1"/>
      <name val="ＭＳ 明朝"/>
      <family val="1"/>
      <charset val="128"/>
    </font>
    <font>
      <sz val="11"/>
      <color theme="1"/>
      <name val="ＭＳ Ｐ明朝"/>
      <family val="1"/>
      <charset val="128"/>
    </font>
    <font>
      <sz val="11"/>
      <color theme="1"/>
      <name val="ＭＳ Ｐゴシック"/>
      <family val="2"/>
      <scheme val="minor"/>
    </font>
    <font>
      <sz val="15"/>
      <color theme="1"/>
      <name val="ＭＳ 明朝"/>
      <family val="1"/>
      <charset val="128"/>
    </font>
    <font>
      <sz val="8"/>
      <color theme="1"/>
      <name val="ＭＳ 明朝"/>
      <family val="1"/>
      <charset val="128"/>
    </font>
    <font>
      <sz val="12"/>
      <color theme="1"/>
      <name val="ＭＳ 明朝"/>
      <family val="1"/>
      <charset val="128"/>
    </font>
    <font>
      <u/>
      <sz val="11"/>
      <color theme="10"/>
      <name val="ＭＳ Ｐゴシック"/>
      <family val="2"/>
      <scheme val="minor"/>
    </font>
    <font>
      <u/>
      <sz val="18"/>
      <color theme="10"/>
      <name val="ＭＳ Ｐゴシック"/>
      <family val="2"/>
      <scheme val="minor"/>
    </font>
    <font>
      <sz val="12"/>
      <color theme="1"/>
      <name val="ＭＳ ゴシック"/>
      <family val="3"/>
      <charset val="128"/>
    </font>
    <font>
      <sz val="11"/>
      <color theme="1"/>
      <name val="ＭＳ ゴシック"/>
      <family val="3"/>
      <charset val="128"/>
    </font>
    <font>
      <sz val="16"/>
      <color rgb="FFFF0000"/>
      <name val="ＭＳ Ｐゴシック"/>
      <family val="2"/>
      <scheme val="minor"/>
    </font>
    <font>
      <u/>
      <sz val="16"/>
      <color rgb="FFFFFF00"/>
      <name val="ＭＳ Ｐゴシック"/>
      <family val="2"/>
      <scheme val="minor"/>
    </font>
    <font>
      <sz val="16"/>
      <color theme="1"/>
      <name val="ＭＳ Ｐゴシック"/>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2" fillId="0" borderId="0">
      <alignment vertical="center"/>
    </xf>
    <xf numFmtId="0" fontId="1" fillId="0" borderId="0">
      <alignment vertical="center"/>
    </xf>
    <xf numFmtId="38" fontId="11" fillId="0" borderId="0" applyFont="0" applyFill="0" applyBorder="0" applyAlignment="0" applyProtection="0">
      <alignment vertical="center"/>
    </xf>
    <xf numFmtId="0" fontId="15" fillId="0" borderId="0" applyNumberFormat="0" applyFill="0" applyBorder="0" applyAlignment="0" applyProtection="0"/>
    <xf numFmtId="0" fontId="11" fillId="0" borderId="0"/>
  </cellStyleXfs>
  <cellXfs count="151">
    <xf numFmtId="0" fontId="0" fillId="0" borderId="0" xfId="0"/>
    <xf numFmtId="0" fontId="0" fillId="0" borderId="10" xfId="0" applyFill="1" applyBorder="1" applyAlignment="1" applyProtection="1">
      <alignment horizontal="center" vertical="center"/>
      <protection locked="0"/>
    </xf>
    <xf numFmtId="0" fontId="8" fillId="0" borderId="0" xfId="0" applyFont="1"/>
    <xf numFmtId="0" fontId="12" fillId="0" borderId="0" xfId="0" applyFont="1"/>
    <xf numFmtId="0" fontId="8" fillId="0" borderId="0" xfId="0" applyFont="1" applyAlignment="1">
      <alignment vertical="top"/>
    </xf>
    <xf numFmtId="0" fontId="8" fillId="0" borderId="0" xfId="0" applyFont="1" applyAlignment="1">
      <alignment vertical="center"/>
    </xf>
    <xf numFmtId="0" fontId="8" fillId="0" borderId="1" xfId="0" applyFont="1" applyBorder="1" applyAlignment="1">
      <alignment vertical="top"/>
    </xf>
    <xf numFmtId="0" fontId="8" fillId="0" borderId="2" xfId="0" applyFont="1" applyBorder="1" applyAlignment="1">
      <alignment vertical="top"/>
    </xf>
    <xf numFmtId="0" fontId="8" fillId="0" borderId="9" xfId="0" applyFont="1" applyBorder="1" applyAlignment="1">
      <alignment horizontal="center" vertical="center"/>
    </xf>
    <xf numFmtId="0" fontId="12" fillId="0" borderId="0" xfId="0" applyFont="1" applyAlignment="1">
      <alignment horizontal="centerContinuous"/>
    </xf>
    <xf numFmtId="0" fontId="8" fillId="0" borderId="0" xfId="0" applyFont="1" applyAlignment="1"/>
    <xf numFmtId="0" fontId="12" fillId="0" borderId="6" xfId="0" applyFont="1" applyBorder="1"/>
    <xf numFmtId="0" fontId="12" fillId="0" borderId="4" xfId="0" applyFont="1" applyBorder="1"/>
    <xf numFmtId="0" fontId="12" fillId="0" borderId="5" xfId="0" applyFont="1" applyBorder="1" applyAlignment="1">
      <alignment horizontal="centerContinuous"/>
    </xf>
    <xf numFmtId="0" fontId="12" fillId="0" borderId="0" xfId="0" applyFont="1" applyBorder="1" applyAlignment="1">
      <alignment horizontal="centerContinuous"/>
    </xf>
    <xf numFmtId="0" fontId="12" fillId="0" borderId="8" xfId="0" applyFont="1" applyBorder="1" applyAlignment="1">
      <alignment horizontal="centerContinuous"/>
    </xf>
    <xf numFmtId="0" fontId="12" fillId="0" borderId="5" xfId="0" applyFont="1" applyBorder="1"/>
    <xf numFmtId="0" fontId="12" fillId="0" borderId="0" xfId="0" applyFont="1" applyBorder="1"/>
    <xf numFmtId="0" fontId="8" fillId="0" borderId="5" xfId="0" applyFont="1" applyBorder="1" applyAlignment="1"/>
    <xf numFmtId="0" fontId="8" fillId="0" borderId="0" xfId="0" applyFont="1" applyBorder="1" applyAlignment="1"/>
    <xf numFmtId="0" fontId="8" fillId="0" borderId="5" xfId="0" applyFont="1" applyBorder="1" applyAlignment="1">
      <alignment horizontal="distributed"/>
    </xf>
    <xf numFmtId="0" fontId="8" fillId="0" borderId="8" xfId="0" applyFont="1" applyBorder="1" applyAlignment="1"/>
    <xf numFmtId="0" fontId="8" fillId="0" borderId="5" xfId="0" applyFont="1" applyBorder="1" applyAlignment="1">
      <alignment vertical="top"/>
    </xf>
    <xf numFmtId="0" fontId="8" fillId="0" borderId="0" xfId="0" applyFont="1" applyBorder="1" applyAlignment="1">
      <alignment vertical="top"/>
    </xf>
    <xf numFmtId="0" fontId="8" fillId="0" borderId="8" xfId="0" applyFont="1" applyBorder="1" applyAlignment="1">
      <alignment vertical="top"/>
    </xf>
    <xf numFmtId="0" fontId="8" fillId="0" borderId="5" xfId="0" applyFont="1" applyBorder="1"/>
    <xf numFmtId="0" fontId="8" fillId="0" borderId="0" xfId="0" applyFont="1" applyBorder="1"/>
    <xf numFmtId="0" fontId="8" fillId="0" borderId="8" xfId="0" applyFont="1" applyBorder="1"/>
    <xf numFmtId="0" fontId="9" fillId="0" borderId="0" xfId="0" applyFont="1"/>
    <xf numFmtId="0" fontId="12" fillId="0" borderId="0" xfId="0" applyFont="1" applyAlignment="1">
      <alignment vertical="center"/>
    </xf>
    <xf numFmtId="0" fontId="9" fillId="0" borderId="0" xfId="0" applyFont="1" applyAlignment="1"/>
    <xf numFmtId="0" fontId="4" fillId="0" borderId="10" xfId="3" applyNumberFormat="1" applyFont="1" applyFill="1" applyBorder="1" applyAlignment="1" applyProtection="1">
      <alignment vertical="center" wrapText="1"/>
      <protection locked="0"/>
    </xf>
    <xf numFmtId="0" fontId="0" fillId="0" borderId="0" xfId="0" applyAlignment="1" applyProtection="1">
      <alignment horizontal="right" vertical="center"/>
    </xf>
    <xf numFmtId="0" fontId="0" fillId="0" borderId="0" xfId="0"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right" vertical="center"/>
    </xf>
    <xf numFmtId="0" fontId="0" fillId="0" borderId="10" xfId="0" applyFill="1" applyBorder="1" applyAlignment="1" applyProtection="1">
      <alignment vertical="center"/>
    </xf>
    <xf numFmtId="0" fontId="0" fillId="2" borderId="0" xfId="0" applyFill="1" applyBorder="1" applyAlignment="1" applyProtection="1">
      <alignment vertical="center"/>
    </xf>
    <xf numFmtId="0" fontId="5" fillId="2" borderId="0" xfId="0" applyFont="1" applyFill="1" applyAlignment="1" applyProtection="1">
      <alignment vertical="center"/>
    </xf>
    <xf numFmtId="0" fontId="5" fillId="2" borderId="0" xfId="0" applyFont="1" applyFill="1" applyAlignment="1" applyProtection="1">
      <alignment horizontal="right" vertical="center"/>
    </xf>
    <xf numFmtId="0" fontId="5" fillId="2" borderId="0" xfId="0" quotePrefix="1" applyFont="1" applyFill="1" applyAlignment="1" applyProtection="1">
      <alignment horizontal="right" vertical="center"/>
    </xf>
    <xf numFmtId="0" fontId="4" fillId="2" borderId="0" xfId="0" applyFont="1" applyFill="1" applyBorder="1" applyAlignment="1" applyProtection="1">
      <alignment vertical="center"/>
    </xf>
    <xf numFmtId="0" fontId="10" fillId="2" borderId="0" xfId="0" applyFont="1" applyFill="1" applyAlignment="1" applyProtection="1">
      <alignment vertical="center"/>
    </xf>
    <xf numFmtId="0" fontId="5" fillId="2" borderId="0" xfId="0" applyFont="1" applyFill="1" applyBorder="1" applyAlignment="1" applyProtection="1">
      <alignment vertical="center"/>
    </xf>
    <xf numFmtId="0" fontId="6" fillId="0" borderId="0" xfId="0" applyFont="1" applyAlignment="1" applyProtection="1">
      <alignment vertical="center"/>
    </xf>
    <xf numFmtId="0" fontId="6" fillId="2" borderId="0" xfId="0" applyFont="1" applyFill="1" applyAlignment="1" applyProtection="1">
      <alignment vertical="center"/>
    </xf>
    <xf numFmtId="0" fontId="6" fillId="2" borderId="0" xfId="0" applyFont="1" applyFill="1" applyAlignment="1" applyProtection="1">
      <alignment horizontal="right" vertical="center"/>
    </xf>
    <xf numFmtId="0" fontId="6" fillId="0" borderId="0" xfId="0" applyFont="1" applyAlignment="1" applyProtection="1">
      <alignment horizontal="right" vertical="center"/>
    </xf>
    <xf numFmtId="0" fontId="0" fillId="0" borderId="0" xfId="0" applyAlignment="1">
      <alignment vertical="center"/>
    </xf>
    <xf numFmtId="0" fontId="7" fillId="0" borderId="0" xfId="0" applyFont="1" applyAlignment="1">
      <alignment vertical="center"/>
    </xf>
    <xf numFmtId="0" fontId="7" fillId="0" borderId="8" xfId="0" applyFont="1" applyBorder="1" applyAlignment="1">
      <alignment horizontal="right" vertical="top"/>
    </xf>
    <xf numFmtId="0" fontId="8" fillId="0" borderId="1" xfId="0" applyFont="1" applyBorder="1" applyAlignment="1">
      <alignment horizontal="center" vertical="center"/>
    </xf>
    <xf numFmtId="0" fontId="8" fillId="0" borderId="1" xfId="0" applyFont="1" applyBorder="1" applyAlignment="1">
      <alignment horizontal="distributed" vertical="center" indent="1"/>
    </xf>
    <xf numFmtId="0" fontId="8" fillId="0" borderId="3" xfId="0" applyFont="1" applyBorder="1" applyAlignment="1">
      <alignment vertical="top"/>
    </xf>
    <xf numFmtId="0" fontId="8" fillId="2" borderId="0" xfId="0" applyFont="1" applyFill="1" applyAlignment="1" applyProtection="1">
      <alignment vertical="center"/>
    </xf>
    <xf numFmtId="0" fontId="14" fillId="2" borderId="0" xfId="0" applyFont="1" applyFill="1" applyAlignment="1" applyProtection="1">
      <alignment vertical="center"/>
    </xf>
    <xf numFmtId="0" fontId="17" fillId="2" borderId="0" xfId="0" quotePrefix="1" applyFont="1" applyFill="1" applyAlignment="1" applyProtection="1">
      <alignment horizontal="right" vertical="center"/>
    </xf>
    <xf numFmtId="0" fontId="17" fillId="2" borderId="0" xfId="0" applyFont="1" applyFill="1" applyAlignment="1" applyProtection="1">
      <alignment vertical="center"/>
    </xf>
    <xf numFmtId="0" fontId="17" fillId="2" borderId="0" xfId="0" applyFont="1" applyFill="1" applyAlignment="1" applyProtection="1">
      <alignment horizontal="right" vertical="center"/>
    </xf>
    <xf numFmtId="0" fontId="6" fillId="2" borderId="0" xfId="0" quotePrefix="1" applyFont="1" applyFill="1" applyAlignment="1" applyProtection="1">
      <alignment horizontal="right" vertical="center"/>
    </xf>
    <xf numFmtId="0" fontId="17" fillId="2" borderId="0" xfId="0" quotePrefix="1" applyFont="1" applyFill="1" applyAlignment="1">
      <alignment horizontal="right" vertical="center"/>
    </xf>
    <xf numFmtId="0" fontId="17" fillId="2" borderId="0" xfId="0" applyFont="1" applyFill="1" applyAlignment="1">
      <alignment vertical="center"/>
    </xf>
    <xf numFmtId="0" fontId="12" fillId="0" borderId="7" xfId="0" applyFont="1" applyBorder="1" applyAlignment="1">
      <alignment horizontal="left" indent="3"/>
    </xf>
    <xf numFmtId="0" fontId="12" fillId="0" borderId="8" xfId="0" applyFont="1" applyBorder="1" applyAlignment="1">
      <alignment horizontal="left" indent="3"/>
    </xf>
    <xf numFmtId="0" fontId="8" fillId="0" borderId="0" xfId="5" applyFont="1" applyAlignment="1">
      <alignment vertical="center" wrapText="1"/>
    </xf>
    <xf numFmtId="0" fontId="8" fillId="0" borderId="0" xfId="5" applyFont="1" applyAlignment="1">
      <alignment vertical="center"/>
    </xf>
    <xf numFmtId="176" fontId="18" fillId="0" borderId="8" xfId="0" applyNumberFormat="1" applyFont="1" applyBorder="1" applyAlignment="1">
      <alignment horizontal="right"/>
    </xf>
    <xf numFmtId="0" fontId="18" fillId="0" borderId="8" xfId="0" applyNumberFormat="1" applyFont="1" applyBorder="1" applyAlignment="1">
      <alignment vertical="top"/>
    </xf>
    <xf numFmtId="0" fontId="18" fillId="0" borderId="8" xfId="0" applyNumberFormat="1" applyFont="1" applyBorder="1" applyAlignment="1">
      <alignment wrapText="1"/>
    </xf>
    <xf numFmtId="0" fontId="18" fillId="0" borderId="3" xfId="0" applyFont="1" applyBorder="1" applyAlignment="1">
      <alignment horizontal="left" vertical="center" indent="1"/>
    </xf>
    <xf numFmtId="0" fontId="8" fillId="0" borderId="0" xfId="0" applyFont="1" applyAlignment="1">
      <alignment vertical="center" wrapText="1"/>
    </xf>
    <xf numFmtId="0" fontId="19" fillId="2" borderId="0" xfId="0" applyFont="1" applyFill="1" applyAlignment="1" applyProtection="1">
      <alignment vertical="center"/>
    </xf>
    <xf numFmtId="0" fontId="14" fillId="0" borderId="3" xfId="0" applyFont="1" applyBorder="1" applyAlignment="1">
      <alignment horizontal="left" vertical="center" indent="1" shrinkToFit="1"/>
    </xf>
    <xf numFmtId="176" fontId="17" fillId="0" borderId="3" xfId="0" applyNumberFormat="1" applyFont="1" applyBorder="1" applyAlignment="1">
      <alignment horizontal="left" vertical="center" indent="1" shrinkToFit="1"/>
    </xf>
    <xf numFmtId="0" fontId="17" fillId="0" borderId="3" xfId="0" applyFont="1" applyBorder="1" applyAlignment="1">
      <alignment horizontal="left" vertical="center" indent="1" shrinkToFit="1"/>
    </xf>
    <xf numFmtId="0" fontId="17" fillId="0" borderId="3" xfId="0" applyNumberFormat="1" applyFont="1" applyBorder="1" applyAlignment="1">
      <alignment horizontal="left" vertical="center" wrapText="1" indent="1"/>
    </xf>
    <xf numFmtId="178" fontId="17" fillId="0" borderId="3" xfId="0" applyNumberFormat="1" applyFont="1" applyBorder="1" applyAlignment="1">
      <alignment horizontal="left" vertical="center" indent="1" shrinkToFit="1"/>
    </xf>
    <xf numFmtId="179" fontId="17" fillId="0" borderId="3" xfId="0" applyNumberFormat="1" applyFont="1" applyBorder="1" applyAlignment="1">
      <alignment horizontal="left" vertical="center" indent="1" shrinkToFit="1"/>
    </xf>
    <xf numFmtId="180" fontId="17" fillId="0" borderId="3" xfId="0" applyNumberFormat="1" applyFont="1" applyBorder="1" applyAlignment="1">
      <alignment horizontal="left" vertical="center" indent="1" shrinkToFit="1"/>
    </xf>
    <xf numFmtId="0" fontId="8" fillId="0" borderId="8" xfId="0" applyFont="1" applyBorder="1" applyAlignment="1">
      <alignment horizontal="left" indent="8"/>
    </xf>
    <xf numFmtId="0" fontId="4" fillId="0" borderId="12" xfId="0" applyNumberFormat="1" applyFont="1" applyFill="1" applyBorder="1" applyAlignment="1" applyProtection="1">
      <alignment vertical="center" wrapText="1"/>
      <protection locked="0"/>
    </xf>
    <xf numFmtId="0" fontId="4" fillId="0" borderId="11" xfId="0" applyNumberFormat="1" applyFont="1" applyFill="1" applyBorder="1" applyAlignment="1" applyProtection="1">
      <alignment vertical="center" wrapText="1"/>
      <protection locked="0"/>
    </xf>
    <xf numFmtId="0" fontId="4" fillId="0" borderId="13" xfId="0" applyNumberFormat="1" applyFont="1" applyFill="1" applyBorder="1" applyAlignment="1" applyProtection="1">
      <alignment vertical="center" wrapText="1"/>
      <protection locked="0"/>
    </xf>
    <xf numFmtId="177" fontId="4" fillId="0" borderId="12" xfId="0" applyNumberFormat="1" applyFont="1" applyFill="1" applyBorder="1" applyAlignment="1" applyProtection="1">
      <alignment vertical="center" wrapText="1"/>
      <protection locked="0"/>
    </xf>
    <xf numFmtId="177" fontId="4" fillId="0" borderId="11" xfId="0" applyNumberFormat="1" applyFont="1" applyFill="1" applyBorder="1" applyAlignment="1" applyProtection="1">
      <alignment vertical="center" wrapText="1"/>
      <protection locked="0"/>
    </xf>
    <xf numFmtId="177" fontId="4" fillId="0" borderId="13" xfId="0" applyNumberFormat="1" applyFont="1" applyFill="1" applyBorder="1" applyAlignment="1" applyProtection="1">
      <alignment vertical="center" wrapText="1"/>
      <protection locked="0"/>
    </xf>
    <xf numFmtId="176" fontId="4" fillId="0" borderId="12" xfId="0" applyNumberFormat="1" applyFont="1" applyFill="1" applyBorder="1" applyAlignment="1" applyProtection="1">
      <alignment vertical="center" wrapText="1"/>
      <protection locked="0"/>
    </xf>
    <xf numFmtId="176" fontId="4" fillId="0" borderId="11" xfId="0" applyNumberFormat="1" applyFont="1" applyFill="1" applyBorder="1" applyAlignment="1" applyProtection="1">
      <alignment vertical="center" wrapText="1"/>
      <protection locked="0"/>
    </xf>
    <xf numFmtId="176" fontId="4" fillId="0" borderId="13" xfId="0" applyNumberFormat="1" applyFont="1" applyFill="1" applyBorder="1" applyAlignment="1" applyProtection="1">
      <alignment vertical="center" wrapText="1"/>
      <protection locked="0"/>
    </xf>
    <xf numFmtId="176" fontId="4" fillId="3" borderId="12" xfId="0" applyNumberFormat="1" applyFont="1" applyFill="1" applyBorder="1" applyAlignment="1" applyProtection="1">
      <alignment horizontal="right" vertical="center" indent="1"/>
      <protection locked="0"/>
    </xf>
    <xf numFmtId="176" fontId="4" fillId="3" borderId="13" xfId="0" applyNumberFormat="1" applyFont="1" applyFill="1" applyBorder="1" applyAlignment="1" applyProtection="1">
      <alignment horizontal="right" vertical="center" indent="1"/>
      <protection locked="0"/>
    </xf>
    <xf numFmtId="0" fontId="4" fillId="0" borderId="12"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0" fillId="0" borderId="11" xfId="0" applyBorder="1" applyAlignment="1" applyProtection="1">
      <alignment vertical="center"/>
      <protection locked="0"/>
    </xf>
    <xf numFmtId="0" fontId="0" fillId="0" borderId="13" xfId="0" applyBorder="1" applyAlignment="1" applyProtection="1">
      <alignment vertical="center"/>
      <protection locked="0"/>
    </xf>
    <xf numFmtId="0" fontId="4" fillId="0" borderId="13" xfId="0" applyFont="1" applyFill="1" applyBorder="1" applyAlignment="1" applyProtection="1">
      <alignment vertical="center" wrapText="1"/>
      <protection locked="0"/>
    </xf>
    <xf numFmtId="0" fontId="4" fillId="0" borderId="23" xfId="0" applyFont="1" applyFill="1" applyBorder="1" applyAlignment="1" applyProtection="1">
      <alignment vertical="center" wrapText="1"/>
      <protection locked="0"/>
    </xf>
    <xf numFmtId="0" fontId="4" fillId="0" borderId="22" xfId="0" applyFont="1" applyFill="1" applyBorder="1" applyAlignment="1" applyProtection="1">
      <alignment vertical="center" wrapText="1"/>
      <protection locked="0"/>
    </xf>
    <xf numFmtId="0" fontId="4" fillId="0" borderId="24"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0" fontId="4" fillId="0" borderId="27" xfId="0" applyFont="1" applyFill="1" applyBorder="1" applyAlignment="1" applyProtection="1">
      <alignment vertical="center" wrapText="1"/>
      <protection locked="0"/>
    </xf>
    <xf numFmtId="0" fontId="16" fillId="0" borderId="14" xfId="4" applyFont="1" applyFill="1" applyBorder="1" applyAlignment="1">
      <alignment horizontal="left" vertical="center" wrapText="1" indent="2"/>
    </xf>
    <xf numFmtId="0" fontId="16" fillId="0" borderId="15" xfId="4" applyFont="1" applyFill="1" applyBorder="1" applyAlignment="1">
      <alignment horizontal="left" vertical="center" wrapText="1" indent="2"/>
    </xf>
    <xf numFmtId="0" fontId="16" fillId="0" borderId="16" xfId="4" applyFont="1" applyFill="1" applyBorder="1" applyAlignment="1">
      <alignment horizontal="left" vertical="center" wrapText="1" indent="2"/>
    </xf>
    <xf numFmtId="0" fontId="16" fillId="0" borderId="17" xfId="4" applyFont="1" applyFill="1" applyBorder="1" applyAlignment="1">
      <alignment horizontal="left" vertical="center" wrapText="1" indent="2"/>
    </xf>
    <xf numFmtId="0" fontId="16" fillId="0" borderId="0" xfId="4" applyFont="1" applyFill="1" applyBorder="1" applyAlignment="1">
      <alignment horizontal="left" vertical="center" wrapText="1" indent="2"/>
    </xf>
    <xf numFmtId="0" fontId="16" fillId="0" borderId="18" xfId="4" applyFont="1" applyFill="1" applyBorder="1" applyAlignment="1">
      <alignment horizontal="left" vertical="center" wrapText="1" indent="2"/>
    </xf>
    <xf numFmtId="0" fontId="16" fillId="0" borderId="19" xfId="4" applyFont="1" applyFill="1" applyBorder="1" applyAlignment="1">
      <alignment horizontal="left" vertical="center" wrapText="1" indent="2"/>
    </xf>
    <xf numFmtId="0" fontId="16" fillId="0" borderId="20" xfId="4" applyFont="1" applyFill="1" applyBorder="1" applyAlignment="1">
      <alignment horizontal="left" vertical="center" wrapText="1" indent="2"/>
    </xf>
    <xf numFmtId="0" fontId="16" fillId="0" borderId="21" xfId="4" applyFont="1" applyFill="1" applyBorder="1" applyAlignment="1">
      <alignment horizontal="left" vertical="center" wrapText="1" indent="2"/>
    </xf>
    <xf numFmtId="0" fontId="4" fillId="0" borderId="12" xfId="3" applyNumberFormat="1" applyFont="1" applyFill="1" applyBorder="1" applyAlignment="1" applyProtection="1">
      <alignment vertical="center" wrapText="1"/>
      <protection locked="0"/>
    </xf>
    <xf numFmtId="0" fontId="4" fillId="0" borderId="11" xfId="3" applyNumberFormat="1" applyFont="1" applyFill="1" applyBorder="1" applyAlignment="1" applyProtection="1">
      <alignment vertical="center" wrapText="1"/>
      <protection locked="0"/>
    </xf>
    <xf numFmtId="0" fontId="4" fillId="0" borderId="13" xfId="3" applyNumberFormat="1" applyFont="1" applyFill="1" applyBorder="1" applyAlignment="1" applyProtection="1">
      <alignment vertical="center" wrapText="1"/>
      <protection locked="0"/>
    </xf>
    <xf numFmtId="0" fontId="8" fillId="0" borderId="9"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distributed" vertical="center" indent="1"/>
    </xf>
    <xf numFmtId="0" fontId="20" fillId="0" borderId="14" xfId="4" applyFont="1" applyFill="1" applyBorder="1" applyAlignment="1">
      <alignment horizontal="left" vertical="center" wrapText="1" indent="3"/>
    </xf>
    <xf numFmtId="0" fontId="20" fillId="0" borderId="15" xfId="4" applyFont="1" applyFill="1" applyBorder="1" applyAlignment="1">
      <alignment horizontal="left" vertical="center" wrapText="1" indent="3"/>
    </xf>
    <xf numFmtId="0" fontId="20" fillId="0" borderId="16" xfId="4" applyFont="1" applyFill="1" applyBorder="1" applyAlignment="1">
      <alignment horizontal="left" vertical="center" wrapText="1" indent="3"/>
    </xf>
    <xf numFmtId="0" fontId="20" fillId="0" borderId="17" xfId="4" applyFont="1" applyFill="1" applyBorder="1" applyAlignment="1">
      <alignment horizontal="left" vertical="center" wrapText="1" indent="3"/>
    </xf>
    <xf numFmtId="0" fontId="20" fillId="0" borderId="0" xfId="4" applyFont="1" applyFill="1" applyBorder="1" applyAlignment="1">
      <alignment horizontal="left" vertical="center" wrapText="1" indent="3"/>
    </xf>
    <xf numFmtId="0" fontId="20" fillId="0" borderId="18" xfId="4" applyFont="1" applyFill="1" applyBorder="1" applyAlignment="1">
      <alignment horizontal="left" vertical="center" wrapText="1" indent="3"/>
    </xf>
    <xf numFmtId="0" fontId="21" fillId="0" borderId="17" xfId="0" applyFont="1" applyBorder="1" applyAlignment="1">
      <alignment horizontal="left" wrapText="1" indent="3"/>
    </xf>
    <xf numFmtId="0" fontId="21" fillId="0" borderId="0" xfId="0" applyFont="1" applyBorder="1" applyAlignment="1">
      <alignment horizontal="left" wrapText="1" indent="3"/>
    </xf>
    <xf numFmtId="0" fontId="21" fillId="0" borderId="18" xfId="0" applyFont="1" applyBorder="1" applyAlignment="1">
      <alignment horizontal="left" wrapText="1" indent="3"/>
    </xf>
    <xf numFmtId="0" fontId="21" fillId="0" borderId="19" xfId="0" applyFont="1" applyBorder="1" applyAlignment="1">
      <alignment horizontal="left" wrapText="1" indent="3"/>
    </xf>
    <xf numFmtId="0" fontId="21" fillId="0" borderId="20" xfId="0" applyFont="1" applyBorder="1" applyAlignment="1">
      <alignment horizontal="left" wrapText="1" indent="3"/>
    </xf>
    <xf numFmtId="0" fontId="21" fillId="0" borderId="21" xfId="0" applyFont="1" applyBorder="1" applyAlignment="1">
      <alignment horizontal="left" wrapText="1" indent="3"/>
    </xf>
    <xf numFmtId="0" fontId="7" fillId="0" borderId="9" xfId="0" applyFont="1" applyBorder="1" applyAlignment="1">
      <alignment horizontal="distributed" vertical="center" indent="1"/>
    </xf>
    <xf numFmtId="0" fontId="7" fillId="0" borderId="9" xfId="0" applyFont="1" applyBorder="1" applyAlignment="1">
      <alignment horizontal="distributed" vertical="center" wrapText="1" indent="1"/>
    </xf>
    <xf numFmtId="0" fontId="9" fillId="0" borderId="1" xfId="0" applyFont="1" applyBorder="1" applyAlignment="1">
      <alignment vertical="center" wrapText="1"/>
    </xf>
    <xf numFmtId="0" fontId="9" fillId="0" borderId="2" xfId="0" applyFont="1" applyBorder="1" applyAlignment="1">
      <alignment vertical="center"/>
    </xf>
    <xf numFmtId="0" fontId="17" fillId="0" borderId="9" xfId="0" applyFont="1" applyBorder="1" applyAlignment="1">
      <alignment horizontal="left" wrapText="1" indent="1"/>
    </xf>
    <xf numFmtId="0" fontId="8" fillId="0" borderId="9" xfId="0" applyFont="1" applyBorder="1" applyAlignment="1">
      <alignment horizontal="center" vertical="center" textRotation="255" shrinkToFit="1"/>
    </xf>
    <xf numFmtId="0" fontId="13" fillId="0" borderId="9" xfId="0" applyFont="1" applyBorder="1" applyAlignment="1">
      <alignment horizontal="distributed" vertical="center" indent="1"/>
    </xf>
    <xf numFmtId="0" fontId="20" fillId="0" borderId="14" xfId="4" applyFont="1" applyFill="1" applyBorder="1" applyAlignment="1">
      <alignment horizontal="left" vertical="center" wrapText="1" indent="2"/>
    </xf>
    <xf numFmtId="0" fontId="20" fillId="0" borderId="15" xfId="4" applyFont="1" applyFill="1" applyBorder="1" applyAlignment="1">
      <alignment horizontal="left" vertical="center" wrapText="1" indent="2"/>
    </xf>
    <xf numFmtId="0" fontId="20" fillId="0" borderId="16" xfId="4" applyFont="1" applyFill="1" applyBorder="1" applyAlignment="1">
      <alignment horizontal="left" vertical="center" wrapText="1" indent="2"/>
    </xf>
    <xf numFmtId="0" fontId="20" fillId="0" borderId="17" xfId="4" applyFont="1" applyFill="1" applyBorder="1" applyAlignment="1">
      <alignment horizontal="left" vertical="center" wrapText="1" indent="2"/>
    </xf>
    <xf numFmtId="0" fontId="20" fillId="0" borderId="0" xfId="4" applyFont="1" applyFill="1" applyBorder="1" applyAlignment="1">
      <alignment horizontal="left" vertical="center" wrapText="1" indent="2"/>
    </xf>
    <xf numFmtId="0" fontId="20" fillId="0" borderId="18" xfId="4" applyFont="1" applyFill="1" applyBorder="1" applyAlignment="1">
      <alignment horizontal="left" vertical="center" wrapText="1" indent="2"/>
    </xf>
    <xf numFmtId="0" fontId="21" fillId="0" borderId="17" xfId="0" applyFont="1" applyBorder="1" applyAlignment="1">
      <alignment horizontal="left" vertical="center" wrapText="1" indent="2"/>
    </xf>
    <xf numFmtId="0" fontId="21" fillId="0" borderId="0" xfId="0" applyFont="1" applyBorder="1" applyAlignment="1">
      <alignment horizontal="left" vertical="center" wrapText="1" indent="2"/>
    </xf>
    <xf numFmtId="0" fontId="21" fillId="0" borderId="18" xfId="0" applyFont="1" applyBorder="1" applyAlignment="1">
      <alignment horizontal="left" vertical="center" wrapText="1" indent="2"/>
    </xf>
    <xf numFmtId="0" fontId="0" fillId="0" borderId="19" xfId="0" applyBorder="1" applyAlignment="1">
      <alignment horizontal="left" vertical="center" wrapText="1" indent="2"/>
    </xf>
    <xf numFmtId="0" fontId="0" fillId="0" borderId="20" xfId="0" applyBorder="1" applyAlignment="1">
      <alignment horizontal="left" vertical="center" wrapText="1" indent="2"/>
    </xf>
    <xf numFmtId="0" fontId="0" fillId="0" borderId="21" xfId="0" applyBorder="1" applyAlignment="1">
      <alignment horizontal="left" vertical="center" wrapText="1" indent="2"/>
    </xf>
    <xf numFmtId="0" fontId="14" fillId="0" borderId="1" xfId="0" applyFont="1" applyBorder="1" applyAlignment="1">
      <alignment horizontal="distributed" vertical="center" indent="3"/>
    </xf>
    <xf numFmtId="0" fontId="14" fillId="0" borderId="2" xfId="0" applyFont="1" applyBorder="1" applyAlignment="1">
      <alignment horizontal="distributed" vertical="center" indent="3"/>
    </xf>
    <xf numFmtId="0" fontId="14" fillId="0" borderId="3" xfId="0" applyFont="1" applyBorder="1" applyAlignment="1">
      <alignment horizontal="distributed" vertical="center" indent="3"/>
    </xf>
  </cellXfs>
  <cellStyles count="6">
    <cellStyle name="ハイパーリンク" xfId="4" builtinId="8"/>
    <cellStyle name="桁区切り" xfId="3" builtinId="6"/>
    <cellStyle name="標準" xfId="0" builtinId="0"/>
    <cellStyle name="標準 2" xfId="1"/>
    <cellStyle name="標準 2 2" xfId="5"/>
    <cellStyle name="標準 3" xfId="2"/>
  </cellStyles>
  <dxfs count="2">
    <dxf>
      <font>
        <strike/>
      </font>
    </dxf>
    <dxf>
      <font>
        <strike/>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20837;&#21147;&#12471;&#12540;&#12488;!I4"/></Relationships>
</file>

<file path=xl/drawings/_rels/drawing3.xml.rels><?xml version="1.0" encoding="UTF-8" standalone="yes"?>
<Relationships xmlns="http://schemas.openxmlformats.org/package/2006/relationships"><Relationship Id="rId1" Type="http://schemas.openxmlformats.org/officeDocument/2006/relationships/hyperlink" Target="#&#20837;&#21147;&#12471;&#12540;&#12488;!I4"/></Relationships>
</file>

<file path=xl/drawings/drawing1.xml><?xml version="1.0" encoding="utf-8"?>
<xdr:wsDr xmlns:xdr="http://schemas.openxmlformats.org/drawingml/2006/spreadsheetDrawing" xmlns:a="http://schemas.openxmlformats.org/drawingml/2006/main">
  <xdr:twoCellAnchor>
    <xdr:from>
      <xdr:col>12</xdr:col>
      <xdr:colOff>242888</xdr:colOff>
      <xdr:row>5</xdr:row>
      <xdr:rowOff>247650</xdr:rowOff>
    </xdr:from>
    <xdr:to>
      <xdr:col>30</xdr:col>
      <xdr:colOff>0</xdr:colOff>
      <xdr:row>10</xdr:row>
      <xdr:rowOff>0</xdr:rowOff>
    </xdr:to>
    <xdr:sp macro="" textlink="">
      <xdr:nvSpPr>
        <xdr:cNvPr id="20" name="左矢印吹き出し 19"/>
        <xdr:cNvSpPr/>
      </xdr:nvSpPr>
      <xdr:spPr>
        <a:xfrm>
          <a:off x="7572376" y="1423988"/>
          <a:ext cx="4129087" cy="1014412"/>
        </a:xfrm>
        <a:prstGeom prst="leftArrowCallout">
          <a:avLst>
            <a:gd name="adj1" fmla="val 25620"/>
            <a:gd name="adj2" fmla="val 23734"/>
            <a:gd name="adj3" fmla="val 26008"/>
            <a:gd name="adj4" fmla="val 9467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設置者の代表者</a:t>
          </a:r>
        </a:p>
        <a:p>
          <a:pPr algn="l"/>
          <a:r>
            <a:rPr kumimoji="1" lang="ja-JP" altLang="en-US" sz="1100">
              <a:latin typeface="ＭＳ 明朝" panose="02020609040205080304" pitchFamily="17" charset="-128"/>
              <a:ea typeface="ＭＳ 明朝" panose="02020609040205080304" pitchFamily="17" charset="-128"/>
            </a:rPr>
            <a:t>・新築工事の場合は工事の発注者になります。</a:t>
          </a:r>
        </a:p>
        <a:p>
          <a:pPr algn="l"/>
          <a:r>
            <a:rPr kumimoji="1" lang="ja-JP" altLang="en-US" sz="1100">
              <a:latin typeface="ＭＳ ゴシック" panose="020B0609070205080204" pitchFamily="49" charset="-128"/>
              <a:ea typeface="ＭＳ ゴシック" panose="020B0609070205080204" pitchFamily="49" charset="-128"/>
            </a:rPr>
            <a:t>代表者印は</a:t>
          </a:r>
          <a:r>
            <a:rPr kumimoji="1" lang="ja-JP" altLang="en-US" sz="1100">
              <a:solidFill>
                <a:srgbClr val="FF0000"/>
              </a:solidFill>
              <a:latin typeface="ＭＳ ゴシック" panose="020B0609070205080204" pitchFamily="49" charset="-128"/>
              <a:ea typeface="ＭＳ ゴシック" panose="020B0609070205080204" pitchFamily="49" charset="-128"/>
            </a:rPr>
            <a:t>不要</a:t>
          </a:r>
        </a:p>
      </xdr:txBody>
    </xdr:sp>
    <xdr:clientData/>
  </xdr:twoCellAnchor>
  <xdr:twoCellAnchor>
    <xdr:from>
      <xdr:col>13</xdr:col>
      <xdr:colOff>1</xdr:colOff>
      <xdr:row>3</xdr:row>
      <xdr:rowOff>0</xdr:rowOff>
    </xdr:from>
    <xdr:to>
      <xdr:col>30</xdr:col>
      <xdr:colOff>0</xdr:colOff>
      <xdr:row>3</xdr:row>
      <xdr:rowOff>252411</xdr:rowOff>
    </xdr:to>
    <xdr:sp macro="" textlink="">
      <xdr:nvSpPr>
        <xdr:cNvPr id="11" name="左矢印吹き出し 10"/>
        <xdr:cNvSpPr/>
      </xdr:nvSpPr>
      <xdr:spPr>
        <a:xfrm>
          <a:off x="7586664" y="671513"/>
          <a:ext cx="4114799" cy="252411"/>
        </a:xfrm>
        <a:prstGeom prst="leftArrowCallout">
          <a:avLst>
            <a:gd name="adj1" fmla="val 18827"/>
            <a:gd name="adj2" fmla="val 23734"/>
            <a:gd name="adj3" fmla="val 105738"/>
            <a:gd name="adj4" fmla="val 9438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届出日または投函日</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xdr:colOff>
      <xdr:row>81</xdr:row>
      <xdr:rowOff>128588</xdr:rowOff>
    </xdr:from>
    <xdr:to>
      <xdr:col>30</xdr:col>
      <xdr:colOff>1</xdr:colOff>
      <xdr:row>89</xdr:row>
      <xdr:rowOff>252411</xdr:rowOff>
    </xdr:to>
    <xdr:sp macro="" textlink="">
      <xdr:nvSpPr>
        <xdr:cNvPr id="17" name="左矢印吹き出し 16"/>
        <xdr:cNvSpPr/>
      </xdr:nvSpPr>
      <xdr:spPr>
        <a:xfrm>
          <a:off x="7586664" y="20488276"/>
          <a:ext cx="4114800" cy="2143123"/>
        </a:xfrm>
        <a:prstGeom prst="leftArrowCallout">
          <a:avLst>
            <a:gd name="adj1" fmla="val 25000"/>
            <a:gd name="adj2" fmla="val 23734"/>
            <a:gd name="adj3" fmla="val 12134"/>
            <a:gd name="adj4" fmla="val 9456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ja-JP" sz="1100" b="1">
              <a:solidFill>
                <a:schemeClr val="dk1"/>
              </a:solidFill>
              <a:effectLst/>
              <a:latin typeface="+mn-lt"/>
              <a:ea typeface="+mn-ea"/>
              <a:cs typeface="+mn-cs"/>
            </a:rPr>
            <a:t>添付書類</a:t>
          </a:r>
          <a:r>
            <a:rPr kumimoji="1" lang="ja-JP" altLang="en-US" sz="1100" b="1">
              <a:solidFill>
                <a:schemeClr val="dk1"/>
              </a:solidFill>
              <a:effectLst/>
              <a:latin typeface="+mn-lt"/>
              <a:ea typeface="+mn-ea"/>
              <a:cs typeface="+mn-cs"/>
            </a:rPr>
            <a:t>が全て揃っているか確認する。</a:t>
          </a:r>
          <a:endParaRPr kumimoji="1" lang="en-US" altLang="ja-JP" sz="1100" b="1">
            <a:solidFill>
              <a:schemeClr val="dk1"/>
            </a:solidFill>
            <a:effectLst/>
            <a:latin typeface="+mn-lt"/>
            <a:ea typeface="+mn-ea"/>
            <a:cs typeface="+mn-cs"/>
          </a:endParaRPr>
        </a:p>
      </xdr:txBody>
    </xdr:sp>
    <xdr:clientData/>
  </xdr:twoCellAnchor>
  <xdr:twoCellAnchor>
    <xdr:from>
      <xdr:col>13</xdr:col>
      <xdr:colOff>1</xdr:colOff>
      <xdr:row>11</xdr:row>
      <xdr:rowOff>0</xdr:rowOff>
    </xdr:from>
    <xdr:to>
      <xdr:col>30</xdr:col>
      <xdr:colOff>1</xdr:colOff>
      <xdr:row>12</xdr:row>
      <xdr:rowOff>0</xdr:rowOff>
    </xdr:to>
    <xdr:sp macro="" textlink="">
      <xdr:nvSpPr>
        <xdr:cNvPr id="5" name="左矢印吹き出し 4"/>
        <xdr:cNvSpPr/>
      </xdr:nvSpPr>
      <xdr:spPr>
        <a:xfrm>
          <a:off x="7586664" y="2690813"/>
          <a:ext cx="4114800" cy="252412"/>
        </a:xfrm>
        <a:prstGeom prst="leftArrowCallout">
          <a:avLst>
            <a:gd name="adj1" fmla="val 18827"/>
            <a:gd name="adj2" fmla="val 23734"/>
            <a:gd name="adj3" fmla="val 98253"/>
            <a:gd name="adj4" fmla="val 9438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設置・変更をプルダウンから選択</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xdr:colOff>
      <xdr:row>17</xdr:row>
      <xdr:rowOff>252411</xdr:rowOff>
    </xdr:from>
    <xdr:to>
      <xdr:col>30</xdr:col>
      <xdr:colOff>1</xdr:colOff>
      <xdr:row>18</xdr:row>
      <xdr:rowOff>252412</xdr:rowOff>
    </xdr:to>
    <xdr:sp macro="" textlink="">
      <xdr:nvSpPr>
        <xdr:cNvPr id="7" name="左矢印吹き出し 6"/>
        <xdr:cNvSpPr/>
      </xdr:nvSpPr>
      <xdr:spPr>
        <a:xfrm>
          <a:off x="7586664" y="4457699"/>
          <a:ext cx="4114800" cy="252413"/>
        </a:xfrm>
        <a:prstGeom prst="leftArrowCallout">
          <a:avLst>
            <a:gd name="adj1" fmla="val 18827"/>
            <a:gd name="adj2" fmla="val 23734"/>
            <a:gd name="adj3" fmla="val 98253"/>
            <a:gd name="adj4" fmla="val 9438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当該</a:t>
          </a:r>
          <a:r>
            <a:rPr kumimoji="1" lang="ja-JP" altLang="ja-JP" sz="1100">
              <a:solidFill>
                <a:schemeClr val="dk1"/>
              </a:solidFill>
              <a:effectLst/>
              <a:latin typeface="+mn-lt"/>
              <a:ea typeface="+mn-ea"/>
              <a:cs typeface="+mn-cs"/>
            </a:rPr>
            <a:t>事業場</a:t>
          </a:r>
          <a:r>
            <a:rPr kumimoji="1" lang="ja-JP" altLang="en-US" sz="1100">
              <a:latin typeface="ＭＳ ゴシック" panose="020B0609070205080204" pitchFamily="49" charset="-128"/>
              <a:ea typeface="ＭＳ ゴシック" panose="020B0609070205080204" pitchFamily="49" charset="-128"/>
            </a:rPr>
            <a:t>の業種</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xdr:colOff>
      <xdr:row>19</xdr:row>
      <xdr:rowOff>252411</xdr:rowOff>
    </xdr:from>
    <xdr:to>
      <xdr:col>30</xdr:col>
      <xdr:colOff>1</xdr:colOff>
      <xdr:row>20</xdr:row>
      <xdr:rowOff>252412</xdr:rowOff>
    </xdr:to>
    <xdr:sp macro="" textlink="">
      <xdr:nvSpPr>
        <xdr:cNvPr id="8" name="左矢印吹き出し 7"/>
        <xdr:cNvSpPr/>
      </xdr:nvSpPr>
      <xdr:spPr>
        <a:xfrm>
          <a:off x="7586664" y="4962524"/>
          <a:ext cx="4114800" cy="252413"/>
        </a:xfrm>
        <a:prstGeom prst="leftArrowCallout">
          <a:avLst>
            <a:gd name="adj1" fmla="val 18827"/>
            <a:gd name="adj2" fmla="val 23734"/>
            <a:gd name="adj3" fmla="val 98253"/>
            <a:gd name="adj4" fmla="val 9438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地下水の用途</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1</xdr:colOff>
      <xdr:row>15</xdr:row>
      <xdr:rowOff>252411</xdr:rowOff>
    </xdr:from>
    <xdr:to>
      <xdr:col>30</xdr:col>
      <xdr:colOff>1</xdr:colOff>
      <xdr:row>16</xdr:row>
      <xdr:rowOff>252412</xdr:rowOff>
    </xdr:to>
    <xdr:sp macro="" textlink="">
      <xdr:nvSpPr>
        <xdr:cNvPr id="9" name="左矢印吹き出し 8"/>
        <xdr:cNvSpPr/>
      </xdr:nvSpPr>
      <xdr:spPr>
        <a:xfrm>
          <a:off x="7586664" y="3952874"/>
          <a:ext cx="4114800" cy="252413"/>
        </a:xfrm>
        <a:prstGeom prst="leftArrowCallout">
          <a:avLst>
            <a:gd name="adj1" fmla="val 18827"/>
            <a:gd name="adj2" fmla="val 23734"/>
            <a:gd name="adj3" fmla="val 98253"/>
            <a:gd name="adj4" fmla="val 9438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当該</a:t>
          </a:r>
          <a:r>
            <a:rPr kumimoji="1" lang="ja-JP" altLang="ja-JP" sz="1100">
              <a:solidFill>
                <a:schemeClr val="dk1"/>
              </a:solidFill>
              <a:effectLst/>
              <a:latin typeface="+mn-lt"/>
              <a:ea typeface="+mn-ea"/>
              <a:cs typeface="+mn-cs"/>
            </a:rPr>
            <a:t>事業場</a:t>
          </a:r>
          <a:r>
            <a:rPr kumimoji="1" lang="ja-JP" altLang="en-US" sz="1100">
              <a:latin typeface="ＭＳ ゴシック" panose="020B0609070205080204" pitchFamily="49" charset="-128"/>
              <a:ea typeface="ＭＳ ゴシック" panose="020B0609070205080204" pitchFamily="49" charset="-128"/>
            </a:rPr>
            <a:t>の住所は住居表示で記載してください。</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0</xdr:colOff>
      <xdr:row>0</xdr:row>
      <xdr:rowOff>0</xdr:rowOff>
    </xdr:from>
    <xdr:to>
      <xdr:col>30</xdr:col>
      <xdr:colOff>0</xdr:colOff>
      <xdr:row>2</xdr:row>
      <xdr:rowOff>142875</xdr:rowOff>
    </xdr:to>
    <xdr:sp macro="" textlink="">
      <xdr:nvSpPr>
        <xdr:cNvPr id="10" name="左矢印吹き出し 9"/>
        <xdr:cNvSpPr/>
      </xdr:nvSpPr>
      <xdr:spPr>
        <a:xfrm>
          <a:off x="7586663" y="0"/>
          <a:ext cx="4114800" cy="561975"/>
        </a:xfrm>
        <a:prstGeom prst="leftArrowCallout">
          <a:avLst>
            <a:gd name="adj1" fmla="val 25000"/>
            <a:gd name="adj2" fmla="val 23734"/>
            <a:gd name="adj3" fmla="val 44752"/>
            <a:gd name="adj4" fmla="val 93888"/>
          </a:avLst>
        </a:prstGeom>
        <a:solidFill>
          <a:srgbClr val="FF00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solidFill>
                <a:schemeClr val="bg1"/>
              </a:solidFill>
              <a:latin typeface="ＭＳ ゴシック" panose="020B0609070205080204" pitchFamily="49" charset="-128"/>
              <a:ea typeface="ＭＳ ゴシック" panose="020B0609070205080204" pitchFamily="49" charset="-128"/>
            </a:rPr>
            <a:t>記入例としてサンプル値が入力してありますので、必ず内容をご確認ください。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5</xdr:col>
      <xdr:colOff>0</xdr:colOff>
      <xdr:row>1</xdr:row>
      <xdr:rowOff>0</xdr:rowOff>
    </xdr:from>
    <xdr:ext cx="6477000" cy="1621450"/>
    <xdr:sp macro="" textlink="">
      <xdr:nvSpPr>
        <xdr:cNvPr id="4" name="テキスト ボックス 3">
          <a:hlinkClick xmlns:r="http://schemas.openxmlformats.org/officeDocument/2006/relationships" r:id="rId1"/>
        </xdr:cNvPr>
        <xdr:cNvSpPr txBox="1"/>
      </xdr:nvSpPr>
      <xdr:spPr>
        <a:xfrm>
          <a:off x="6643688" y="223838"/>
          <a:ext cx="64770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300">
              <a:solidFill>
                <a:schemeClr val="dk1"/>
              </a:solidFill>
              <a:effectLst/>
              <a:latin typeface="+mn-lt"/>
              <a:ea typeface="+mn-ea"/>
              <a:cs typeface="+mn-cs"/>
            </a:rPr>
            <a:t>このシートは記入できません</a:t>
          </a:r>
          <a:endParaRPr lang="ja-JP" altLang="ja-JP" sz="2300">
            <a:effectLst/>
          </a:endParaRPr>
        </a:p>
        <a:p>
          <a:pPr algn="ctr"/>
          <a:r>
            <a:rPr kumimoji="1" lang="ja-JP" altLang="ja-JP" sz="2300">
              <a:solidFill>
                <a:schemeClr val="dk1"/>
              </a:solidFill>
              <a:effectLst/>
              <a:latin typeface="+mn-lt"/>
              <a:ea typeface="+mn-ea"/>
              <a:cs typeface="+mn-cs"/>
            </a:rPr>
            <a:t>記入は入力シートにお願いします</a:t>
          </a:r>
          <a:endParaRPr lang="ja-JP" altLang="ja-JP" sz="2300">
            <a:effectLst/>
          </a:endParaRPr>
        </a:p>
        <a:p>
          <a:pPr algn="ctr"/>
          <a:r>
            <a:rPr kumimoji="1" lang="ja-JP" altLang="en-US" sz="2300">
              <a:solidFill>
                <a:schemeClr val="dk1"/>
              </a:solidFill>
              <a:effectLst/>
              <a:latin typeface="+mn-lt"/>
              <a:ea typeface="+mn-ea"/>
              <a:cs typeface="+mn-cs"/>
            </a:rPr>
            <a:t>こちらを</a:t>
          </a:r>
          <a:r>
            <a:rPr kumimoji="1" lang="ja-JP" altLang="ja-JP" sz="2300">
              <a:solidFill>
                <a:schemeClr val="dk1"/>
              </a:solidFill>
              <a:effectLst/>
              <a:latin typeface="+mn-lt"/>
              <a:ea typeface="+mn-ea"/>
              <a:cs typeface="+mn-cs"/>
            </a:rPr>
            <a:t>クリックすると</a:t>
          </a:r>
          <a:r>
            <a:rPr kumimoji="1" lang="ja-JP" altLang="en-US" sz="2300">
              <a:solidFill>
                <a:schemeClr val="dk1"/>
              </a:solidFill>
              <a:effectLst/>
              <a:latin typeface="+mn-lt"/>
              <a:ea typeface="+mn-ea"/>
              <a:cs typeface="+mn-cs"/>
            </a:rPr>
            <a:t>入力シートにジャンプします</a:t>
          </a:r>
          <a:endParaRPr lang="ja-JP" altLang="ja-JP" sz="2300">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1</xdr:row>
      <xdr:rowOff>7325</xdr:rowOff>
    </xdr:from>
    <xdr:ext cx="6477000" cy="1621450"/>
    <xdr:sp macro="" textlink="">
      <xdr:nvSpPr>
        <xdr:cNvPr id="3" name="テキスト ボックス 2">
          <a:hlinkClick xmlns:r="http://schemas.openxmlformats.org/officeDocument/2006/relationships" r:id="rId1"/>
        </xdr:cNvPr>
        <xdr:cNvSpPr txBox="1"/>
      </xdr:nvSpPr>
      <xdr:spPr>
        <a:xfrm>
          <a:off x="6767513" y="169250"/>
          <a:ext cx="6477000"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300">
              <a:solidFill>
                <a:schemeClr val="dk1"/>
              </a:solidFill>
              <a:effectLst/>
              <a:latin typeface="+mn-lt"/>
              <a:ea typeface="+mn-ea"/>
              <a:cs typeface="+mn-cs"/>
            </a:rPr>
            <a:t>このシートは記入できません</a:t>
          </a:r>
          <a:endParaRPr lang="ja-JP" altLang="ja-JP" sz="2300">
            <a:effectLst/>
          </a:endParaRPr>
        </a:p>
        <a:p>
          <a:pPr algn="ctr"/>
          <a:r>
            <a:rPr kumimoji="1" lang="ja-JP" altLang="ja-JP" sz="2300">
              <a:solidFill>
                <a:schemeClr val="dk1"/>
              </a:solidFill>
              <a:effectLst/>
              <a:latin typeface="+mn-lt"/>
              <a:ea typeface="+mn-ea"/>
              <a:cs typeface="+mn-cs"/>
            </a:rPr>
            <a:t>記入は入力シートにお願いします</a:t>
          </a:r>
          <a:endParaRPr lang="ja-JP" altLang="ja-JP" sz="2300">
            <a:effectLst/>
          </a:endParaRPr>
        </a:p>
        <a:p>
          <a:pPr algn="ctr"/>
          <a:r>
            <a:rPr kumimoji="1" lang="ja-JP" altLang="en-US" sz="2300">
              <a:solidFill>
                <a:schemeClr val="dk1"/>
              </a:solidFill>
              <a:effectLst/>
              <a:latin typeface="+mn-lt"/>
              <a:ea typeface="+mn-ea"/>
              <a:cs typeface="+mn-cs"/>
            </a:rPr>
            <a:t>こちらを</a:t>
          </a:r>
          <a:r>
            <a:rPr kumimoji="1" lang="ja-JP" altLang="ja-JP" sz="2300">
              <a:solidFill>
                <a:schemeClr val="dk1"/>
              </a:solidFill>
              <a:effectLst/>
              <a:latin typeface="+mn-lt"/>
              <a:ea typeface="+mn-ea"/>
              <a:cs typeface="+mn-cs"/>
            </a:rPr>
            <a:t>クリックすると</a:t>
          </a:r>
          <a:r>
            <a:rPr kumimoji="1" lang="ja-JP" altLang="en-US" sz="2300">
              <a:solidFill>
                <a:schemeClr val="dk1"/>
              </a:solidFill>
              <a:effectLst/>
              <a:latin typeface="+mn-lt"/>
              <a:ea typeface="+mn-ea"/>
              <a:cs typeface="+mn-cs"/>
            </a:rPr>
            <a:t>入力シートにジャンプします</a:t>
          </a:r>
          <a:endParaRPr lang="ja-JP" altLang="ja-JP" sz="2300">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yout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6;&#21644;4&#24180;&#24230;/04&#20844;&#23475;&#23550;&#31574;G/03&#27861;&#20196;&#12539;&#36039;&#26009;/07&#25285;&#24403;&#36039;&#26009;&#65288;&#24120;&#65289;/&#23470;&#64017;/&#12402;&#12394;&#22411;&#35519;&#25972;/&#25562;&#27700;&#26045;&#35373;/yousui-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このファイルについて"/>
      <sheetName val="入力シート"/>
      <sheetName val="氏名等変更届出書"/>
      <sheetName val="廃止届出書"/>
      <sheetName val="有害物質取扱状況報告書"/>
      <sheetName val="承継届出書"/>
    </sheetNames>
    <sheetDataSet>
      <sheetData sheetId="0" refreshError="1"/>
      <sheetData sheetId="1">
        <row r="5">
          <cell r="I5">
            <v>44874.583616782409</v>
          </cell>
        </row>
        <row r="8">
          <cell r="I8" t="str">
            <v>○○区○○2-45-1</v>
          </cell>
        </row>
        <row r="10">
          <cell r="I10" t="str">
            <v>○○株式会社
代表取締役　　○○　○○</v>
          </cell>
        </row>
        <row r="13">
          <cell r="I13" t="str">
            <v>工場</v>
          </cell>
        </row>
        <row r="16">
          <cell r="I16" t="str">
            <v>○○</v>
          </cell>
        </row>
        <row r="18">
          <cell r="I18" t="str">
            <v>昭和△△年△△月△△日</v>
          </cell>
        </row>
        <row r="21">
          <cell r="I21" t="str">
            <v>〇〇製造工場</v>
          </cell>
        </row>
        <row r="23">
          <cell r="I23" t="str">
            <v>豊島区〇〇3-11-1</v>
          </cell>
        </row>
        <row r="27">
          <cell r="I27" t="str">
            <v>代表取締役　　△△　△△</v>
          </cell>
        </row>
        <row r="29">
          <cell r="I29" t="str">
            <v>代表取締役　　○○　○○</v>
          </cell>
        </row>
        <row r="31">
          <cell r="I31" t="str">
            <v>平成××年××月××日</v>
          </cell>
        </row>
        <row r="33">
          <cell r="I33" t="str">
            <v>代表者変更</v>
          </cell>
        </row>
        <row r="40">
          <cell r="I40" t="str">
            <v/>
          </cell>
        </row>
        <row r="93">
          <cell r="I93" t="str">
            <v>abc-def@ghi.jkl.co.jp</v>
          </cell>
        </row>
        <row r="96">
          <cell r="I96" t="str">
            <v>令和●●年●●月●●日</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１．設置・変更届出書"/>
      <sheetName val="２．構造等"/>
      <sheetName val="このファイルについて"/>
    </sheetNames>
    <sheetDataSet>
      <sheetData sheetId="0">
        <row r="7">
          <cell r="F7" t="str">
            <v>変更</v>
          </cell>
        </row>
        <row r="10">
          <cell r="F10" t="str">
            <v>○○区○○2-45-1</v>
          </cell>
        </row>
        <row r="12">
          <cell r="F12" t="str">
            <v>代表取締役
　◯◯　◯◯</v>
          </cell>
        </row>
        <row r="18">
          <cell r="F18" t="str">
            <v>△△△△ビル</v>
          </cell>
        </row>
        <row r="20">
          <cell r="F20" t="str">
            <v>豊島区△△△1-18-1</v>
          </cell>
        </row>
        <row r="22">
          <cell r="F22" t="str">
            <v>貸しビル業</v>
          </cell>
        </row>
        <row r="24">
          <cell r="F24" t="str">
            <v>敷地内の散水</v>
          </cell>
        </row>
        <row r="26">
          <cell r="F26" t="str">
            <v>別紙のとおり</v>
          </cell>
        </row>
        <row r="31">
          <cell r="F31">
            <v>44635</v>
          </cell>
        </row>
        <row r="33">
          <cell r="F33">
            <v>44634</v>
          </cell>
        </row>
        <row r="35">
          <cell r="F35">
            <v>45</v>
          </cell>
        </row>
        <row r="37">
          <cell r="F37">
            <v>50</v>
          </cell>
        </row>
        <row r="39">
          <cell r="F39">
            <v>5</v>
          </cell>
          <cell r="H39">
            <v>10</v>
          </cell>
        </row>
        <row r="41">
          <cell r="F41">
            <v>15.5</v>
          </cell>
          <cell r="H41">
            <v>20</v>
          </cell>
        </row>
        <row r="43">
          <cell r="F43">
            <v>25</v>
          </cell>
          <cell r="H43">
            <v>30</v>
          </cell>
        </row>
        <row r="45">
          <cell r="F45">
            <v>35</v>
          </cell>
          <cell r="H45">
            <v>40</v>
          </cell>
        </row>
        <row r="48">
          <cell r="F48" t="str">
            <v>浅井戸ポンプ</v>
          </cell>
        </row>
        <row r="50">
          <cell r="F50" t="str">
            <v>××エース</v>
          </cell>
        </row>
        <row r="52">
          <cell r="F52" t="str">
            <v>NF×-×××SK</v>
          </cell>
        </row>
        <row r="54">
          <cell r="F54">
            <v>0.25</v>
          </cell>
        </row>
        <row r="56">
          <cell r="F56">
            <v>26</v>
          </cell>
        </row>
        <row r="58">
          <cell r="F58">
            <v>19.63</v>
          </cell>
        </row>
        <row r="61">
          <cell r="F61" t="str">
            <v>□□製作所</v>
          </cell>
        </row>
        <row r="63">
          <cell r="F63" t="str">
            <v>接線流羽根車式</v>
          </cell>
        </row>
        <row r="65">
          <cell r="F65" t="str">
            <v>NK□□13</v>
          </cell>
        </row>
        <row r="67">
          <cell r="F67">
            <v>44637</v>
          </cell>
        </row>
        <row r="70">
          <cell r="F70" t="str">
            <v>ロープ式手動用水位計（アルファ水位計）</v>
          </cell>
        </row>
        <row r="72">
          <cell r="F72">
            <v>21.99</v>
          </cell>
        </row>
        <row r="74">
          <cell r="F74">
            <v>25.56</v>
          </cell>
        </row>
        <row r="76">
          <cell r="F76">
            <v>10</v>
          </cell>
        </row>
        <row r="80">
          <cell r="F80">
            <v>1</v>
          </cell>
          <cell r="H80">
            <v>2</v>
          </cell>
        </row>
        <row r="82">
          <cell r="F82">
            <v>5</v>
          </cell>
          <cell r="H82">
            <v>8</v>
          </cell>
        </row>
        <row r="84">
          <cell r="F84">
            <v>10</v>
          </cell>
          <cell r="H84">
            <v>20</v>
          </cell>
        </row>
        <row r="87">
          <cell r="F87" t="str">
            <v>●●水工</v>
          </cell>
        </row>
        <row r="89">
          <cell r="F89" t="str">
            <v>●●　●●</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BreakPreview" zoomScaleNormal="100" zoomScaleSheetLayoutView="100" workbookViewId="0">
      <selection activeCell="B25" sqref="B25"/>
    </sheetView>
  </sheetViews>
  <sheetFormatPr defaultRowHeight="12.75" x14ac:dyDescent="0.25"/>
  <cols>
    <col min="1" max="1" width="28.06640625" style="65" bestFit="1" customWidth="1"/>
    <col min="2" max="2" width="117.73046875" style="64" customWidth="1"/>
    <col min="3" max="3" width="9.06640625" style="65"/>
    <col min="4" max="4" width="23.19921875" style="65" bestFit="1" customWidth="1"/>
    <col min="5" max="5" width="24.3984375" style="65" bestFit="1" customWidth="1"/>
    <col min="6" max="16384" width="9.06640625" style="65"/>
  </cols>
  <sheetData>
    <row r="1" spans="1:2" x14ac:dyDescent="0.25">
      <c r="A1" s="5" t="s">
        <v>150</v>
      </c>
    </row>
    <row r="2" spans="1:2" x14ac:dyDescent="0.25">
      <c r="A2" s="5" t="s">
        <v>151</v>
      </c>
    </row>
    <row r="3" spans="1:2" x14ac:dyDescent="0.25">
      <c r="A3" s="5" t="s">
        <v>117</v>
      </c>
    </row>
    <row r="4" spans="1:2" x14ac:dyDescent="0.25">
      <c r="A4" s="5" t="s">
        <v>152</v>
      </c>
    </row>
    <row r="5" spans="1:2" x14ac:dyDescent="0.25">
      <c r="A5" s="5" t="s">
        <v>145</v>
      </c>
    </row>
    <row r="6" spans="1:2" s="48" customFormat="1" x14ac:dyDescent="0.25">
      <c r="A6" s="5" t="s">
        <v>153</v>
      </c>
      <c r="B6" s="70"/>
    </row>
    <row r="7" spans="1:2" s="48" customFormat="1" x14ac:dyDescent="0.25">
      <c r="A7" s="5" t="s">
        <v>155</v>
      </c>
      <c r="B7" s="70"/>
    </row>
    <row r="8" spans="1:2" s="48" customFormat="1" x14ac:dyDescent="0.25">
      <c r="A8" s="5" t="s">
        <v>156</v>
      </c>
      <c r="B8" s="70"/>
    </row>
    <row r="9" spans="1:2" s="48" customFormat="1" x14ac:dyDescent="0.25">
      <c r="A9" s="5"/>
      <c r="B9" s="70"/>
    </row>
    <row r="10" spans="1:2" x14ac:dyDescent="0.25">
      <c r="A10" s="65" t="s">
        <v>118</v>
      </c>
    </row>
    <row r="11" spans="1:2" x14ac:dyDescent="0.25">
      <c r="A11" s="65" t="s">
        <v>119</v>
      </c>
      <c r="B11" s="64" t="s">
        <v>120</v>
      </c>
    </row>
    <row r="12" spans="1:2" x14ac:dyDescent="0.25">
      <c r="A12" s="65" t="s">
        <v>121</v>
      </c>
      <c r="B12" s="64" t="s">
        <v>122</v>
      </c>
    </row>
    <row r="13" spans="1:2" x14ac:dyDescent="0.25">
      <c r="A13" s="65" t="s">
        <v>123</v>
      </c>
      <c r="B13" s="64" t="s">
        <v>124</v>
      </c>
    </row>
    <row r="14" spans="1:2" x14ac:dyDescent="0.25">
      <c r="A14" s="65" t="s">
        <v>125</v>
      </c>
      <c r="B14" s="64" t="s">
        <v>126</v>
      </c>
    </row>
    <row r="15" spans="1:2" x14ac:dyDescent="0.25">
      <c r="A15" s="65" t="s">
        <v>127</v>
      </c>
      <c r="B15" s="64" t="s">
        <v>128</v>
      </c>
    </row>
    <row r="16" spans="1:2" x14ac:dyDescent="0.25">
      <c r="A16" s="65" t="s">
        <v>129</v>
      </c>
      <c r="B16" s="64" t="s">
        <v>154</v>
      </c>
    </row>
    <row r="19" spans="1:2" x14ac:dyDescent="0.25">
      <c r="A19" s="65" t="s">
        <v>146</v>
      </c>
    </row>
    <row r="20" spans="1:2" x14ac:dyDescent="0.25">
      <c r="A20" s="65" t="s">
        <v>130</v>
      </c>
      <c r="B20" s="64" t="s">
        <v>131</v>
      </c>
    </row>
    <row r="21" spans="1:2" x14ac:dyDescent="0.25">
      <c r="A21" s="65" t="s">
        <v>132</v>
      </c>
      <c r="B21" s="64" t="s">
        <v>133</v>
      </c>
    </row>
    <row r="22" spans="1:2" x14ac:dyDescent="0.25">
      <c r="A22" s="65" t="s">
        <v>149</v>
      </c>
      <c r="B22" s="64" t="str">
        <f>"揚水施設"&amp;届出種別&amp;"届出書（"&amp;事業場所在地&amp;"）"</f>
        <v>揚水施設変更届出書（豊島区△△△1-18-1）</v>
      </c>
    </row>
    <row r="23" spans="1:2" ht="25.5" x14ac:dyDescent="0.25">
      <c r="A23" s="65" t="s">
        <v>147</v>
      </c>
      <c r="B23" s="64" t="str">
        <f>"揚水施設"&amp;届出種別&amp;"届出書を提出する。%0a"&amp;届出者氏名</f>
        <v>揚水施設変更届出書を提出する。%0a株式会社　○○○○
代表取締役　○○　○○</v>
      </c>
    </row>
    <row r="24" spans="1:2" ht="25.5" x14ac:dyDescent="0.25">
      <c r="A24" s="65" t="s">
        <v>139</v>
      </c>
      <c r="B24" s="64" t="str">
        <f>"%0a%0a※添付書類%0a・地下水の揚水施設の構造%0a・近隣図%0a・配置図%0a・井戸の構造図%0a・給水系統図%0a・揚水機のカタログ%0a・水量測定器のカタログ%0a・水位計のカタログ%0a"&amp;IF(柱状図="","","・地質柱状図と電気検層図")</f>
        <v>%0a%0a※添付書類%0a・地下水の揚水施設の構造%0a・近隣図%0a・配置図%0a・井戸の構造図%0a・給水系統図%0a・揚水機のカタログ%0a・水量測定器のカタログ%0a・水位計のカタログ%0a・地質柱状図と電気検層図</v>
      </c>
    </row>
    <row r="25" spans="1:2" ht="153" x14ac:dyDescent="0.25">
      <c r="A25" s="65" t="s">
        <v>148</v>
      </c>
      <c r="B25" s="64" t="str">
        <f>"メール提出は、こちらをクリックしてください。"&amp;CHAR(10)&amp;"メールが立ち上がるので"&amp;CHAR(10)&amp;"・地下水の揚水施設の構造"&amp;CHAR(10)&amp;"・近隣図"&amp;CHAR(10)&amp;"・配置図"&amp;CHAR(10)&amp;"・井戸の構造図"&amp;CHAR(10)&amp;"・給水系統図"&amp;CHAR(10)&amp;"・揚水機のカタログ"&amp;CHAR(10)&amp;"・水量測定器のカタログ"&amp;CHAR(10)&amp;"・水位計のカタログ"&amp;CHAR(10)&amp;""&amp;IF(柱状図="","","・地質柱状図と電気検層図")&amp;CHAR(10)&amp;"を添付し送信してください。"</f>
        <v>メール提出は、こちらをクリックしてください。
メールが立ち上がるので
・地下水の揚水施設の構造
・近隣図
・配置図
・井戸の構造図
・給水系統図
・揚水機のカタログ
・水量測定器のカタログ
・水位計のカタログ
・地質柱状図と電気検層図
を添付し送信してください。</v>
      </c>
    </row>
  </sheetData>
  <phoneticPr fontId="3"/>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118"/>
  <sheetViews>
    <sheetView showZeros="0" tabSelected="1" view="pageBreakPreview" zoomScaleNormal="100" zoomScaleSheetLayoutView="100" workbookViewId="0">
      <selection activeCell="I4" sqref="I4:J4"/>
    </sheetView>
  </sheetViews>
  <sheetFormatPr defaultColWidth="9" defaultRowHeight="12.75" x14ac:dyDescent="0.25"/>
  <cols>
    <col min="1" max="1" width="3.59765625" style="33" customWidth="1"/>
    <col min="2" max="2" width="3.59765625" style="32" customWidth="1"/>
    <col min="3" max="7" width="3.59765625" style="33" customWidth="1"/>
    <col min="8" max="8" width="6.59765625" style="33" customWidth="1"/>
    <col min="9" max="9" width="10.59765625" style="33" customWidth="1"/>
    <col min="10" max="10" width="20.59765625" style="33" customWidth="1"/>
    <col min="11" max="11" width="9" style="33"/>
    <col min="12" max="12" width="30.59765625" style="33" customWidth="1"/>
    <col min="13" max="14" width="3.59765625" style="33" customWidth="1"/>
    <col min="15" max="15" width="9" style="33" hidden="1" customWidth="1"/>
    <col min="16" max="31" width="3.59765625" style="33" customWidth="1"/>
    <col min="32" max="16384" width="9" style="33"/>
  </cols>
  <sheetData>
    <row r="1" spans="1:13" ht="13.15" thickBot="1" x14ac:dyDescent="0.3">
      <c r="A1" s="34"/>
      <c r="B1" s="35"/>
      <c r="C1" s="34"/>
      <c r="D1" s="34"/>
      <c r="E1" s="34"/>
      <c r="F1" s="34"/>
      <c r="G1" s="34"/>
      <c r="H1" s="34"/>
      <c r="I1" s="34"/>
      <c r="J1" s="34"/>
      <c r="K1" s="34"/>
      <c r="L1" s="34"/>
      <c r="M1" s="34"/>
    </row>
    <row r="2" spans="1:13" ht="20.100000000000001" customHeight="1" thickBot="1" x14ac:dyDescent="0.3">
      <c r="A2" s="34"/>
      <c r="B2" s="35"/>
      <c r="C2" s="36"/>
      <c r="D2" s="37" t="s">
        <v>77</v>
      </c>
      <c r="E2" s="34"/>
      <c r="F2" s="34"/>
      <c r="G2" s="34"/>
      <c r="H2" s="34"/>
      <c r="I2" s="34"/>
      <c r="J2" s="34"/>
      <c r="K2" s="34"/>
      <c r="L2" s="34"/>
      <c r="M2" s="34"/>
    </row>
    <row r="3" spans="1:13" ht="20.100000000000001" customHeight="1" thickBot="1" x14ac:dyDescent="0.3">
      <c r="A3" s="38"/>
      <c r="B3" s="58"/>
      <c r="C3" s="57"/>
      <c r="D3" s="38"/>
      <c r="E3" s="38"/>
      <c r="F3" s="38"/>
      <c r="G3" s="38"/>
      <c r="H3" s="38"/>
      <c r="I3" s="38"/>
      <c r="J3" s="38"/>
      <c r="K3" s="34"/>
      <c r="L3" s="34"/>
      <c r="M3" s="34"/>
    </row>
    <row r="4" spans="1:13" ht="20.100000000000001" customHeight="1" thickBot="1" x14ac:dyDescent="0.3">
      <c r="A4" s="38"/>
      <c r="B4" s="56" t="s">
        <v>2</v>
      </c>
      <c r="C4" s="57" t="s">
        <v>0</v>
      </c>
      <c r="D4" s="38"/>
      <c r="E4" s="38"/>
      <c r="F4" s="38"/>
      <c r="G4" s="38"/>
      <c r="H4" s="38"/>
      <c r="I4" s="89">
        <f ca="1">NOW()</f>
        <v>44874.606066435183</v>
      </c>
      <c r="J4" s="90"/>
      <c r="K4" s="34"/>
      <c r="L4" s="34"/>
      <c r="M4" s="34"/>
    </row>
    <row r="5" spans="1:13" ht="20.100000000000001" customHeight="1" x14ac:dyDescent="0.25">
      <c r="A5" s="38"/>
      <c r="B5" s="58"/>
      <c r="C5" s="57"/>
      <c r="D5" s="38"/>
      <c r="E5" s="38"/>
      <c r="F5" s="38"/>
      <c r="G5" s="38"/>
      <c r="H5" s="38"/>
      <c r="I5" s="38"/>
      <c r="J5" s="38"/>
      <c r="K5" s="34"/>
      <c r="L5" s="34"/>
      <c r="M5" s="34"/>
    </row>
    <row r="6" spans="1:13" ht="20.100000000000001" customHeight="1" thickBot="1" x14ac:dyDescent="0.3">
      <c r="A6" s="38"/>
      <c r="B6" s="56" t="s">
        <v>3</v>
      </c>
      <c r="C6" s="57" t="s">
        <v>1</v>
      </c>
      <c r="D6" s="38"/>
      <c r="E6" s="38"/>
      <c r="F6" s="38"/>
      <c r="G6" s="38"/>
      <c r="H6" s="38"/>
      <c r="I6" s="38"/>
      <c r="J6" s="38"/>
      <c r="K6" s="34"/>
      <c r="L6" s="34"/>
      <c r="M6" s="34"/>
    </row>
    <row r="7" spans="1:13" ht="20.100000000000001" customHeight="1" thickBot="1" x14ac:dyDescent="0.3">
      <c r="A7" s="38"/>
      <c r="B7" s="39"/>
      <c r="C7" s="38"/>
      <c r="D7" s="38"/>
      <c r="E7" s="38" t="s">
        <v>137</v>
      </c>
      <c r="F7" s="38"/>
      <c r="G7" s="38"/>
      <c r="H7" s="38"/>
      <c r="I7" s="91" t="s">
        <v>6</v>
      </c>
      <c r="J7" s="92"/>
      <c r="K7" s="93"/>
      <c r="L7" s="94"/>
      <c r="M7" s="34"/>
    </row>
    <row r="8" spans="1:13" ht="20.100000000000001" customHeight="1" thickBot="1" x14ac:dyDescent="0.3">
      <c r="A8" s="38"/>
      <c r="B8" s="39"/>
      <c r="C8" s="38"/>
      <c r="D8" s="38"/>
      <c r="E8" s="38"/>
      <c r="F8" s="38"/>
      <c r="G8" s="38"/>
      <c r="H8" s="38"/>
      <c r="I8" s="41"/>
      <c r="J8" s="41"/>
      <c r="K8" s="34"/>
      <c r="L8" s="34"/>
      <c r="M8" s="34"/>
    </row>
    <row r="9" spans="1:13" ht="20.100000000000001" customHeight="1" x14ac:dyDescent="0.25">
      <c r="A9" s="38"/>
      <c r="B9" s="39"/>
      <c r="C9" s="38"/>
      <c r="D9" s="38"/>
      <c r="E9" s="38" t="s">
        <v>138</v>
      </c>
      <c r="F9" s="38"/>
      <c r="G9" s="38"/>
      <c r="H9" s="38"/>
      <c r="I9" s="96" t="s">
        <v>144</v>
      </c>
      <c r="J9" s="97"/>
      <c r="K9" s="97"/>
      <c r="L9" s="98"/>
      <c r="M9" s="34"/>
    </row>
    <row r="10" spans="1:13" ht="20.100000000000001" customHeight="1" thickBot="1" x14ac:dyDescent="0.3">
      <c r="A10" s="38"/>
      <c r="B10" s="39"/>
      <c r="C10" s="38"/>
      <c r="D10" s="38"/>
      <c r="E10" s="38"/>
      <c r="F10" s="38"/>
      <c r="G10" s="38"/>
      <c r="H10" s="38"/>
      <c r="I10" s="99"/>
      <c r="J10" s="100"/>
      <c r="K10" s="100"/>
      <c r="L10" s="101"/>
      <c r="M10" s="34"/>
    </row>
    <row r="11" spans="1:13" ht="20.100000000000001" customHeight="1" thickBot="1" x14ac:dyDescent="0.3">
      <c r="A11" s="38"/>
      <c r="B11" s="39"/>
      <c r="C11" s="38"/>
      <c r="D11" s="38"/>
      <c r="E11" s="38"/>
      <c r="F11" s="38"/>
      <c r="G11" s="38"/>
      <c r="H11" s="38"/>
      <c r="I11" s="38"/>
      <c r="J11" s="38"/>
      <c r="K11" s="34"/>
      <c r="L11" s="34"/>
      <c r="M11" s="34"/>
    </row>
    <row r="12" spans="1:13" ht="20.100000000000001" customHeight="1" thickBot="1" x14ac:dyDescent="0.3">
      <c r="A12" s="38"/>
      <c r="B12" s="56" t="s">
        <v>7</v>
      </c>
      <c r="C12" s="57" t="s">
        <v>134</v>
      </c>
      <c r="D12" s="38"/>
      <c r="E12" s="38"/>
      <c r="F12" s="38"/>
      <c r="G12" s="38"/>
      <c r="H12" s="38"/>
      <c r="I12" s="89" t="s">
        <v>91</v>
      </c>
      <c r="J12" s="90"/>
      <c r="K12" s="34"/>
      <c r="L12" s="34"/>
      <c r="M12" s="34"/>
    </row>
    <row r="13" spans="1:13" ht="20.100000000000001" customHeight="1" x14ac:dyDescent="0.25">
      <c r="A13" s="38"/>
      <c r="B13" s="39"/>
      <c r="C13" s="38"/>
      <c r="D13" s="38"/>
      <c r="E13" s="38"/>
      <c r="F13" s="38"/>
      <c r="G13" s="38"/>
      <c r="H13" s="38"/>
      <c r="I13" s="41"/>
      <c r="J13" s="41"/>
      <c r="K13" s="34"/>
      <c r="L13" s="34"/>
      <c r="M13" s="34"/>
    </row>
    <row r="14" spans="1:13" ht="20.100000000000001" customHeight="1" thickBot="1" x14ac:dyDescent="0.3">
      <c r="A14" s="38"/>
      <c r="B14" s="56" t="s">
        <v>8</v>
      </c>
      <c r="C14" s="57" t="s">
        <v>10</v>
      </c>
      <c r="D14" s="38"/>
      <c r="E14" s="38"/>
      <c r="F14" s="38"/>
      <c r="G14" s="38"/>
      <c r="H14" s="38"/>
      <c r="I14" s="38"/>
      <c r="J14" s="38"/>
      <c r="K14" s="34"/>
      <c r="L14" s="34"/>
      <c r="M14" s="34"/>
    </row>
    <row r="15" spans="1:13" ht="20.100000000000001" customHeight="1" thickBot="1" x14ac:dyDescent="0.3">
      <c r="A15" s="38"/>
      <c r="B15" s="39"/>
      <c r="C15" s="38"/>
      <c r="D15" s="38" t="s">
        <v>135</v>
      </c>
      <c r="E15" s="38"/>
      <c r="F15" s="38"/>
      <c r="G15" s="38"/>
      <c r="H15" s="38"/>
      <c r="I15" s="91" t="s">
        <v>11</v>
      </c>
      <c r="J15" s="92"/>
      <c r="K15" s="92"/>
      <c r="L15" s="95"/>
      <c r="M15" s="34"/>
    </row>
    <row r="16" spans="1:13" ht="20.100000000000001" customHeight="1" thickBot="1" x14ac:dyDescent="0.3">
      <c r="A16" s="38"/>
      <c r="B16" s="39"/>
      <c r="C16" s="38"/>
      <c r="D16" s="38"/>
      <c r="E16" s="38"/>
      <c r="F16" s="38"/>
      <c r="G16" s="38"/>
      <c r="H16" s="38"/>
      <c r="I16" s="41"/>
      <c r="J16" s="41"/>
      <c r="K16" s="34"/>
      <c r="L16" s="34"/>
      <c r="M16" s="34"/>
    </row>
    <row r="17" spans="1:13" ht="20.100000000000001" customHeight="1" thickBot="1" x14ac:dyDescent="0.3">
      <c r="A17" s="38"/>
      <c r="B17" s="39"/>
      <c r="C17" s="38"/>
      <c r="D17" s="38" t="s">
        <v>136</v>
      </c>
      <c r="E17" s="38"/>
      <c r="F17" s="38"/>
      <c r="G17" s="38"/>
      <c r="H17" s="38"/>
      <c r="I17" s="91" t="s">
        <v>12</v>
      </c>
      <c r="J17" s="92"/>
      <c r="K17" s="92"/>
      <c r="L17" s="95"/>
      <c r="M17" s="34"/>
    </row>
    <row r="18" spans="1:13" ht="20.100000000000001" customHeight="1" thickBot="1" x14ac:dyDescent="0.3">
      <c r="A18" s="38"/>
      <c r="B18" s="39"/>
      <c r="C18" s="38"/>
      <c r="D18" s="38"/>
      <c r="E18" s="38"/>
      <c r="F18" s="38"/>
      <c r="G18" s="38"/>
      <c r="H18" s="38"/>
      <c r="I18" s="41"/>
      <c r="J18" s="41"/>
      <c r="K18" s="34"/>
      <c r="L18" s="34"/>
      <c r="M18" s="34"/>
    </row>
    <row r="19" spans="1:13" ht="20.100000000000001" customHeight="1" thickBot="1" x14ac:dyDescent="0.3">
      <c r="A19" s="38"/>
      <c r="B19" s="39"/>
      <c r="C19" s="38" t="s">
        <v>111</v>
      </c>
      <c r="D19" s="38"/>
      <c r="E19" s="38"/>
      <c r="F19" s="38"/>
      <c r="G19" s="38"/>
      <c r="H19" s="38"/>
      <c r="I19" s="39"/>
      <c r="J19" s="91" t="s">
        <v>114</v>
      </c>
      <c r="K19" s="92"/>
      <c r="L19" s="95"/>
      <c r="M19" s="34"/>
    </row>
    <row r="20" spans="1:13" ht="20.100000000000001" customHeight="1" thickBot="1" x14ac:dyDescent="0.3">
      <c r="A20" s="38"/>
      <c r="B20" s="39"/>
      <c r="C20" s="38"/>
      <c r="D20" s="38"/>
      <c r="E20" s="38"/>
      <c r="F20" s="38"/>
      <c r="G20" s="38"/>
      <c r="H20" s="38"/>
      <c r="I20" s="38"/>
      <c r="J20" s="38"/>
      <c r="K20" s="34"/>
      <c r="L20" s="34"/>
      <c r="M20" s="34"/>
    </row>
    <row r="21" spans="1:13" ht="20.100000000000001" customHeight="1" thickBot="1" x14ac:dyDescent="0.3">
      <c r="A21" s="38"/>
      <c r="B21" s="39"/>
      <c r="C21" s="38" t="s">
        <v>112</v>
      </c>
      <c r="D21" s="38"/>
      <c r="E21" s="38"/>
      <c r="F21" s="38"/>
      <c r="G21" s="38"/>
      <c r="H21" s="38"/>
      <c r="I21" s="39"/>
      <c r="J21" s="91" t="s">
        <v>113</v>
      </c>
      <c r="K21" s="92"/>
      <c r="L21" s="95"/>
      <c r="M21" s="34"/>
    </row>
    <row r="22" spans="1:13" ht="20.100000000000001" customHeight="1" thickBot="1" x14ac:dyDescent="0.3">
      <c r="A22" s="38"/>
      <c r="B22" s="39"/>
      <c r="C22" s="38"/>
      <c r="D22" s="38"/>
      <c r="E22" s="38"/>
      <c r="F22" s="38"/>
      <c r="G22" s="38"/>
      <c r="H22" s="38"/>
      <c r="I22" s="38"/>
      <c r="J22" s="38"/>
      <c r="K22" s="34"/>
      <c r="L22" s="34"/>
      <c r="M22" s="34"/>
    </row>
    <row r="23" spans="1:13" ht="20.100000000000001" customHeight="1" thickBot="1" x14ac:dyDescent="0.3">
      <c r="A23" s="38"/>
      <c r="B23" s="39"/>
      <c r="C23" s="38" t="s">
        <v>14</v>
      </c>
      <c r="D23" s="38"/>
      <c r="E23" s="38"/>
      <c r="F23" s="38"/>
      <c r="G23" s="38"/>
      <c r="H23" s="38"/>
      <c r="I23" s="38"/>
      <c r="J23" s="91" t="s">
        <v>15</v>
      </c>
      <c r="K23" s="92"/>
      <c r="L23" s="95"/>
      <c r="M23" s="34"/>
    </row>
    <row r="24" spans="1:13" ht="20.100000000000001" customHeight="1" x14ac:dyDescent="0.25">
      <c r="A24" s="38"/>
      <c r="B24" s="39"/>
      <c r="C24" s="38"/>
      <c r="D24" s="38"/>
      <c r="E24" s="38"/>
      <c r="F24" s="38"/>
      <c r="G24" s="38"/>
      <c r="H24" s="38"/>
      <c r="I24" s="41"/>
      <c r="J24" s="41"/>
      <c r="K24" s="34"/>
      <c r="L24" s="34"/>
      <c r="M24" s="34"/>
    </row>
    <row r="25" spans="1:13" ht="20.100000000000001" customHeight="1" x14ac:dyDescent="0.25">
      <c r="A25" s="38"/>
      <c r="B25" s="39"/>
      <c r="C25" s="38"/>
      <c r="D25" s="38"/>
      <c r="E25" s="38"/>
      <c r="F25" s="38"/>
      <c r="G25" s="38"/>
      <c r="H25" s="38"/>
      <c r="I25" s="41"/>
      <c r="J25" s="41"/>
      <c r="K25" s="34"/>
      <c r="L25" s="34"/>
      <c r="M25" s="34"/>
    </row>
    <row r="26" spans="1:13" ht="20.100000000000001" customHeight="1" x14ac:dyDescent="0.25">
      <c r="A26" s="38"/>
      <c r="B26" s="56" t="s">
        <v>140</v>
      </c>
      <c r="C26" s="57" t="s">
        <v>16</v>
      </c>
      <c r="D26" s="38"/>
      <c r="E26" s="38"/>
      <c r="F26" s="38"/>
      <c r="G26" s="38"/>
      <c r="H26" s="38"/>
      <c r="I26" s="38"/>
      <c r="J26" s="38"/>
      <c r="K26" s="34"/>
      <c r="L26" s="34"/>
      <c r="M26" s="34"/>
    </row>
    <row r="27" spans="1:13" ht="20.100000000000001" customHeight="1" thickBot="1" x14ac:dyDescent="0.3">
      <c r="A27" s="38"/>
      <c r="B27" s="40"/>
      <c r="C27" s="54" t="s">
        <v>17</v>
      </c>
      <c r="D27" s="38"/>
      <c r="E27" s="38"/>
      <c r="F27" s="38"/>
      <c r="G27" s="38"/>
      <c r="H27" s="38"/>
      <c r="I27" s="38"/>
      <c r="J27" s="41"/>
      <c r="K27" s="34"/>
      <c r="L27" s="34"/>
      <c r="M27" s="34"/>
    </row>
    <row r="28" spans="1:13" ht="20.100000000000001" customHeight="1" thickBot="1" x14ac:dyDescent="0.3">
      <c r="A28" s="38"/>
      <c r="B28" s="39"/>
      <c r="C28" s="55"/>
      <c r="D28" s="38" t="s">
        <v>18</v>
      </c>
      <c r="E28" s="38"/>
      <c r="F28" s="38"/>
      <c r="G28" s="38"/>
      <c r="H28" s="38"/>
      <c r="I28" s="39"/>
      <c r="J28" s="86" t="s">
        <v>157</v>
      </c>
      <c r="K28" s="87"/>
      <c r="L28" s="88"/>
      <c r="M28" s="34"/>
    </row>
    <row r="29" spans="1:13" ht="20.100000000000001" customHeight="1" thickBot="1" x14ac:dyDescent="0.3">
      <c r="A29" s="38"/>
      <c r="B29" s="39"/>
      <c r="C29" s="55"/>
      <c r="D29" s="38"/>
      <c r="E29" s="38"/>
      <c r="F29" s="38"/>
      <c r="G29" s="38"/>
      <c r="H29" s="38"/>
      <c r="I29" s="41"/>
      <c r="J29" s="41"/>
      <c r="K29" s="34"/>
      <c r="L29" s="34"/>
      <c r="M29" s="34"/>
    </row>
    <row r="30" spans="1:13" ht="20.100000000000001" customHeight="1" thickBot="1" x14ac:dyDescent="0.3">
      <c r="A30" s="38"/>
      <c r="B30" s="39"/>
      <c r="C30" s="55"/>
      <c r="D30" s="38" t="s">
        <v>19</v>
      </c>
      <c r="E30" s="38"/>
      <c r="F30" s="38"/>
      <c r="G30" s="38"/>
      <c r="H30" s="38"/>
      <c r="I30" s="39"/>
      <c r="J30" s="86" t="s">
        <v>158</v>
      </c>
      <c r="K30" s="87"/>
      <c r="L30" s="88"/>
      <c r="M30" s="34"/>
    </row>
    <row r="31" spans="1:13" ht="20.100000000000001" customHeight="1" thickBot="1" x14ac:dyDescent="0.3">
      <c r="A31" s="38"/>
      <c r="B31" s="40"/>
      <c r="C31" s="55"/>
      <c r="D31" s="38"/>
      <c r="E31" s="38"/>
      <c r="F31" s="38"/>
      <c r="G31" s="38"/>
      <c r="H31" s="38"/>
      <c r="I31" s="38"/>
      <c r="J31" s="38"/>
      <c r="K31" s="34"/>
      <c r="L31" s="34"/>
      <c r="M31" s="34"/>
    </row>
    <row r="32" spans="1:13" ht="20.100000000000001" customHeight="1" thickBot="1" x14ac:dyDescent="0.3">
      <c r="A32" s="38"/>
      <c r="B32" s="39"/>
      <c r="C32" s="55"/>
      <c r="D32" s="38" t="s">
        <v>20</v>
      </c>
      <c r="E32" s="38"/>
      <c r="F32" s="38"/>
      <c r="G32" s="38"/>
      <c r="H32" s="38"/>
      <c r="I32" s="39"/>
      <c r="J32" s="111">
        <v>45</v>
      </c>
      <c r="K32" s="112"/>
      <c r="L32" s="113"/>
      <c r="M32" s="34" t="s">
        <v>59</v>
      </c>
    </row>
    <row r="33" spans="1:13" ht="20.100000000000001" customHeight="1" thickBot="1" x14ac:dyDescent="0.3">
      <c r="A33" s="38"/>
      <c r="B33" s="39"/>
      <c r="C33" s="55"/>
      <c r="D33" s="38" t="s">
        <v>21</v>
      </c>
      <c r="E33" s="38"/>
      <c r="F33" s="38"/>
      <c r="G33" s="38"/>
      <c r="H33" s="38"/>
      <c r="I33" s="39"/>
      <c r="J33" s="111">
        <v>50</v>
      </c>
      <c r="K33" s="112"/>
      <c r="L33" s="113"/>
      <c r="M33" s="34" t="s">
        <v>60</v>
      </c>
    </row>
    <row r="34" spans="1:13" ht="20.100000000000001" customHeight="1" thickBot="1" x14ac:dyDescent="0.3">
      <c r="A34" s="38"/>
      <c r="B34" s="39"/>
      <c r="C34" s="55"/>
      <c r="D34" s="38"/>
      <c r="E34" s="38"/>
      <c r="F34" s="38"/>
      <c r="G34" s="38"/>
      <c r="H34" s="38"/>
      <c r="I34" s="41"/>
      <c r="J34" s="41"/>
      <c r="K34" s="34"/>
      <c r="L34" s="34"/>
      <c r="M34" s="34"/>
    </row>
    <row r="35" spans="1:13" ht="20.100000000000001" customHeight="1" thickBot="1" x14ac:dyDescent="0.3">
      <c r="A35" s="38"/>
      <c r="B35" s="39"/>
      <c r="C35" s="55"/>
      <c r="D35" s="38" t="s">
        <v>22</v>
      </c>
      <c r="E35" s="38"/>
      <c r="F35" s="38"/>
      <c r="G35" s="38"/>
      <c r="H35" s="38"/>
      <c r="I35" s="39"/>
      <c r="J35" s="31">
        <v>5</v>
      </c>
      <c r="K35" s="34" t="s">
        <v>24</v>
      </c>
      <c r="L35" s="31">
        <v>10</v>
      </c>
      <c r="M35" s="34" t="s">
        <v>25</v>
      </c>
    </row>
    <row r="36" spans="1:13" ht="20.100000000000001" customHeight="1" thickBot="1" x14ac:dyDescent="0.3">
      <c r="A36" s="38"/>
      <c r="B36" s="39"/>
      <c r="C36" s="55"/>
      <c r="D36" s="38" t="s">
        <v>23</v>
      </c>
      <c r="E36" s="38"/>
      <c r="F36" s="38"/>
      <c r="G36" s="38"/>
      <c r="H36" s="38"/>
      <c r="I36" s="39"/>
      <c r="J36" s="31">
        <v>15.5</v>
      </c>
      <c r="K36" s="34" t="s">
        <v>24</v>
      </c>
      <c r="L36" s="31">
        <v>20</v>
      </c>
      <c r="M36" s="34" t="s">
        <v>25</v>
      </c>
    </row>
    <row r="37" spans="1:13" ht="20.100000000000001" customHeight="1" thickBot="1" x14ac:dyDescent="0.3">
      <c r="A37" s="38"/>
      <c r="B37" s="39"/>
      <c r="C37" s="55"/>
      <c r="D37" s="38"/>
      <c r="E37" s="38"/>
      <c r="F37" s="38"/>
      <c r="G37" s="38"/>
      <c r="H37" s="38"/>
      <c r="I37" s="41"/>
      <c r="J37" s="31">
        <v>25</v>
      </c>
      <c r="K37" s="34" t="s">
        <v>24</v>
      </c>
      <c r="L37" s="31">
        <v>30</v>
      </c>
      <c r="M37" s="34" t="s">
        <v>25</v>
      </c>
    </row>
    <row r="38" spans="1:13" ht="20.100000000000001" customHeight="1" thickBot="1" x14ac:dyDescent="0.3">
      <c r="A38" s="38"/>
      <c r="B38" s="39"/>
      <c r="C38" s="55"/>
      <c r="D38" s="38"/>
      <c r="E38" s="38"/>
      <c r="F38" s="38"/>
      <c r="G38" s="38"/>
      <c r="H38" s="38"/>
      <c r="I38" s="41"/>
      <c r="J38" s="31">
        <v>35</v>
      </c>
      <c r="K38" s="34" t="s">
        <v>24</v>
      </c>
      <c r="L38" s="31">
        <v>40</v>
      </c>
      <c r="M38" s="34" t="s">
        <v>25</v>
      </c>
    </row>
    <row r="39" spans="1:13" ht="19.899999999999999" customHeight="1" x14ac:dyDescent="0.25">
      <c r="A39" s="34"/>
      <c r="B39" s="35"/>
      <c r="C39" s="54"/>
      <c r="D39" s="34"/>
      <c r="E39" s="34"/>
      <c r="F39" s="34"/>
      <c r="G39" s="34"/>
      <c r="H39" s="34"/>
      <c r="I39" s="34"/>
      <c r="J39" s="34"/>
      <c r="K39" s="34"/>
      <c r="L39" s="34"/>
      <c r="M39" s="34"/>
    </row>
    <row r="40" spans="1:13" ht="19.899999999999999" customHeight="1" thickBot="1" x14ac:dyDescent="0.3">
      <c r="A40" s="34"/>
      <c r="B40" s="35"/>
      <c r="C40" s="54" t="s">
        <v>26</v>
      </c>
      <c r="D40" s="34"/>
      <c r="E40" s="34"/>
      <c r="F40" s="34"/>
      <c r="G40" s="34"/>
      <c r="H40" s="34"/>
      <c r="I40" s="34"/>
      <c r="J40" s="34"/>
      <c r="K40" s="34"/>
      <c r="L40" s="34"/>
      <c r="M40" s="34"/>
    </row>
    <row r="41" spans="1:13" ht="19.899999999999999" customHeight="1" thickBot="1" x14ac:dyDescent="0.3">
      <c r="A41" s="34"/>
      <c r="B41" s="35"/>
      <c r="C41" s="54"/>
      <c r="D41" s="38" t="s">
        <v>27</v>
      </c>
      <c r="E41" s="34"/>
      <c r="F41" s="34"/>
      <c r="G41" s="34"/>
      <c r="H41" s="34"/>
      <c r="I41" s="34"/>
      <c r="J41" s="83" t="s">
        <v>58</v>
      </c>
      <c r="K41" s="84"/>
      <c r="L41" s="85"/>
      <c r="M41" s="34"/>
    </row>
    <row r="42" spans="1:13" ht="19.899999999999999" customHeight="1" thickBot="1" x14ac:dyDescent="0.3">
      <c r="A42" s="34"/>
      <c r="B42" s="35"/>
      <c r="C42" s="54"/>
      <c r="D42" s="38" t="s">
        <v>28</v>
      </c>
      <c r="E42" s="34"/>
      <c r="F42" s="34"/>
      <c r="G42" s="34"/>
      <c r="H42" s="34"/>
      <c r="I42" s="34"/>
      <c r="J42" s="83" t="s">
        <v>53</v>
      </c>
      <c r="K42" s="84"/>
      <c r="L42" s="85"/>
      <c r="M42" s="34"/>
    </row>
    <row r="43" spans="1:13" ht="19.899999999999999" customHeight="1" thickBot="1" x14ac:dyDescent="0.3">
      <c r="A43" s="34"/>
      <c r="B43" s="35"/>
      <c r="C43" s="54"/>
      <c r="D43" s="38" t="s">
        <v>29</v>
      </c>
      <c r="E43" s="34"/>
      <c r="F43" s="34"/>
      <c r="G43" s="34"/>
      <c r="H43" s="34"/>
      <c r="I43" s="34"/>
      <c r="J43" s="83" t="s">
        <v>54</v>
      </c>
      <c r="K43" s="84"/>
      <c r="L43" s="85"/>
      <c r="M43" s="34"/>
    </row>
    <row r="44" spans="1:13" ht="19.899999999999999" customHeight="1" thickBot="1" x14ac:dyDescent="0.3">
      <c r="A44" s="34"/>
      <c r="B44" s="35"/>
      <c r="C44" s="54"/>
      <c r="D44" s="38"/>
      <c r="E44" s="34"/>
      <c r="F44" s="34"/>
      <c r="G44" s="34"/>
      <c r="H44" s="34"/>
      <c r="I44" s="34"/>
      <c r="J44" s="34"/>
      <c r="K44" s="34"/>
      <c r="L44" s="34"/>
      <c r="M44" s="34"/>
    </row>
    <row r="45" spans="1:13" ht="19.899999999999999" customHeight="1" thickBot="1" x14ac:dyDescent="0.3">
      <c r="A45" s="34"/>
      <c r="B45" s="35"/>
      <c r="C45" s="54"/>
      <c r="D45" s="38" t="s">
        <v>30</v>
      </c>
      <c r="E45" s="34"/>
      <c r="F45" s="34"/>
      <c r="G45" s="34"/>
      <c r="H45" s="34"/>
      <c r="I45" s="34"/>
      <c r="J45" s="80">
        <v>0.25</v>
      </c>
      <c r="K45" s="81"/>
      <c r="L45" s="82"/>
      <c r="M45" s="34" t="s">
        <v>57</v>
      </c>
    </row>
    <row r="46" spans="1:13" ht="19.899999999999999" customHeight="1" thickBot="1" x14ac:dyDescent="0.3">
      <c r="A46" s="34"/>
      <c r="B46" s="35"/>
      <c r="C46" s="54"/>
      <c r="D46" s="38" t="s">
        <v>31</v>
      </c>
      <c r="E46" s="34"/>
      <c r="F46" s="34"/>
      <c r="G46" s="34"/>
      <c r="H46" s="34"/>
      <c r="I46" s="34"/>
      <c r="J46" s="80">
        <v>26</v>
      </c>
      <c r="K46" s="81"/>
      <c r="L46" s="82"/>
      <c r="M46" s="34" t="s">
        <v>56</v>
      </c>
    </row>
    <row r="47" spans="1:13" ht="19.899999999999999" customHeight="1" thickBot="1" x14ac:dyDescent="0.3">
      <c r="A47" s="34"/>
      <c r="B47" s="35"/>
      <c r="C47" s="54"/>
      <c r="D47" s="38"/>
      <c r="E47" s="34"/>
      <c r="F47" s="34"/>
      <c r="G47" s="34"/>
      <c r="H47" s="34"/>
      <c r="I47" s="34"/>
      <c r="J47" s="34"/>
      <c r="K47" s="34"/>
      <c r="L47" s="34"/>
      <c r="M47" s="34"/>
    </row>
    <row r="48" spans="1:13" ht="19.899999999999999" customHeight="1" thickBot="1" x14ac:dyDescent="0.3">
      <c r="A48" s="34"/>
      <c r="B48" s="35"/>
      <c r="C48" s="54"/>
      <c r="D48" s="38" t="s">
        <v>32</v>
      </c>
      <c r="E48" s="34"/>
      <c r="F48" s="34"/>
      <c r="G48" s="34"/>
      <c r="H48" s="34"/>
      <c r="I48" s="34"/>
      <c r="J48" s="80">
        <v>19.63</v>
      </c>
      <c r="K48" s="81"/>
      <c r="L48" s="82"/>
      <c r="M48" s="34" t="s">
        <v>55</v>
      </c>
    </row>
    <row r="49" spans="1:13" ht="19.899999999999999" customHeight="1" x14ac:dyDescent="0.25">
      <c r="A49" s="34"/>
      <c r="B49" s="35"/>
      <c r="C49" s="54"/>
      <c r="D49" s="38"/>
      <c r="E49" s="34"/>
      <c r="F49" s="34"/>
      <c r="G49" s="34"/>
      <c r="H49" s="34"/>
      <c r="I49" s="34"/>
      <c r="J49" s="34"/>
      <c r="K49" s="34"/>
      <c r="L49" s="34"/>
      <c r="M49" s="34"/>
    </row>
    <row r="50" spans="1:13" ht="19.899999999999999" customHeight="1" thickBot="1" x14ac:dyDescent="0.3">
      <c r="A50" s="34"/>
      <c r="B50" s="35"/>
      <c r="C50" s="54" t="s">
        <v>33</v>
      </c>
      <c r="D50" s="38"/>
      <c r="E50" s="34"/>
      <c r="F50" s="34"/>
      <c r="G50" s="34"/>
      <c r="H50" s="34"/>
      <c r="I50" s="34"/>
      <c r="J50" s="34"/>
      <c r="K50" s="34"/>
      <c r="L50" s="34"/>
      <c r="M50" s="34"/>
    </row>
    <row r="51" spans="1:13" ht="19.899999999999999" customHeight="1" thickBot="1" x14ac:dyDescent="0.3">
      <c r="A51" s="34"/>
      <c r="B51" s="35"/>
      <c r="C51" s="54"/>
      <c r="D51" s="38" t="s">
        <v>27</v>
      </c>
      <c r="E51" s="34"/>
      <c r="F51" s="34"/>
      <c r="G51" s="34"/>
      <c r="H51" s="34"/>
      <c r="I51" s="34"/>
      <c r="J51" s="83" t="s">
        <v>61</v>
      </c>
      <c r="K51" s="84"/>
      <c r="L51" s="85"/>
      <c r="M51" s="34"/>
    </row>
    <row r="52" spans="1:13" ht="19.899999999999999" customHeight="1" thickBot="1" x14ac:dyDescent="0.3">
      <c r="A52" s="34"/>
      <c r="B52" s="35"/>
      <c r="C52" s="54"/>
      <c r="D52" s="38" t="s">
        <v>28</v>
      </c>
      <c r="E52" s="34"/>
      <c r="F52" s="34"/>
      <c r="G52" s="34"/>
      <c r="H52" s="34"/>
      <c r="I52" s="34"/>
      <c r="J52" s="83" t="s">
        <v>63</v>
      </c>
      <c r="K52" s="84"/>
      <c r="L52" s="85"/>
      <c r="M52" s="34"/>
    </row>
    <row r="53" spans="1:13" ht="19.899999999999999" customHeight="1" thickBot="1" x14ac:dyDescent="0.3">
      <c r="A53" s="34"/>
      <c r="B53" s="35"/>
      <c r="C53" s="54"/>
      <c r="D53" s="38" t="s">
        <v>29</v>
      </c>
      <c r="E53" s="34"/>
      <c r="F53" s="34"/>
      <c r="G53" s="34"/>
      <c r="H53" s="34"/>
      <c r="I53" s="34"/>
      <c r="J53" s="83" t="s">
        <v>62</v>
      </c>
      <c r="K53" s="84"/>
      <c r="L53" s="85"/>
      <c r="M53" s="34"/>
    </row>
    <row r="54" spans="1:13" ht="19.899999999999999" customHeight="1" thickBot="1" x14ac:dyDescent="0.3">
      <c r="A54" s="34"/>
      <c r="B54" s="35"/>
      <c r="C54" s="54"/>
      <c r="D54" s="38"/>
      <c r="E54" s="34"/>
      <c r="F54" s="34"/>
      <c r="G54" s="34"/>
      <c r="H54" s="34"/>
      <c r="I54" s="34"/>
      <c r="J54" s="34"/>
      <c r="K54" s="34"/>
      <c r="L54" s="34"/>
      <c r="M54" s="34"/>
    </row>
    <row r="55" spans="1:13" ht="19.899999999999999" customHeight="1" thickBot="1" x14ac:dyDescent="0.3">
      <c r="A55" s="34"/>
      <c r="B55" s="35"/>
      <c r="C55" s="54"/>
      <c r="D55" s="38" t="s">
        <v>34</v>
      </c>
      <c r="E55" s="34"/>
      <c r="F55" s="34"/>
      <c r="G55" s="34"/>
      <c r="H55" s="34"/>
      <c r="I55" s="34"/>
      <c r="J55" s="86" t="s">
        <v>159</v>
      </c>
      <c r="K55" s="87"/>
      <c r="L55" s="88"/>
      <c r="M55" s="34"/>
    </row>
    <row r="56" spans="1:13" ht="19.899999999999999" customHeight="1" x14ac:dyDescent="0.25">
      <c r="A56" s="34"/>
      <c r="B56" s="35"/>
      <c r="C56" s="54"/>
      <c r="D56" s="38"/>
      <c r="E56" s="34"/>
      <c r="F56" s="34"/>
      <c r="G56" s="34"/>
      <c r="H56" s="34"/>
      <c r="I56" s="34"/>
      <c r="J56" s="34"/>
      <c r="K56" s="34"/>
      <c r="L56" s="34"/>
      <c r="M56" s="34"/>
    </row>
    <row r="57" spans="1:13" ht="19.899999999999999" customHeight="1" thickBot="1" x14ac:dyDescent="0.3">
      <c r="A57" s="34"/>
      <c r="B57" s="35"/>
      <c r="C57" s="54" t="s">
        <v>35</v>
      </c>
      <c r="D57" s="38"/>
      <c r="E57" s="34"/>
      <c r="F57" s="34"/>
      <c r="G57" s="34"/>
      <c r="H57" s="34"/>
      <c r="I57" s="34"/>
      <c r="J57" s="34"/>
      <c r="K57" s="34"/>
      <c r="L57" s="34"/>
      <c r="M57" s="34"/>
    </row>
    <row r="58" spans="1:13" ht="19.899999999999999" customHeight="1" thickBot="1" x14ac:dyDescent="0.3">
      <c r="A58" s="34"/>
      <c r="B58" s="35"/>
      <c r="C58" s="54"/>
      <c r="D58" s="38" t="s">
        <v>36</v>
      </c>
      <c r="E58" s="34"/>
      <c r="F58" s="34"/>
      <c r="G58" s="34"/>
      <c r="H58" s="34"/>
      <c r="I58" s="34"/>
      <c r="J58" s="83" t="s">
        <v>64</v>
      </c>
      <c r="K58" s="84"/>
      <c r="L58" s="85"/>
      <c r="M58" s="34"/>
    </row>
    <row r="59" spans="1:13" ht="19.899999999999999" customHeight="1" thickBot="1" x14ac:dyDescent="0.3">
      <c r="A59" s="34"/>
      <c r="B59" s="35"/>
      <c r="C59" s="54"/>
      <c r="D59" s="38"/>
      <c r="E59" s="34"/>
      <c r="F59" s="34"/>
      <c r="G59" s="34"/>
      <c r="H59" s="34"/>
      <c r="I59" s="34"/>
      <c r="J59" s="34"/>
      <c r="K59" s="34"/>
      <c r="L59" s="34"/>
      <c r="M59" s="34"/>
    </row>
    <row r="60" spans="1:13" ht="19.899999999999999" customHeight="1" thickBot="1" x14ac:dyDescent="0.3">
      <c r="A60" s="34"/>
      <c r="B60" s="35"/>
      <c r="C60" s="54"/>
      <c r="D60" s="38" t="s">
        <v>38</v>
      </c>
      <c r="E60" s="34"/>
      <c r="F60" s="34"/>
      <c r="G60" s="34"/>
      <c r="H60" s="34"/>
      <c r="I60" s="34"/>
      <c r="J60" s="80">
        <v>21.99</v>
      </c>
      <c r="K60" s="81"/>
      <c r="L60" s="82"/>
      <c r="M60" s="34" t="s">
        <v>39</v>
      </c>
    </row>
    <row r="61" spans="1:13" ht="19.899999999999999" customHeight="1" thickBot="1" x14ac:dyDescent="0.3">
      <c r="A61" s="34"/>
      <c r="B61" s="35"/>
      <c r="C61" s="54"/>
      <c r="D61" s="38" t="s">
        <v>37</v>
      </c>
      <c r="E61" s="34"/>
      <c r="F61" s="34"/>
      <c r="G61" s="34"/>
      <c r="H61" s="34"/>
      <c r="I61" s="34"/>
      <c r="J61" s="80">
        <v>25.56</v>
      </c>
      <c r="K61" s="81"/>
      <c r="L61" s="82"/>
      <c r="M61" s="34" t="s">
        <v>25</v>
      </c>
    </row>
    <row r="62" spans="1:13" ht="19.899999999999999" customHeight="1" thickBot="1" x14ac:dyDescent="0.3">
      <c r="A62" s="34"/>
      <c r="B62" s="35"/>
      <c r="C62" s="54"/>
      <c r="D62" s="38"/>
      <c r="E62" s="34"/>
      <c r="F62" s="34"/>
      <c r="G62" s="34"/>
      <c r="H62" s="34"/>
      <c r="I62" s="34"/>
      <c r="J62" s="34"/>
      <c r="K62" s="34"/>
      <c r="L62" s="34"/>
      <c r="M62" s="34"/>
    </row>
    <row r="63" spans="1:13" ht="19.899999999999999" customHeight="1" thickBot="1" x14ac:dyDescent="0.3">
      <c r="A63" s="34"/>
      <c r="B63" s="35"/>
      <c r="C63" s="54" t="s">
        <v>41</v>
      </c>
      <c r="D63" s="38"/>
      <c r="E63" s="34"/>
      <c r="F63" s="34"/>
      <c r="G63" s="34"/>
      <c r="H63" s="34"/>
      <c r="I63" s="34"/>
      <c r="J63" s="80">
        <v>10</v>
      </c>
      <c r="K63" s="81"/>
      <c r="L63" s="82"/>
      <c r="M63" s="34" t="s">
        <v>42</v>
      </c>
    </row>
    <row r="64" spans="1:13" ht="19.899999999999999" customHeight="1" x14ac:dyDescent="0.25">
      <c r="A64" s="34"/>
      <c r="B64" s="35"/>
      <c r="C64" s="54"/>
      <c r="D64" s="38"/>
      <c r="E64" s="34"/>
      <c r="F64" s="34"/>
      <c r="G64" s="34"/>
      <c r="H64" s="34"/>
      <c r="I64" s="34"/>
      <c r="J64" s="34"/>
      <c r="K64" s="34"/>
      <c r="L64" s="34"/>
      <c r="M64" s="34"/>
    </row>
    <row r="65" spans="1:13" ht="19.899999999999999" customHeight="1" x14ac:dyDescent="0.25">
      <c r="A65" s="34"/>
      <c r="B65" s="35"/>
      <c r="C65" s="54" t="s">
        <v>43</v>
      </c>
      <c r="D65" s="38"/>
      <c r="E65" s="34"/>
      <c r="F65" s="34"/>
      <c r="G65" s="34"/>
      <c r="H65" s="34"/>
      <c r="I65" s="34"/>
      <c r="J65" s="34"/>
      <c r="K65" s="34"/>
      <c r="L65" s="34"/>
      <c r="M65" s="34"/>
    </row>
    <row r="66" spans="1:13" ht="19.899999999999999" customHeight="1" thickBot="1" x14ac:dyDescent="0.3">
      <c r="A66" s="34"/>
      <c r="B66" s="35"/>
      <c r="C66" s="34"/>
      <c r="D66" s="38" t="s">
        <v>44</v>
      </c>
      <c r="E66" s="34"/>
      <c r="F66" s="34"/>
      <c r="G66" s="34"/>
      <c r="H66" s="34"/>
      <c r="I66" s="34"/>
      <c r="J66" s="34"/>
      <c r="K66" s="34"/>
      <c r="L66" s="34"/>
      <c r="M66" s="34"/>
    </row>
    <row r="67" spans="1:13" ht="19.899999999999999" customHeight="1" thickBot="1" x14ac:dyDescent="0.3">
      <c r="A67" s="34"/>
      <c r="B67" s="35"/>
      <c r="C67" s="34"/>
      <c r="D67" s="38"/>
      <c r="E67" s="42" t="s">
        <v>45</v>
      </c>
      <c r="F67" s="34"/>
      <c r="G67" s="34"/>
      <c r="H67" s="34"/>
      <c r="I67" s="34"/>
      <c r="J67" s="80">
        <v>1</v>
      </c>
      <c r="K67" s="81"/>
      <c r="L67" s="82"/>
      <c r="M67" s="34"/>
    </row>
    <row r="68" spans="1:13" ht="19.899999999999999" customHeight="1" thickBot="1" x14ac:dyDescent="0.3">
      <c r="A68" s="34"/>
      <c r="B68" s="35"/>
      <c r="C68" s="34"/>
      <c r="D68" s="38"/>
      <c r="E68" s="42" t="s">
        <v>46</v>
      </c>
      <c r="F68" s="34"/>
      <c r="G68" s="34"/>
      <c r="H68" s="34"/>
      <c r="I68" s="34"/>
      <c r="J68" s="80">
        <v>5</v>
      </c>
      <c r="K68" s="81"/>
      <c r="L68" s="82"/>
      <c r="M68" s="34" t="s">
        <v>55</v>
      </c>
    </row>
    <row r="69" spans="1:13" ht="19.899999999999999" customHeight="1" thickBot="1" x14ac:dyDescent="0.3">
      <c r="A69" s="34"/>
      <c r="B69" s="35"/>
      <c r="C69" s="34"/>
      <c r="D69" s="38"/>
      <c r="E69" s="42" t="s">
        <v>47</v>
      </c>
      <c r="F69" s="34"/>
      <c r="G69" s="34"/>
      <c r="H69" s="34"/>
      <c r="I69" s="34"/>
      <c r="J69" s="80">
        <v>10</v>
      </c>
      <c r="K69" s="81"/>
      <c r="L69" s="82"/>
      <c r="M69" s="34" t="s">
        <v>65</v>
      </c>
    </row>
    <row r="70" spans="1:13" ht="19.899999999999999" customHeight="1" x14ac:dyDescent="0.25">
      <c r="A70" s="34"/>
      <c r="B70" s="35"/>
      <c r="C70" s="34"/>
      <c r="D70" s="38"/>
      <c r="E70" s="34"/>
      <c r="F70" s="34"/>
      <c r="G70" s="34"/>
      <c r="H70" s="34"/>
      <c r="I70" s="34"/>
      <c r="J70" s="34"/>
      <c r="K70" s="34"/>
      <c r="L70" s="34"/>
      <c r="M70" s="34"/>
    </row>
    <row r="71" spans="1:13" ht="19.899999999999999" customHeight="1" thickBot="1" x14ac:dyDescent="0.3">
      <c r="A71" s="34"/>
      <c r="B71" s="35"/>
      <c r="C71" s="34"/>
      <c r="D71" s="38" t="s">
        <v>48</v>
      </c>
      <c r="E71" s="34"/>
      <c r="F71" s="34"/>
      <c r="G71" s="34"/>
      <c r="H71" s="34"/>
      <c r="I71" s="34"/>
      <c r="J71" s="34"/>
      <c r="K71" s="34"/>
      <c r="L71" s="34"/>
      <c r="M71" s="34"/>
    </row>
    <row r="72" spans="1:13" ht="19.899999999999999" customHeight="1" thickBot="1" x14ac:dyDescent="0.3">
      <c r="A72" s="34"/>
      <c r="B72" s="35"/>
      <c r="C72" s="34"/>
      <c r="D72" s="38"/>
      <c r="E72" s="42" t="s">
        <v>45</v>
      </c>
      <c r="F72" s="34"/>
      <c r="G72" s="34"/>
      <c r="H72" s="34"/>
      <c r="I72" s="34"/>
      <c r="J72" s="80">
        <v>2</v>
      </c>
      <c r="K72" s="81"/>
      <c r="L72" s="82"/>
      <c r="M72" s="34"/>
    </row>
    <row r="73" spans="1:13" ht="19.899999999999999" customHeight="1" thickBot="1" x14ac:dyDescent="0.3">
      <c r="A73" s="34"/>
      <c r="B73" s="35"/>
      <c r="C73" s="34"/>
      <c r="D73" s="38"/>
      <c r="E73" s="42" t="s">
        <v>46</v>
      </c>
      <c r="F73" s="34"/>
      <c r="G73" s="34"/>
      <c r="H73" s="34"/>
      <c r="I73" s="34"/>
      <c r="J73" s="80">
        <v>8</v>
      </c>
      <c r="K73" s="81"/>
      <c r="L73" s="82"/>
      <c r="M73" s="34" t="s">
        <v>55</v>
      </c>
    </row>
    <row r="74" spans="1:13" ht="19.899999999999999" customHeight="1" thickBot="1" x14ac:dyDescent="0.3">
      <c r="A74" s="34"/>
      <c r="B74" s="35"/>
      <c r="C74" s="34"/>
      <c r="D74" s="38"/>
      <c r="E74" s="42" t="s">
        <v>47</v>
      </c>
      <c r="F74" s="34"/>
      <c r="G74" s="34"/>
      <c r="H74" s="34"/>
      <c r="I74" s="34"/>
      <c r="J74" s="80">
        <v>20</v>
      </c>
      <c r="K74" s="81"/>
      <c r="L74" s="82"/>
      <c r="M74" s="34" t="s">
        <v>65</v>
      </c>
    </row>
    <row r="75" spans="1:13" ht="19.899999999999999" customHeight="1" x14ac:dyDescent="0.25">
      <c r="A75" s="34"/>
      <c r="B75" s="35"/>
      <c r="C75" s="34"/>
      <c r="D75" s="38"/>
      <c r="E75" s="34"/>
      <c r="F75" s="34"/>
      <c r="G75" s="34"/>
      <c r="H75" s="34"/>
      <c r="I75" s="34"/>
      <c r="J75" s="34"/>
      <c r="K75" s="34"/>
      <c r="L75" s="34"/>
      <c r="M75" s="34"/>
    </row>
    <row r="76" spans="1:13" ht="19.899999999999999" customHeight="1" thickBot="1" x14ac:dyDescent="0.3">
      <c r="A76" s="34"/>
      <c r="B76" s="35"/>
      <c r="C76" s="54" t="s">
        <v>49</v>
      </c>
      <c r="D76" s="38"/>
      <c r="E76" s="34"/>
      <c r="F76" s="34"/>
      <c r="G76" s="34"/>
      <c r="H76" s="34"/>
      <c r="I76" s="34"/>
      <c r="J76" s="34"/>
      <c r="K76" s="34"/>
      <c r="L76" s="34"/>
      <c r="M76" s="34"/>
    </row>
    <row r="77" spans="1:13" ht="19.899999999999999" customHeight="1" thickBot="1" x14ac:dyDescent="0.3">
      <c r="A77" s="34"/>
      <c r="B77" s="35"/>
      <c r="C77" s="34"/>
      <c r="D77" s="38" t="s">
        <v>50</v>
      </c>
      <c r="E77" s="34"/>
      <c r="F77" s="34"/>
      <c r="G77" s="34"/>
      <c r="H77" s="34"/>
      <c r="I77" s="34"/>
      <c r="J77" s="80" t="s">
        <v>66</v>
      </c>
      <c r="K77" s="81"/>
      <c r="L77" s="82"/>
      <c r="M77" s="34"/>
    </row>
    <row r="78" spans="1:13" ht="19.899999999999999" customHeight="1" thickBot="1" x14ac:dyDescent="0.3">
      <c r="A78" s="34"/>
      <c r="B78" s="35"/>
      <c r="C78" s="34"/>
      <c r="D78" s="38" t="s">
        <v>51</v>
      </c>
      <c r="E78" s="34"/>
      <c r="F78" s="34"/>
      <c r="G78" s="34"/>
      <c r="H78" s="34"/>
      <c r="I78" s="34"/>
      <c r="J78" s="80" t="s">
        <v>67</v>
      </c>
      <c r="K78" s="81"/>
      <c r="L78" s="82"/>
      <c r="M78" s="34"/>
    </row>
    <row r="79" spans="1:13" ht="19.899999999999999" customHeight="1" thickBot="1" x14ac:dyDescent="0.3">
      <c r="A79" s="34"/>
      <c r="B79" s="35"/>
      <c r="C79" s="34"/>
      <c r="D79" s="38" t="s">
        <v>52</v>
      </c>
      <c r="E79" s="34"/>
      <c r="F79" s="34"/>
      <c r="G79" s="34"/>
      <c r="H79" s="34"/>
      <c r="I79" s="34"/>
      <c r="J79" s="80" t="s">
        <v>68</v>
      </c>
      <c r="K79" s="81"/>
      <c r="L79" s="82"/>
      <c r="M79" s="34"/>
    </row>
    <row r="80" spans="1:13" ht="19.899999999999999" customHeight="1" x14ac:dyDescent="0.25">
      <c r="A80" s="34"/>
      <c r="B80" s="35"/>
      <c r="C80" s="34"/>
      <c r="D80" s="34"/>
      <c r="E80" s="34"/>
      <c r="F80" s="34"/>
      <c r="G80" s="34"/>
      <c r="H80" s="34"/>
      <c r="I80" s="34"/>
      <c r="J80" s="34"/>
      <c r="K80" s="34"/>
      <c r="L80" s="34"/>
      <c r="M80" s="34"/>
    </row>
    <row r="81" spans="1:15" ht="20.100000000000001" customHeight="1" x14ac:dyDescent="0.25">
      <c r="A81" s="34"/>
      <c r="B81" s="60" t="s">
        <v>142</v>
      </c>
      <c r="C81" s="57" t="s">
        <v>9</v>
      </c>
      <c r="D81" s="34"/>
      <c r="E81" s="34"/>
      <c r="F81" s="34"/>
      <c r="G81" s="34"/>
      <c r="H81" s="34"/>
      <c r="I81" s="34"/>
      <c r="J81" s="34"/>
      <c r="K81" s="34"/>
      <c r="L81" s="34"/>
      <c r="M81" s="34"/>
    </row>
    <row r="82" spans="1:15" ht="20.100000000000001" customHeight="1" thickBot="1" x14ac:dyDescent="0.3">
      <c r="A82" s="34"/>
      <c r="B82" s="59"/>
      <c r="C82" s="45"/>
      <c r="D82" s="34"/>
      <c r="E82" s="34"/>
      <c r="F82" s="34"/>
      <c r="G82" s="34"/>
      <c r="H82" s="34"/>
      <c r="I82" s="34"/>
      <c r="J82" s="34"/>
      <c r="K82" s="34"/>
      <c r="L82" s="34"/>
      <c r="M82" s="34"/>
    </row>
    <row r="83" spans="1:15" ht="20.100000000000001" customHeight="1" thickBot="1" x14ac:dyDescent="0.3">
      <c r="A83" s="34"/>
      <c r="B83" s="59"/>
      <c r="C83" s="45"/>
      <c r="D83" s="34"/>
      <c r="E83" s="34"/>
      <c r="F83" s="34"/>
      <c r="G83" s="34"/>
      <c r="H83" s="1" t="s">
        <v>4</v>
      </c>
      <c r="I83" s="38" t="s">
        <v>69</v>
      </c>
      <c r="J83" s="38"/>
      <c r="K83" s="34"/>
      <c r="L83" s="34"/>
      <c r="M83" s="34"/>
    </row>
    <row r="84" spans="1:15" ht="20.100000000000001" customHeight="1" thickBot="1" x14ac:dyDescent="0.3">
      <c r="A84" s="34"/>
      <c r="B84" s="46"/>
      <c r="C84" s="45"/>
      <c r="D84" s="34"/>
      <c r="E84" s="34"/>
      <c r="F84" s="34"/>
      <c r="G84" s="34"/>
      <c r="H84" s="1" t="s">
        <v>4</v>
      </c>
      <c r="I84" s="43" t="s">
        <v>70</v>
      </c>
      <c r="J84" s="43"/>
      <c r="K84" s="34"/>
      <c r="L84" s="34"/>
      <c r="M84" s="34"/>
      <c r="O84" s="33" t="s">
        <v>4</v>
      </c>
    </row>
    <row r="85" spans="1:15" ht="20.100000000000001" customHeight="1" thickBot="1" x14ac:dyDescent="0.3">
      <c r="A85" s="34"/>
      <c r="B85" s="46"/>
      <c r="C85" s="45"/>
      <c r="D85" s="34"/>
      <c r="E85" s="34"/>
      <c r="F85" s="34"/>
      <c r="G85" s="34"/>
      <c r="H85" s="1" t="s">
        <v>4</v>
      </c>
      <c r="I85" s="43" t="s">
        <v>71</v>
      </c>
      <c r="J85" s="43"/>
      <c r="K85" s="34"/>
      <c r="L85" s="34"/>
      <c r="M85" s="34"/>
    </row>
    <row r="86" spans="1:15" ht="20.100000000000001" customHeight="1" thickBot="1" x14ac:dyDescent="0.3">
      <c r="A86" s="34"/>
      <c r="B86" s="46"/>
      <c r="C86" s="45"/>
      <c r="D86" s="34"/>
      <c r="E86" s="34"/>
      <c r="F86" s="34"/>
      <c r="G86" s="34"/>
      <c r="H86" s="1" t="s">
        <v>4</v>
      </c>
      <c r="I86" s="43" t="s">
        <v>72</v>
      </c>
      <c r="J86" s="43"/>
      <c r="K86" s="34"/>
      <c r="L86" s="34"/>
      <c r="M86" s="34"/>
    </row>
    <row r="87" spans="1:15" ht="20.100000000000001" customHeight="1" thickBot="1" x14ac:dyDescent="0.3">
      <c r="A87" s="34"/>
      <c r="B87" s="46"/>
      <c r="C87" s="45"/>
      <c r="D87" s="34"/>
      <c r="E87" s="34"/>
      <c r="F87" s="34"/>
      <c r="G87" s="34"/>
      <c r="H87" s="1" t="s">
        <v>4</v>
      </c>
      <c r="I87" s="43" t="s">
        <v>73</v>
      </c>
      <c r="J87" s="43"/>
      <c r="K87" s="34"/>
      <c r="L87" s="34"/>
      <c r="M87" s="34"/>
    </row>
    <row r="88" spans="1:15" ht="20.100000000000001" customHeight="1" thickBot="1" x14ac:dyDescent="0.3">
      <c r="A88" s="34"/>
      <c r="B88" s="46"/>
      <c r="C88" s="45"/>
      <c r="D88" s="34"/>
      <c r="E88" s="34"/>
      <c r="F88" s="34"/>
      <c r="G88" s="34"/>
      <c r="H88" s="1" t="s">
        <v>4</v>
      </c>
      <c r="I88" s="43" t="s">
        <v>74</v>
      </c>
      <c r="J88" s="43"/>
      <c r="K88" s="34"/>
      <c r="L88" s="34"/>
      <c r="M88" s="34"/>
    </row>
    <row r="89" spans="1:15" ht="20.100000000000001" customHeight="1" thickBot="1" x14ac:dyDescent="0.3">
      <c r="A89" s="34"/>
      <c r="B89" s="46"/>
      <c r="C89" s="45"/>
      <c r="D89" s="34"/>
      <c r="E89" s="34"/>
      <c r="F89" s="34"/>
      <c r="G89" s="34"/>
      <c r="H89" s="1" t="s">
        <v>4</v>
      </c>
      <c r="I89" s="43" t="s">
        <v>75</v>
      </c>
      <c r="J89" s="43"/>
      <c r="K89" s="34"/>
      <c r="L89" s="34"/>
      <c r="M89" s="34"/>
    </row>
    <row r="90" spans="1:15" ht="20.100000000000001" customHeight="1" thickBot="1" x14ac:dyDescent="0.3">
      <c r="A90" s="34"/>
      <c r="B90" s="46"/>
      <c r="C90" s="45"/>
      <c r="D90" s="34"/>
      <c r="E90" s="34"/>
      <c r="F90" s="34"/>
      <c r="G90" s="34"/>
      <c r="H90" s="1" t="s">
        <v>4</v>
      </c>
      <c r="I90" s="43" t="s">
        <v>76</v>
      </c>
      <c r="J90" s="43"/>
      <c r="K90" s="34"/>
      <c r="L90" s="34"/>
      <c r="M90" s="34"/>
    </row>
    <row r="91" spans="1:15" s="44" customFormat="1" ht="19.899999999999999" customHeight="1" x14ac:dyDescent="0.25">
      <c r="A91" s="45"/>
      <c r="B91" s="46"/>
      <c r="C91" s="45"/>
      <c r="D91" s="45"/>
      <c r="E91" s="45"/>
      <c r="F91" s="45"/>
      <c r="G91" s="45"/>
      <c r="H91" s="45"/>
      <c r="I91" s="38"/>
      <c r="J91" s="45"/>
      <c r="K91" s="45"/>
      <c r="L91" s="45"/>
      <c r="M91" s="45"/>
    </row>
    <row r="92" spans="1:15" s="44" customFormat="1" ht="19.899999999999999" customHeight="1" thickBot="1" x14ac:dyDescent="0.3">
      <c r="A92" s="45"/>
      <c r="B92" s="60" t="s">
        <v>143</v>
      </c>
      <c r="C92" s="61" t="s">
        <v>141</v>
      </c>
      <c r="D92" s="45"/>
      <c r="E92" s="71" t="str">
        <f>IF(OR(H83="",H84="",H85="",H86="",H87="",H88="",H89=""),"添付書類が不足しています確認してください。","")</f>
        <v/>
      </c>
      <c r="F92" s="45"/>
      <c r="G92" s="45"/>
      <c r="H92" s="45"/>
      <c r="I92" s="38"/>
      <c r="J92" s="45"/>
      <c r="K92" s="45"/>
      <c r="L92" s="45"/>
      <c r="M92" s="45"/>
    </row>
    <row r="93" spans="1:15" s="44" customFormat="1" ht="19.899999999999999" customHeight="1" thickTop="1" x14ac:dyDescent="0.25">
      <c r="A93" s="45"/>
      <c r="B93" s="46"/>
      <c r="C93" s="102" t="str">
        <f>HYPERLINK("mailto:"&amp;環境保全課メールアドレス&amp;"?subject="&amp;メールタイトル&amp;"&amp;body="&amp;メール本文&amp;添付書類,提出表示)</f>
        <v>メール提出は、こちらをクリックしてください。
メールが立ち上がるので
・地下水の揚水施設の構造
・近隣図
・配置図
・井戸の構造図
・給水系統図
・揚水機のカタログ
・水量測定器のカタログ
・水位計のカタログ
・地質柱状図と電気検層図
を添付し送信してください。</v>
      </c>
      <c r="D93" s="103"/>
      <c r="E93" s="103"/>
      <c r="F93" s="103"/>
      <c r="G93" s="103"/>
      <c r="H93" s="103"/>
      <c r="I93" s="103"/>
      <c r="J93" s="103"/>
      <c r="K93" s="103"/>
      <c r="L93" s="104"/>
      <c r="M93" s="45"/>
    </row>
    <row r="94" spans="1:15" s="44" customFormat="1" ht="19.899999999999999" customHeight="1" x14ac:dyDescent="0.25">
      <c r="A94" s="45"/>
      <c r="B94" s="46"/>
      <c r="C94" s="105"/>
      <c r="D94" s="106"/>
      <c r="E94" s="106"/>
      <c r="F94" s="106"/>
      <c r="G94" s="106"/>
      <c r="H94" s="106"/>
      <c r="I94" s="106"/>
      <c r="J94" s="106"/>
      <c r="K94" s="106"/>
      <c r="L94" s="107"/>
      <c r="M94" s="45"/>
    </row>
    <row r="95" spans="1:15" s="44" customFormat="1" ht="19.899999999999999" customHeight="1" x14ac:dyDescent="0.25">
      <c r="A95" s="45"/>
      <c r="B95" s="46"/>
      <c r="C95" s="105"/>
      <c r="D95" s="106"/>
      <c r="E95" s="106"/>
      <c r="F95" s="106"/>
      <c r="G95" s="106"/>
      <c r="H95" s="106"/>
      <c r="I95" s="106"/>
      <c r="J95" s="106"/>
      <c r="K95" s="106"/>
      <c r="L95" s="107"/>
      <c r="M95" s="45"/>
    </row>
    <row r="96" spans="1:15" s="44" customFormat="1" ht="19.899999999999999" customHeight="1" x14ac:dyDescent="0.25">
      <c r="A96" s="45"/>
      <c r="B96" s="46"/>
      <c r="C96" s="105"/>
      <c r="D96" s="106"/>
      <c r="E96" s="106"/>
      <c r="F96" s="106"/>
      <c r="G96" s="106"/>
      <c r="H96" s="106"/>
      <c r="I96" s="106"/>
      <c r="J96" s="106"/>
      <c r="K96" s="106"/>
      <c r="L96" s="107"/>
      <c r="M96" s="45"/>
    </row>
    <row r="97" spans="1:13" s="44" customFormat="1" ht="19.899999999999999" customHeight="1" x14ac:dyDescent="0.25">
      <c r="A97" s="45"/>
      <c r="B97" s="46"/>
      <c r="C97" s="105"/>
      <c r="D97" s="106"/>
      <c r="E97" s="106"/>
      <c r="F97" s="106"/>
      <c r="G97" s="106"/>
      <c r="H97" s="106"/>
      <c r="I97" s="106"/>
      <c r="J97" s="106"/>
      <c r="K97" s="106"/>
      <c r="L97" s="107"/>
      <c r="M97" s="45"/>
    </row>
    <row r="98" spans="1:13" s="44" customFormat="1" ht="19.899999999999999" customHeight="1" x14ac:dyDescent="0.25">
      <c r="A98" s="45"/>
      <c r="B98" s="46"/>
      <c r="C98" s="105"/>
      <c r="D98" s="106"/>
      <c r="E98" s="106"/>
      <c r="F98" s="106"/>
      <c r="G98" s="106"/>
      <c r="H98" s="106"/>
      <c r="I98" s="106"/>
      <c r="J98" s="106"/>
      <c r="K98" s="106"/>
      <c r="L98" s="107"/>
      <c r="M98" s="45"/>
    </row>
    <row r="99" spans="1:13" s="44" customFormat="1" ht="19.899999999999999" customHeight="1" x14ac:dyDescent="0.25">
      <c r="A99" s="45"/>
      <c r="B99" s="46"/>
      <c r="C99" s="105"/>
      <c r="D99" s="106"/>
      <c r="E99" s="106"/>
      <c r="F99" s="106"/>
      <c r="G99" s="106"/>
      <c r="H99" s="106"/>
      <c r="I99" s="106"/>
      <c r="J99" s="106"/>
      <c r="K99" s="106"/>
      <c r="L99" s="107"/>
      <c r="M99" s="45"/>
    </row>
    <row r="100" spans="1:13" s="44" customFormat="1" ht="19.899999999999999" customHeight="1" x14ac:dyDescent="0.25">
      <c r="A100" s="45"/>
      <c r="B100" s="46"/>
      <c r="C100" s="105"/>
      <c r="D100" s="106"/>
      <c r="E100" s="106"/>
      <c r="F100" s="106"/>
      <c r="G100" s="106"/>
      <c r="H100" s="106"/>
      <c r="I100" s="106"/>
      <c r="J100" s="106"/>
      <c r="K100" s="106"/>
      <c r="L100" s="107"/>
      <c r="M100" s="45"/>
    </row>
    <row r="101" spans="1:13" s="44" customFormat="1" ht="19.899999999999999" customHeight="1" x14ac:dyDescent="0.25">
      <c r="A101" s="45"/>
      <c r="B101" s="46"/>
      <c r="C101" s="105"/>
      <c r="D101" s="106"/>
      <c r="E101" s="106"/>
      <c r="F101" s="106"/>
      <c r="G101" s="106"/>
      <c r="H101" s="106"/>
      <c r="I101" s="106"/>
      <c r="J101" s="106"/>
      <c r="K101" s="106"/>
      <c r="L101" s="107"/>
      <c r="M101" s="45"/>
    </row>
    <row r="102" spans="1:13" s="44" customFormat="1" ht="19.899999999999999" customHeight="1" x14ac:dyDescent="0.25">
      <c r="A102" s="45"/>
      <c r="B102" s="46"/>
      <c r="C102" s="105"/>
      <c r="D102" s="106"/>
      <c r="E102" s="106"/>
      <c r="F102" s="106"/>
      <c r="G102" s="106"/>
      <c r="H102" s="106"/>
      <c r="I102" s="106"/>
      <c r="J102" s="106"/>
      <c r="K102" s="106"/>
      <c r="L102" s="107"/>
      <c r="M102" s="45"/>
    </row>
    <row r="103" spans="1:13" s="44" customFormat="1" ht="19.899999999999999" customHeight="1" x14ac:dyDescent="0.25">
      <c r="A103" s="45"/>
      <c r="B103" s="46"/>
      <c r="C103" s="105"/>
      <c r="D103" s="106"/>
      <c r="E103" s="106"/>
      <c r="F103" s="106"/>
      <c r="G103" s="106"/>
      <c r="H103" s="106"/>
      <c r="I103" s="106"/>
      <c r="J103" s="106"/>
      <c r="K103" s="106"/>
      <c r="L103" s="107"/>
      <c r="M103" s="45"/>
    </row>
    <row r="104" spans="1:13" s="44" customFormat="1" ht="19.899999999999999" customHeight="1" x14ac:dyDescent="0.25">
      <c r="A104" s="45"/>
      <c r="B104" s="46"/>
      <c r="C104" s="105"/>
      <c r="D104" s="106"/>
      <c r="E104" s="106"/>
      <c r="F104" s="106"/>
      <c r="G104" s="106"/>
      <c r="H104" s="106"/>
      <c r="I104" s="106"/>
      <c r="J104" s="106"/>
      <c r="K104" s="106"/>
      <c r="L104" s="107"/>
      <c r="M104" s="45"/>
    </row>
    <row r="105" spans="1:13" s="44" customFormat="1" ht="19.899999999999999" customHeight="1" thickBot="1" x14ac:dyDescent="0.3">
      <c r="A105" s="45"/>
      <c r="B105" s="46"/>
      <c r="C105" s="108"/>
      <c r="D105" s="109"/>
      <c r="E105" s="109"/>
      <c r="F105" s="109"/>
      <c r="G105" s="109"/>
      <c r="H105" s="109"/>
      <c r="I105" s="109"/>
      <c r="J105" s="109"/>
      <c r="K105" s="109"/>
      <c r="L105" s="110"/>
      <c r="M105" s="45"/>
    </row>
    <row r="106" spans="1:13" s="44" customFormat="1" ht="19.899999999999999" customHeight="1" thickTop="1" x14ac:dyDescent="0.25">
      <c r="A106" s="45"/>
      <c r="B106" s="46"/>
      <c r="C106" s="45"/>
      <c r="D106" s="45"/>
      <c r="E106" s="45"/>
      <c r="F106" s="45"/>
      <c r="G106" s="45"/>
      <c r="H106" s="45"/>
      <c r="I106" s="38"/>
      <c r="J106" s="45"/>
      <c r="K106" s="45"/>
      <c r="L106" s="45"/>
      <c r="M106" s="45"/>
    </row>
    <row r="107" spans="1:13" s="44" customFormat="1" ht="19.899999999999999" customHeight="1" x14ac:dyDescent="0.25">
      <c r="A107" s="45"/>
      <c r="B107" s="46"/>
      <c r="C107" s="45"/>
      <c r="D107" s="45"/>
      <c r="E107" s="45"/>
      <c r="F107" s="45"/>
      <c r="G107" s="45"/>
      <c r="H107" s="45"/>
      <c r="I107" s="38"/>
      <c r="J107" s="45"/>
      <c r="K107" s="45"/>
      <c r="L107" s="45"/>
      <c r="M107" s="45"/>
    </row>
    <row r="108" spans="1:13" s="44" customFormat="1" ht="20.100000000000001" customHeight="1" x14ac:dyDescent="0.25">
      <c r="B108" s="47"/>
    </row>
    <row r="109" spans="1:13" s="44" customFormat="1" ht="20.100000000000001" customHeight="1" x14ac:dyDescent="0.25">
      <c r="B109" s="47"/>
    </row>
    <row r="110" spans="1:13" s="44" customFormat="1" ht="20.100000000000001" customHeight="1" x14ac:dyDescent="0.25">
      <c r="B110" s="47"/>
    </row>
    <row r="111" spans="1:13" s="44" customFormat="1" ht="20.100000000000001" customHeight="1" x14ac:dyDescent="0.25">
      <c r="B111" s="47"/>
    </row>
    <row r="112" spans="1:13" s="44" customFormat="1" ht="20.100000000000001" customHeight="1" x14ac:dyDescent="0.25">
      <c r="B112" s="47"/>
    </row>
    <row r="113" spans="2:2" s="44" customFormat="1" ht="20.100000000000001" customHeight="1" x14ac:dyDescent="0.25">
      <c r="B113" s="47"/>
    </row>
    <row r="114" spans="2:2" s="44" customFormat="1" ht="20.100000000000001" customHeight="1" x14ac:dyDescent="0.25">
      <c r="B114" s="47"/>
    </row>
    <row r="115" spans="2:2" s="44" customFormat="1" ht="20.100000000000001" customHeight="1" x14ac:dyDescent="0.25">
      <c r="B115" s="47"/>
    </row>
    <row r="116" spans="2:2" s="44" customFormat="1" ht="20.100000000000001" customHeight="1" x14ac:dyDescent="0.25">
      <c r="B116" s="47"/>
    </row>
    <row r="117" spans="2:2" s="44" customFormat="1" ht="20.100000000000001" customHeight="1" x14ac:dyDescent="0.25">
      <c r="B117" s="47"/>
    </row>
    <row r="118" spans="2:2" s="44" customFormat="1" ht="20.100000000000001" customHeight="1" x14ac:dyDescent="0.25">
      <c r="B118" s="47"/>
    </row>
  </sheetData>
  <sheetProtection algorithmName="SHA-512" hashValue="/2aE0YPPNi+a58Gve8327HB9jjdoEjtju+lgbD9s9JUdezdrCHj0vfalodx3ef4gW2oAfRXlXXCfZEjhxnk/xQ==" saltValue="0dQPOBzR9fBk8P2gWS9klA==" spinCount="100000" sheet="1" objects="1" scenarios="1"/>
  <mergeCells count="37">
    <mergeCell ref="C93:L105"/>
    <mergeCell ref="J58:L58"/>
    <mergeCell ref="I12:J12"/>
    <mergeCell ref="J28:L28"/>
    <mergeCell ref="J32:L32"/>
    <mergeCell ref="J19:L19"/>
    <mergeCell ref="J23:L23"/>
    <mergeCell ref="J30:L30"/>
    <mergeCell ref="J61:L61"/>
    <mergeCell ref="J63:L63"/>
    <mergeCell ref="J67:L67"/>
    <mergeCell ref="J68:L68"/>
    <mergeCell ref="J33:L33"/>
    <mergeCell ref="J41:L41"/>
    <mergeCell ref="J42:L42"/>
    <mergeCell ref="J43:L43"/>
    <mergeCell ref="I4:J4"/>
    <mergeCell ref="I7:L7"/>
    <mergeCell ref="I15:L15"/>
    <mergeCell ref="I17:L17"/>
    <mergeCell ref="J21:L21"/>
    <mergeCell ref="I9:L10"/>
    <mergeCell ref="J45:L45"/>
    <mergeCell ref="J46:L46"/>
    <mergeCell ref="J60:L60"/>
    <mergeCell ref="J48:L48"/>
    <mergeCell ref="J51:L51"/>
    <mergeCell ref="J52:L52"/>
    <mergeCell ref="J53:L53"/>
    <mergeCell ref="J55:L55"/>
    <mergeCell ref="J78:L78"/>
    <mergeCell ref="J79:L79"/>
    <mergeCell ref="J69:L69"/>
    <mergeCell ref="J72:L72"/>
    <mergeCell ref="J73:L73"/>
    <mergeCell ref="J74:L74"/>
    <mergeCell ref="J77:L77"/>
  </mergeCells>
  <phoneticPr fontId="3"/>
  <dataValidations count="5">
    <dataValidation type="list" allowBlank="1" showInputMessage="1" showErrorMessage="1" sqref="H83:H90">
      <formula1>$O$83:$O$84</formula1>
    </dataValidation>
    <dataValidation imeMode="on" allowBlank="1" showInputMessage="1" sqref="J19:L19 I15:L15 I7:L7 I17:L17 J23:L23 J21:L21 I9"/>
    <dataValidation imeMode="off" allowBlank="1" showInputMessage="1" showErrorMessage="1" sqref="J30:L30 J79:L79 J28:L28 J32:L33 J35:J38 L35:L38 J41:L43 J45:L46 J48:L48 J51:L53 J55:L55 J58:L58 J60:L61 J63:L63 J67:L69 J72:L74"/>
    <dataValidation imeMode="on" allowBlank="1" showInputMessage="1" showErrorMessage="1" sqref="J77:L78"/>
    <dataValidation type="list" allowBlank="1" showInputMessage="1" showErrorMessage="1" sqref="I12:J12">
      <formula1>"設置,変更"</formula1>
    </dataValidation>
  </dataValidations>
  <pageMargins left="0.7" right="0.7" top="0.75" bottom="0.75" header="0.3" footer="0.3"/>
  <pageSetup paperSize="9" scale="52" fitToHeight="0" orientation="portrait" r:id="rId1"/>
  <rowBreaks count="1" manualBreakCount="1">
    <brk id="64" max="3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showZeros="0" view="pageBreakPreview" zoomScaleNormal="100" zoomScaleSheetLayoutView="100" workbookViewId="0"/>
  </sheetViews>
  <sheetFormatPr defaultRowHeight="12.75" x14ac:dyDescent="0.25"/>
  <cols>
    <col min="1" max="1" width="12.59765625" style="2" customWidth="1"/>
    <col min="2" max="2" width="14.59765625" style="2" customWidth="1"/>
    <col min="3" max="3" width="11.1328125" style="2" customWidth="1"/>
    <col min="4" max="4" width="45.59765625" style="2" customWidth="1"/>
    <col min="5" max="16384" width="9.06640625" style="2"/>
  </cols>
  <sheetData>
    <row r="1" spans="1:16" s="3" customFormat="1" ht="17.649999999999999" x14ac:dyDescent="0.35">
      <c r="A1" s="11"/>
      <c r="B1" s="12"/>
      <c r="C1" s="12"/>
      <c r="D1" s="62" t="s">
        <v>78</v>
      </c>
      <c r="F1" s="48"/>
      <c r="G1" s="48"/>
      <c r="H1" s="48"/>
      <c r="I1" s="48"/>
      <c r="J1" s="48"/>
      <c r="K1" s="48"/>
      <c r="L1" s="48"/>
      <c r="M1" s="48"/>
    </row>
    <row r="2" spans="1:16" s="3" customFormat="1" ht="17.649999999999999" x14ac:dyDescent="0.35">
      <c r="A2" s="13" t="s">
        <v>92</v>
      </c>
      <c r="B2" s="14"/>
      <c r="C2" s="14"/>
      <c r="D2" s="15"/>
      <c r="F2" s="49"/>
      <c r="G2" s="49"/>
      <c r="H2" s="49"/>
      <c r="I2" s="49"/>
      <c r="J2" s="49"/>
      <c r="K2" s="49"/>
      <c r="L2" s="49"/>
      <c r="M2" s="49"/>
    </row>
    <row r="3" spans="1:16" s="3" customFormat="1" ht="17.649999999999999" x14ac:dyDescent="0.35">
      <c r="A3" s="16"/>
      <c r="B3" s="17"/>
      <c r="C3" s="17"/>
      <c r="D3" s="63" t="s">
        <v>79</v>
      </c>
      <c r="F3" s="49"/>
      <c r="G3" s="49"/>
      <c r="H3" s="49"/>
      <c r="I3" s="49"/>
      <c r="J3" s="49"/>
      <c r="K3" s="49"/>
      <c r="L3" s="49"/>
      <c r="M3" s="49"/>
    </row>
    <row r="4" spans="1:16" s="10" customFormat="1" ht="18" customHeight="1" x14ac:dyDescent="0.25">
      <c r="A4" s="18"/>
      <c r="B4" s="19"/>
      <c r="C4" s="19"/>
      <c r="D4" s="66">
        <f ca="1">届出日</f>
        <v>44874.606066435183</v>
      </c>
      <c r="F4" s="49"/>
      <c r="G4" s="49"/>
      <c r="H4" s="49"/>
      <c r="I4" s="49"/>
      <c r="J4" s="49"/>
      <c r="K4" s="49"/>
      <c r="L4" s="49"/>
      <c r="M4" s="49"/>
    </row>
    <row r="5" spans="1:16" s="10" customFormat="1" ht="45" customHeight="1" x14ac:dyDescent="0.25">
      <c r="A5" s="20" t="s">
        <v>80</v>
      </c>
      <c r="B5" s="19"/>
      <c r="C5" s="19"/>
      <c r="D5" s="21"/>
      <c r="F5" s="49"/>
      <c r="G5" s="49"/>
      <c r="H5" s="49"/>
      <c r="I5" s="49"/>
      <c r="J5" s="49"/>
      <c r="K5" s="49"/>
      <c r="L5" s="49"/>
      <c r="M5" s="49"/>
    </row>
    <row r="6" spans="1:16" s="4" customFormat="1" ht="12.85" customHeight="1" x14ac:dyDescent="0.25">
      <c r="A6" s="22"/>
      <c r="B6" s="23"/>
      <c r="C6" s="23" t="s">
        <v>115</v>
      </c>
      <c r="D6" s="67" t="str">
        <f>届出者住所</f>
        <v>○○区○○2-45-1</v>
      </c>
      <c r="F6" s="49"/>
      <c r="G6" s="49"/>
      <c r="H6" s="49"/>
      <c r="I6" s="49"/>
      <c r="J6" s="49"/>
      <c r="K6" s="49"/>
      <c r="L6" s="49"/>
      <c r="M6" s="49"/>
    </row>
    <row r="7" spans="1:16" s="4" customFormat="1" ht="30" customHeight="1" x14ac:dyDescent="0.25">
      <c r="A7" s="22"/>
      <c r="B7" s="23"/>
      <c r="C7" s="19" t="s">
        <v>116</v>
      </c>
      <c r="D7" s="68" t="str">
        <f>届出者氏名</f>
        <v>株式会社　○○○○
代表取締役　○○　○○</v>
      </c>
      <c r="F7" s="49"/>
      <c r="G7" s="49"/>
      <c r="H7" s="49"/>
      <c r="I7" s="49"/>
      <c r="J7" s="49"/>
      <c r="K7" s="49"/>
      <c r="L7" s="49"/>
      <c r="M7" s="49"/>
    </row>
    <row r="8" spans="1:16" s="4" customFormat="1" ht="30" customHeight="1" thickBot="1" x14ac:dyDescent="0.3">
      <c r="A8" s="22"/>
      <c r="B8" s="23"/>
      <c r="C8" s="23"/>
      <c r="D8" s="50" t="s">
        <v>86</v>
      </c>
      <c r="F8" s="49"/>
      <c r="G8" s="49"/>
      <c r="H8" s="49"/>
      <c r="I8" s="49"/>
      <c r="J8" s="49"/>
      <c r="K8" s="49"/>
      <c r="L8" s="49"/>
      <c r="M8" s="49"/>
      <c r="P8" s="2"/>
    </row>
    <row r="9" spans="1:16" ht="13.15" customHeight="1" thickTop="1" x14ac:dyDescent="0.25">
      <c r="A9" s="25"/>
      <c r="B9" s="26"/>
      <c r="C9" s="26"/>
      <c r="D9" s="79" t="s">
        <v>87</v>
      </c>
      <c r="F9" s="117" t="str">
        <f>HYPERLINK("mailto:"&amp;環境保全課メールアドレス&amp;"?subject="&amp;メールタイトル&amp;"&amp;body="&amp;メール本文&amp;添付書類,提出表示)</f>
        <v>メール提出は、こちらをクリックしてください。
メールが立ち上がるので
・地下水の揚水施設の構造
・近隣図
・配置図
・井戸の構造図
・給水系統図
・揚水機のカタログ
・水量測定器のカタログ
・水位計のカタログ
・地質柱状図と電気検層図
を添付し送信してください。</v>
      </c>
      <c r="G9" s="118"/>
      <c r="H9" s="118"/>
      <c r="I9" s="118"/>
      <c r="J9" s="118"/>
      <c r="K9" s="118"/>
      <c r="L9" s="118"/>
      <c r="M9" s="118"/>
      <c r="N9" s="118"/>
      <c r="O9" s="119"/>
    </row>
    <row r="10" spans="1:16" ht="12.75" customHeight="1" x14ac:dyDescent="0.25">
      <c r="A10" s="25" t="s">
        <v>89</v>
      </c>
      <c r="B10" s="26"/>
      <c r="C10" s="26"/>
      <c r="D10" s="27"/>
      <c r="F10" s="120"/>
      <c r="G10" s="121"/>
      <c r="H10" s="121"/>
      <c r="I10" s="121"/>
      <c r="J10" s="121"/>
      <c r="K10" s="121"/>
      <c r="L10" s="121"/>
      <c r="M10" s="121"/>
      <c r="N10" s="121"/>
      <c r="O10" s="122"/>
    </row>
    <row r="11" spans="1:16" ht="13.15" customHeight="1" x14ac:dyDescent="0.25">
      <c r="A11" s="25"/>
      <c r="B11" s="26"/>
      <c r="C11" s="26"/>
      <c r="D11" s="79" t="s">
        <v>88</v>
      </c>
      <c r="F11" s="120"/>
      <c r="G11" s="121"/>
      <c r="H11" s="121"/>
      <c r="I11" s="121"/>
      <c r="J11" s="121"/>
      <c r="K11" s="121"/>
      <c r="L11" s="121"/>
      <c r="M11" s="121"/>
      <c r="N11" s="121"/>
      <c r="O11" s="122"/>
      <c r="P11" s="4"/>
    </row>
    <row r="12" spans="1:16" s="4" customFormat="1" ht="24" customHeight="1" x14ac:dyDescent="0.25">
      <c r="A12" s="22" t="s">
        <v>90</v>
      </c>
      <c r="B12" s="23"/>
      <c r="C12" s="23"/>
      <c r="D12" s="24"/>
      <c r="F12" s="123"/>
      <c r="G12" s="124"/>
      <c r="H12" s="124"/>
      <c r="I12" s="124"/>
      <c r="J12" s="124"/>
      <c r="K12" s="124"/>
      <c r="L12" s="124"/>
      <c r="M12" s="124"/>
      <c r="N12" s="124"/>
      <c r="O12" s="125"/>
      <c r="P12" s="5"/>
    </row>
    <row r="13" spans="1:16" s="5" customFormat="1" ht="48" customHeight="1" x14ac:dyDescent="0.25">
      <c r="A13" s="114" t="s">
        <v>84</v>
      </c>
      <c r="B13" s="8" t="s">
        <v>81</v>
      </c>
      <c r="C13" s="51"/>
      <c r="D13" s="69" t="str">
        <f>事業場名称</f>
        <v>△△△△ビル</v>
      </c>
      <c r="F13" s="123"/>
      <c r="G13" s="124"/>
      <c r="H13" s="124"/>
      <c r="I13" s="124"/>
      <c r="J13" s="124"/>
      <c r="K13" s="124"/>
      <c r="L13" s="124"/>
      <c r="M13" s="124"/>
      <c r="N13" s="124"/>
      <c r="O13" s="125"/>
    </row>
    <row r="14" spans="1:16" s="5" customFormat="1" ht="48" customHeight="1" x14ac:dyDescent="0.25">
      <c r="A14" s="115"/>
      <c r="B14" s="8" t="s">
        <v>5</v>
      </c>
      <c r="C14" s="51"/>
      <c r="D14" s="69" t="str">
        <f>事業場所在地</f>
        <v>豊島区△△△1-18-1</v>
      </c>
      <c r="F14" s="123"/>
      <c r="G14" s="124"/>
      <c r="H14" s="124"/>
      <c r="I14" s="124"/>
      <c r="J14" s="124"/>
      <c r="K14" s="124"/>
      <c r="L14" s="124"/>
      <c r="M14" s="124"/>
      <c r="N14" s="124"/>
      <c r="O14" s="125"/>
    </row>
    <row r="15" spans="1:16" s="5" customFormat="1" ht="48" customHeight="1" x14ac:dyDescent="0.25">
      <c r="A15" s="116" t="s">
        <v>13</v>
      </c>
      <c r="B15" s="116"/>
      <c r="C15" s="52"/>
      <c r="D15" s="69" t="str">
        <f>業種&amp;"・"&amp;作業の種類</f>
        <v>貸しビル業・敷地内の散水</v>
      </c>
      <c r="F15" s="123"/>
      <c r="G15" s="124"/>
      <c r="H15" s="124"/>
      <c r="I15" s="124"/>
      <c r="J15" s="124"/>
      <c r="K15" s="124"/>
      <c r="L15" s="124"/>
      <c r="M15" s="124"/>
      <c r="N15" s="124"/>
      <c r="O15" s="125"/>
    </row>
    <row r="16" spans="1:16" s="5" customFormat="1" ht="24" customHeight="1" thickBot="1" x14ac:dyDescent="0.3">
      <c r="A16" s="116" t="s">
        <v>82</v>
      </c>
      <c r="B16" s="116"/>
      <c r="C16" s="52"/>
      <c r="D16" s="69" t="str">
        <f>地下揚水施設の構造等</f>
        <v>別紙のとおり</v>
      </c>
      <c r="F16" s="126"/>
      <c r="G16" s="127"/>
      <c r="H16" s="127"/>
      <c r="I16" s="127"/>
      <c r="J16" s="127"/>
      <c r="K16" s="127"/>
      <c r="L16" s="127"/>
      <c r="M16" s="127"/>
      <c r="N16" s="127"/>
      <c r="O16" s="128"/>
      <c r="P16" s="4"/>
    </row>
    <row r="17" spans="1:16" s="4" customFormat="1" ht="180" customHeight="1" thickTop="1" x14ac:dyDescent="0.25">
      <c r="A17" s="6" t="s">
        <v>83</v>
      </c>
      <c r="B17" s="7"/>
      <c r="C17" s="7"/>
      <c r="D17" s="53"/>
      <c r="P17" s="2"/>
    </row>
    <row r="19" spans="1:16" x14ac:dyDescent="0.25">
      <c r="A19" s="2" t="s">
        <v>85</v>
      </c>
    </row>
  </sheetData>
  <sheetProtection algorithmName="SHA-512" hashValue="UAflfZSqlM7TyLhZI2jNvCFYghSPtVlWzRtY0YKvZePa9vzEqNI6T4dmNY0IB0lhtXnkhQklrEeM1rbLksheCw==" saltValue="YRVS24STkb2Iv0Q0hagVbg==" spinCount="100000" sheet="1" objects="1" scenarios="1"/>
  <mergeCells count="4">
    <mergeCell ref="A13:A14"/>
    <mergeCell ref="A15:B15"/>
    <mergeCell ref="A16:B16"/>
    <mergeCell ref="F9:O16"/>
  </mergeCells>
  <phoneticPr fontId="3"/>
  <pageMargins left="1.1023622047244095" right="0.55118110236220474" top="1.3779527559055118" bottom="0"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4" id="{5FEE5366-9979-48A7-B0C9-7E95A30BC6FB}">
            <xm:f>入力シート!$I$12="変更"</xm:f>
            <x14:dxf>
              <font>
                <strike/>
              </font>
            </x14:dxf>
          </x14:cfRule>
          <xm:sqref>D1 D9</xm:sqref>
        </x14:conditionalFormatting>
        <x14:conditionalFormatting xmlns:xm="http://schemas.microsoft.com/office/excel/2006/main">
          <x14:cfRule type="expression" priority="6" id="{CAB2C8C0-3C0D-438A-B4F3-272E00BB9D6A}">
            <xm:f>入力シート!$I$12="設置"</xm:f>
            <x14:dxf>
              <font>
                <strike/>
              </font>
            </x14:dxf>
          </x14:cfRule>
          <xm:sqref>D3 D11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Zeros="0" view="pageBreakPreview" zoomScaleNormal="100" zoomScaleSheetLayoutView="100" workbookViewId="0"/>
  </sheetViews>
  <sheetFormatPr defaultRowHeight="17.649999999999999" x14ac:dyDescent="0.35"/>
  <cols>
    <col min="1" max="1" width="3.9296875" style="3" customWidth="1"/>
    <col min="2" max="2" width="16.796875" style="3" customWidth="1"/>
    <col min="3" max="3" width="12" style="3" customWidth="1"/>
    <col min="4" max="4" width="48.19921875" style="3" customWidth="1"/>
    <col min="5" max="16384" width="9.06640625" style="3"/>
  </cols>
  <sheetData>
    <row r="1" spans="1:16" x14ac:dyDescent="0.35">
      <c r="A1" s="9" t="s">
        <v>93</v>
      </c>
      <c r="B1" s="9"/>
      <c r="C1" s="9"/>
      <c r="D1" s="9"/>
      <c r="F1" s="48"/>
      <c r="G1" s="48"/>
      <c r="H1" s="48"/>
      <c r="I1" s="48"/>
      <c r="J1" s="48"/>
      <c r="K1" s="48"/>
      <c r="L1" s="48"/>
      <c r="M1" s="48"/>
      <c r="N1" s="2"/>
      <c r="O1" s="2"/>
      <c r="P1" s="2"/>
    </row>
    <row r="2" spans="1:16" s="29" customFormat="1" ht="27" customHeight="1" x14ac:dyDescent="0.35">
      <c r="A2" s="134" t="s">
        <v>17</v>
      </c>
      <c r="B2" s="129" t="s">
        <v>96</v>
      </c>
      <c r="C2" s="129"/>
      <c r="D2" s="72"/>
      <c r="F2" s="48"/>
      <c r="G2" s="48"/>
      <c r="H2" s="48"/>
      <c r="I2" s="48"/>
      <c r="J2" s="48"/>
      <c r="K2" s="48"/>
      <c r="L2" s="48"/>
      <c r="M2" s="48"/>
      <c r="N2" s="3"/>
      <c r="O2" s="3"/>
      <c r="P2" s="3"/>
    </row>
    <row r="3" spans="1:16" s="29" customFormat="1" ht="27" customHeight="1" x14ac:dyDescent="0.35">
      <c r="A3" s="134"/>
      <c r="B3" s="129" t="s">
        <v>18</v>
      </c>
      <c r="C3" s="129"/>
      <c r="D3" s="73" t="str">
        <f>設置・変更年月日</f>
        <v>令和〇〇年〇〇月〇〇日</v>
      </c>
      <c r="F3" s="49"/>
      <c r="G3" s="49"/>
      <c r="H3" s="49"/>
      <c r="I3" s="49"/>
      <c r="J3" s="49"/>
      <c r="K3" s="49"/>
      <c r="L3" s="49"/>
      <c r="M3" s="49"/>
      <c r="N3" s="3"/>
      <c r="O3" s="3"/>
      <c r="P3" s="3"/>
    </row>
    <row r="4" spans="1:16" s="29" customFormat="1" ht="27" customHeight="1" x14ac:dyDescent="0.35">
      <c r="A4" s="134"/>
      <c r="B4" s="129" t="s">
        <v>97</v>
      </c>
      <c r="C4" s="129"/>
      <c r="D4" s="73" t="str">
        <f>さく井年月日</f>
        <v>令和●●年●●月●●日</v>
      </c>
      <c r="F4" s="49"/>
      <c r="G4" s="49"/>
      <c r="H4" s="49"/>
      <c r="I4" s="49"/>
      <c r="J4" s="49"/>
      <c r="K4" s="49"/>
      <c r="L4" s="49"/>
      <c r="M4" s="49"/>
      <c r="N4" s="3"/>
      <c r="O4" s="3"/>
      <c r="P4" s="3"/>
    </row>
    <row r="5" spans="1:16" s="29" customFormat="1" ht="27" customHeight="1" x14ac:dyDescent="0.25">
      <c r="A5" s="134"/>
      <c r="B5" s="135" t="s">
        <v>98</v>
      </c>
      <c r="C5" s="135"/>
      <c r="D5" s="74" t="str">
        <f>"深　度　"&amp;深度&amp;"ｍ、　　側管口径　"&amp;側管口径&amp;"ｍ"</f>
        <v>深　度　45ｍ、　　側管口径　50ｍ</v>
      </c>
      <c r="F5" s="49"/>
      <c r="G5" s="49"/>
      <c r="H5" s="49"/>
      <c r="I5" s="49"/>
      <c r="J5" s="49"/>
      <c r="K5" s="49"/>
      <c r="L5" s="49"/>
      <c r="M5" s="49"/>
      <c r="N5" s="10"/>
      <c r="O5" s="10"/>
      <c r="P5" s="10"/>
    </row>
    <row r="6" spans="1:16" s="29" customFormat="1" ht="54" customHeight="1" thickBot="1" x14ac:dyDescent="0.3">
      <c r="A6" s="134"/>
      <c r="B6" s="130" t="s">
        <v>99</v>
      </c>
      <c r="C6" s="129"/>
      <c r="D6" s="75" t="str">
        <f>ストレーナーの位置1&amp;"m　～　"&amp;ストレーナーの位置2&amp;"m、　"&amp;ストレーナーの位置3&amp;"m　～　"&amp;ストレーナーの位置4&amp;"m　"&amp;CHAR(10)&amp;ストレーナーの位置5&amp;"m　～　"&amp;ストレーナーの位置6&amp;"m、　"&amp;ストレーナーの位置7&amp;"m　～　"&amp;ストレーナーの位置8&amp;"m"</f>
        <v>5m　～　10m、　15.5m　～　20m　
25m　～　30m、　35m　～　40m</v>
      </c>
      <c r="F6" s="49"/>
      <c r="G6" s="49"/>
      <c r="H6" s="49"/>
      <c r="I6" s="49"/>
      <c r="J6" s="49"/>
      <c r="K6" s="49"/>
      <c r="L6" s="49"/>
      <c r="M6" s="49"/>
      <c r="N6" s="4"/>
      <c r="O6" s="4"/>
      <c r="P6" s="10"/>
    </row>
    <row r="7" spans="1:16" s="29" customFormat="1" ht="27" customHeight="1" thickTop="1" x14ac:dyDescent="0.25">
      <c r="A7" s="134" t="s">
        <v>26</v>
      </c>
      <c r="B7" s="129" t="s">
        <v>100</v>
      </c>
      <c r="C7" s="129"/>
      <c r="D7" s="74" t="str">
        <f>揚水機種類&amp;" "&amp;揚水機名称&amp;" "&amp;揚水機型式</f>
        <v>浅井戸ポンプ ××エース NF×-×××SK</v>
      </c>
      <c r="F7" s="136" t="str">
        <f>HYPERLINK("mailto:"&amp;環境保全課メールアドレス&amp;"?subject="&amp;メールタイトル&amp;"&amp;body="&amp;メール本文&amp;添付書類,提出表示)</f>
        <v>メール提出は、こちらをクリックしてください。
メールが立ち上がるので
・地下水の揚水施設の構造
・近隣図
・配置図
・井戸の構造図
・給水系統図
・揚水機のカタログ
・水量測定器のカタログ
・水位計のカタログ
・地質柱状図と電気検層図
を添付し送信してください。</v>
      </c>
      <c r="G7" s="137"/>
      <c r="H7" s="137"/>
      <c r="I7" s="137"/>
      <c r="J7" s="137"/>
      <c r="K7" s="137"/>
      <c r="L7" s="137"/>
      <c r="M7" s="137"/>
      <c r="N7" s="137"/>
      <c r="O7" s="138"/>
      <c r="P7" s="4"/>
    </row>
    <row r="8" spans="1:16" s="29" customFormat="1" ht="27" customHeight="1" x14ac:dyDescent="0.25">
      <c r="A8" s="134"/>
      <c r="B8" s="129" t="s">
        <v>101</v>
      </c>
      <c r="C8" s="129"/>
      <c r="D8" s="74" t="str">
        <f>IF(原動機の出力="","",原動機の出力&amp;"kW・")&amp;IF(揚水能力="","　　　　",揚水能力&amp;"ℓ/分")</f>
        <v>0.25kW・26ℓ/分</v>
      </c>
      <c r="F8" s="139"/>
      <c r="G8" s="140"/>
      <c r="H8" s="140"/>
      <c r="I8" s="140"/>
      <c r="J8" s="140"/>
      <c r="K8" s="140"/>
      <c r="L8" s="140"/>
      <c r="M8" s="140"/>
      <c r="N8" s="140"/>
      <c r="O8" s="141"/>
      <c r="P8" s="4"/>
    </row>
    <row r="9" spans="1:16" s="29" customFormat="1" ht="27" customHeight="1" x14ac:dyDescent="0.25">
      <c r="A9" s="134"/>
      <c r="B9" s="129" t="s">
        <v>32</v>
      </c>
      <c r="C9" s="129"/>
      <c r="D9" s="76">
        <f>吐出口断面積</f>
        <v>19.63</v>
      </c>
      <c r="F9" s="142"/>
      <c r="G9" s="143"/>
      <c r="H9" s="143"/>
      <c r="I9" s="143"/>
      <c r="J9" s="143"/>
      <c r="K9" s="143"/>
      <c r="L9" s="143"/>
      <c r="M9" s="143"/>
      <c r="N9" s="143"/>
      <c r="O9" s="144"/>
      <c r="P9" s="2"/>
    </row>
    <row r="10" spans="1:16" s="29" customFormat="1" ht="27" customHeight="1" x14ac:dyDescent="0.25">
      <c r="A10" s="134" t="s">
        <v>33</v>
      </c>
      <c r="B10" s="129" t="s">
        <v>100</v>
      </c>
      <c r="C10" s="129"/>
      <c r="D10" s="74" t="str">
        <f>水量測定器種類&amp;"　"&amp;水量測定器名称&amp;"　"&amp;水量測定器型式</f>
        <v>□□製作所　接線流羽根車式　NK□□13</v>
      </c>
      <c r="F10" s="142"/>
      <c r="G10" s="143"/>
      <c r="H10" s="143"/>
      <c r="I10" s="143"/>
      <c r="J10" s="143"/>
      <c r="K10" s="143"/>
      <c r="L10" s="143"/>
      <c r="M10" s="143"/>
      <c r="N10" s="143"/>
      <c r="O10" s="144"/>
    </row>
    <row r="11" spans="1:16" s="29" customFormat="1" ht="27" customHeight="1" x14ac:dyDescent="0.25">
      <c r="A11" s="134"/>
      <c r="B11" s="129" t="s">
        <v>34</v>
      </c>
      <c r="C11" s="129"/>
      <c r="D11" s="73" t="str">
        <f>検定年月日</f>
        <v>令和△△年△△月△△日</v>
      </c>
      <c r="F11" s="142"/>
      <c r="G11" s="143"/>
      <c r="H11" s="143"/>
      <c r="I11" s="143"/>
      <c r="J11" s="143"/>
      <c r="K11" s="143"/>
      <c r="L11" s="143"/>
      <c r="M11" s="143"/>
      <c r="N11" s="143"/>
      <c r="O11" s="144"/>
      <c r="P11" s="2"/>
    </row>
    <row r="12" spans="1:16" s="29" customFormat="1" ht="27" customHeight="1" x14ac:dyDescent="0.25">
      <c r="A12" s="134" t="s">
        <v>35</v>
      </c>
      <c r="B12" s="129" t="s">
        <v>36</v>
      </c>
      <c r="C12" s="129"/>
      <c r="D12" s="74" t="str">
        <f>計測方法</f>
        <v>ロープ式手動用水位計（アルファ水位計）</v>
      </c>
      <c r="F12" s="142"/>
      <c r="G12" s="143"/>
      <c r="H12" s="143"/>
      <c r="I12" s="143"/>
      <c r="J12" s="143"/>
      <c r="K12" s="143"/>
      <c r="L12" s="143"/>
      <c r="M12" s="143"/>
      <c r="N12" s="143"/>
      <c r="O12" s="144"/>
    </row>
    <row r="13" spans="1:16" s="29" customFormat="1" ht="27" customHeight="1" x14ac:dyDescent="0.25">
      <c r="A13" s="134"/>
      <c r="B13" s="135" t="s">
        <v>102</v>
      </c>
      <c r="C13" s="135"/>
      <c r="D13" s="74" t="str">
        <f>"静止水位　"&amp;静止水位&amp;"ｍ、　揚水水位　"&amp;揚水水位&amp;"ｍ"</f>
        <v>静止水位　21.99ｍ、　揚水水位　25.56ｍ</v>
      </c>
      <c r="F13" s="142"/>
      <c r="G13" s="143"/>
      <c r="H13" s="143"/>
      <c r="I13" s="143"/>
      <c r="J13" s="143"/>
      <c r="K13" s="143"/>
      <c r="L13" s="143"/>
      <c r="M13" s="143"/>
      <c r="N13" s="143"/>
      <c r="O13" s="144"/>
    </row>
    <row r="14" spans="1:16" s="29" customFormat="1" ht="27" customHeight="1" x14ac:dyDescent="0.25">
      <c r="A14" s="116" t="s">
        <v>103</v>
      </c>
      <c r="B14" s="116"/>
      <c r="C14" s="116"/>
      <c r="D14" s="77">
        <f>地下水揚水量</f>
        <v>10</v>
      </c>
      <c r="F14" s="142"/>
      <c r="G14" s="143"/>
      <c r="H14" s="143"/>
      <c r="I14" s="143"/>
      <c r="J14" s="143"/>
      <c r="K14" s="143"/>
      <c r="L14" s="143"/>
      <c r="M14" s="143"/>
      <c r="N14" s="143"/>
      <c r="O14" s="144"/>
    </row>
    <row r="15" spans="1:16" s="29" customFormat="1" ht="27" customHeight="1" thickBot="1" x14ac:dyDescent="0.3">
      <c r="A15" s="116" t="s">
        <v>40</v>
      </c>
      <c r="B15" s="116"/>
      <c r="C15" s="116"/>
      <c r="D15" s="74" t="str">
        <f>作業の種類</f>
        <v>敷地内の散水</v>
      </c>
      <c r="F15" s="145"/>
      <c r="G15" s="146"/>
      <c r="H15" s="146"/>
      <c r="I15" s="146"/>
      <c r="J15" s="146"/>
      <c r="K15" s="146"/>
      <c r="L15" s="146"/>
      <c r="M15" s="146"/>
      <c r="N15" s="146"/>
      <c r="O15" s="147"/>
    </row>
    <row r="16" spans="1:16" s="29" customFormat="1" ht="27" customHeight="1" thickTop="1" x14ac:dyDescent="0.25">
      <c r="A16" s="148" t="s">
        <v>104</v>
      </c>
      <c r="B16" s="149"/>
      <c r="C16" s="149"/>
      <c r="D16" s="150"/>
    </row>
    <row r="17" spans="1:15" s="29" customFormat="1" ht="27" customHeight="1" x14ac:dyDescent="0.25">
      <c r="A17" s="134" t="s">
        <v>44</v>
      </c>
      <c r="B17" s="129" t="s">
        <v>105</v>
      </c>
      <c r="C17" s="129"/>
      <c r="D17" s="74" t="str">
        <f>変更前施設数&amp;"本　"&amp;変更前吐出口断面積&amp;"c㎡"</f>
        <v>1本　5c㎡</v>
      </c>
    </row>
    <row r="18" spans="1:15" s="29" customFormat="1" ht="27" customHeight="1" x14ac:dyDescent="0.25">
      <c r="A18" s="134"/>
      <c r="B18" s="116" t="s">
        <v>106</v>
      </c>
      <c r="C18" s="116"/>
      <c r="D18" s="78">
        <f>変更前地下水揚水量</f>
        <v>10</v>
      </c>
    </row>
    <row r="19" spans="1:15" s="29" customFormat="1" ht="27" customHeight="1" x14ac:dyDescent="0.35">
      <c r="A19" s="134" t="s">
        <v>48</v>
      </c>
      <c r="B19" s="129" t="s">
        <v>105</v>
      </c>
      <c r="C19" s="129"/>
      <c r="D19" s="74" t="str">
        <f>変更後施設数&amp;"本　"&amp;変更後吐出口断面積&amp;"c㎡"</f>
        <v>2本　8c㎡</v>
      </c>
      <c r="F19" s="3"/>
      <c r="G19" s="3"/>
      <c r="H19" s="3"/>
      <c r="I19" s="3"/>
      <c r="J19" s="3"/>
      <c r="K19" s="3"/>
      <c r="L19" s="3"/>
      <c r="M19" s="3"/>
      <c r="N19" s="3"/>
      <c r="O19" s="3"/>
    </row>
    <row r="20" spans="1:15" s="29" customFormat="1" ht="27" customHeight="1" x14ac:dyDescent="0.35">
      <c r="A20" s="134"/>
      <c r="B20" s="116" t="s">
        <v>106</v>
      </c>
      <c r="C20" s="116"/>
      <c r="D20" s="78">
        <f>変更後地下水揚水量</f>
        <v>20</v>
      </c>
      <c r="F20" s="3"/>
      <c r="G20" s="3"/>
      <c r="H20" s="3"/>
      <c r="I20" s="3"/>
      <c r="J20" s="3"/>
      <c r="K20" s="3"/>
      <c r="L20" s="3"/>
      <c r="M20" s="3"/>
      <c r="N20" s="3"/>
      <c r="O20" s="3"/>
    </row>
    <row r="21" spans="1:15" ht="48" customHeight="1" x14ac:dyDescent="0.35">
      <c r="A21" s="131" t="s">
        <v>94</v>
      </c>
      <c r="B21" s="132"/>
      <c r="C21" s="133" t="str">
        <f>揚水施設担当者所属&amp;CHAR(10)&amp;揚水施設担当者氏名&amp;"　"&amp;揚水施設担当者電話番号</f>
        <v>●●水工
●●　●●　03-●●●●-●●●●</v>
      </c>
      <c r="D21" s="133"/>
    </row>
    <row r="22" spans="1:15" x14ac:dyDescent="0.35">
      <c r="A22" s="28" t="s">
        <v>95</v>
      </c>
    </row>
    <row r="23" spans="1:15" x14ac:dyDescent="0.35">
      <c r="A23" s="30" t="s">
        <v>107</v>
      </c>
    </row>
    <row r="24" spans="1:15" x14ac:dyDescent="0.35">
      <c r="A24" s="30" t="s">
        <v>109</v>
      </c>
    </row>
    <row r="25" spans="1:15" x14ac:dyDescent="0.35">
      <c r="A25" s="30" t="s">
        <v>110</v>
      </c>
    </row>
    <row r="26" spans="1:15" x14ac:dyDescent="0.35">
      <c r="A26" s="30" t="s">
        <v>108</v>
      </c>
    </row>
  </sheetData>
  <sheetProtection algorithmName="SHA-512" hashValue="olLnF+uUIZYAsdHqTXhMr7Ur5XnkkCbhdQOJvpNm2VHbmVbxzFcs9Bs0zrTvH3kiRTD8vgHxsdl5ULb1HY/Wng==" saltValue="/bJp7Em9fJeu49NpL0EWqw==" spinCount="100000" sheet="1" objects="1" scenarios="1"/>
  <mergeCells count="28">
    <mergeCell ref="F7:O15"/>
    <mergeCell ref="A16:D16"/>
    <mergeCell ref="A19:A20"/>
    <mergeCell ref="B17:C17"/>
    <mergeCell ref="B18:C18"/>
    <mergeCell ref="B19:C19"/>
    <mergeCell ref="B20:C20"/>
    <mergeCell ref="A21:B21"/>
    <mergeCell ref="C21:D21"/>
    <mergeCell ref="A2:A6"/>
    <mergeCell ref="A7:A9"/>
    <mergeCell ref="A10:A11"/>
    <mergeCell ref="A12:A13"/>
    <mergeCell ref="A17:A18"/>
    <mergeCell ref="B5:C5"/>
    <mergeCell ref="A14:C14"/>
    <mergeCell ref="A15:C15"/>
    <mergeCell ref="B9:C9"/>
    <mergeCell ref="B10:C10"/>
    <mergeCell ref="B11:C11"/>
    <mergeCell ref="B12:C12"/>
    <mergeCell ref="B13:C13"/>
    <mergeCell ref="B2:C2"/>
    <mergeCell ref="B3:C3"/>
    <mergeCell ref="B4:C4"/>
    <mergeCell ref="B6:C6"/>
    <mergeCell ref="B7:C7"/>
    <mergeCell ref="B8:C8"/>
  </mergeCells>
  <phoneticPr fontId="3"/>
  <pageMargins left="1.0629921259842521" right="0.70866141732283472" top="1.4960629921259843" bottom="0" header="1.0629921259842521" footer="0.31496062992125984"/>
  <pageSetup paperSize="9" orientation="portrait" r:id="rId1"/>
  <headerFooter>
    <oddHeader>&amp;L&amp;"ＭＳ 明朝,標準"別　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53</vt:i4>
      </vt:variant>
    </vt:vector>
  </HeadingPairs>
  <TitlesOfParts>
    <vt:vector size="57" baseType="lpstr">
      <vt:lpstr>このファイルについて</vt:lpstr>
      <vt:lpstr>入力シート</vt:lpstr>
      <vt:lpstr>地下水揚水施設設置・変更届出書</vt:lpstr>
      <vt:lpstr>地下水揚水施設の構造等</vt:lpstr>
      <vt:lpstr>地下水揚水施設の構造等!Print_Area</vt:lpstr>
      <vt:lpstr>地下水揚水施設設置・変更届出書!Print_Area</vt:lpstr>
      <vt:lpstr>入力シート!Print_Area</vt:lpstr>
      <vt:lpstr>さく井年月日</vt:lpstr>
      <vt:lpstr>ストレーナーの位置1</vt:lpstr>
      <vt:lpstr>ストレーナーの位置2</vt:lpstr>
      <vt:lpstr>ストレーナーの位置3</vt:lpstr>
      <vt:lpstr>ストレーナーの位置4</vt:lpstr>
      <vt:lpstr>ストレーナーの位置5</vt:lpstr>
      <vt:lpstr>ストレーナーの位置6</vt:lpstr>
      <vt:lpstr>ストレーナーの位置7</vt:lpstr>
      <vt:lpstr>ストレーナーの位置8</vt:lpstr>
      <vt:lpstr>メールタイトル</vt:lpstr>
      <vt:lpstr>メール本文</vt:lpstr>
      <vt:lpstr>環境保全課メールアドレス</vt:lpstr>
      <vt:lpstr>業種</vt:lpstr>
      <vt:lpstr>計測方法</vt:lpstr>
      <vt:lpstr>検定年月日</vt:lpstr>
      <vt:lpstr>原動機の出力</vt:lpstr>
      <vt:lpstr>作業の種類</vt:lpstr>
      <vt:lpstr>事業場所在地</vt:lpstr>
      <vt:lpstr>事業場名称</vt:lpstr>
      <vt:lpstr>深度</vt:lpstr>
      <vt:lpstr>水量測定器型式</vt:lpstr>
      <vt:lpstr>水量測定器種類</vt:lpstr>
      <vt:lpstr>水量測定器名称</vt:lpstr>
      <vt:lpstr>静止水位</vt:lpstr>
      <vt:lpstr>設置・変更年月日</vt:lpstr>
      <vt:lpstr>側管口径</vt:lpstr>
      <vt:lpstr>地下水揚水量</vt:lpstr>
      <vt:lpstr>地下揚水施設の構造等</vt:lpstr>
      <vt:lpstr>柱状図</vt:lpstr>
      <vt:lpstr>提出表示</vt:lpstr>
      <vt:lpstr>添付書類</vt:lpstr>
      <vt:lpstr>吐出口断面積</vt:lpstr>
      <vt:lpstr>届出者氏名</vt:lpstr>
      <vt:lpstr>届出者住所</vt:lpstr>
      <vt:lpstr>届出種別</vt:lpstr>
      <vt:lpstr>届出日</vt:lpstr>
      <vt:lpstr>変更後施設数</vt:lpstr>
      <vt:lpstr>変更後地下水揚水量</vt:lpstr>
      <vt:lpstr>変更後吐出口断面積</vt:lpstr>
      <vt:lpstr>変更前施設数</vt:lpstr>
      <vt:lpstr>変更前地下水揚水量</vt:lpstr>
      <vt:lpstr>変更前吐出口断面積</vt:lpstr>
      <vt:lpstr>揚水機型式</vt:lpstr>
      <vt:lpstr>揚水機種類</vt:lpstr>
      <vt:lpstr>揚水機名称</vt:lpstr>
      <vt:lpstr>揚水施設担当者氏名</vt:lpstr>
      <vt:lpstr>揚水施設担当者所属</vt:lpstr>
      <vt:lpstr>揚水施設担当者電話番号</vt:lpstr>
      <vt:lpstr>揚水水位</vt:lpstr>
      <vt:lpstr>揚水能力</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2022-11-09T05:33:40Z</dcterms:modified>
</cp:coreProperties>
</file>