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1600" windowHeight="10950" firstSheet="1" activeTab="1"/>
  </bookViews>
  <sheets>
    <sheet name="このファイルについて" sheetId="12" state="hidden" r:id="rId1"/>
    <sheet name="入力シート" sheetId="5" r:id="rId2"/>
    <sheet name="地下水揚水施設設置・変更届出書" sheetId="10" r:id="rId3"/>
    <sheet name="地下水揚水施設の構造等" sheetId="11" r:id="rId4"/>
  </sheets>
  <externalReferences>
    <externalReference r:id="rId5"/>
    <externalReference r:id="rId6"/>
  </externalReferences>
  <definedNames>
    <definedName name="a">[1]入力シート!$I$8,[1]入力シート!$I$10,[1]入力シート!$I$13,[1]入力シート!$I$16,[1]入力シート!$I$18,[1]入力シート!$I$21,[1]入力シート!$I$23,[1]入力シート!$I$27,[1]入力シート!$I$29,[1]入力シート!$I$31,[1]入力シート!$I$33,[1]入力シート!$I$38,[1]入力シート!$I$40,[1]入力シート!$I$42,[1]入力シート!$I$82,[1]入力シート!$I$84,[1]入力シート!$I$86,[1]入力シート!$I$88,[1]入力シート!$I$90,[1]入力シート!$I$93,[1]入力シート!$I$96,[1]入力シート!$I$98,[1]入力シート!$I$100,[1]入力シート!$I$5</definedName>
    <definedName name="_xlnm.Print_Area" localSheetId="3">地下水揚水施設の構造等!$A$1:$D$26</definedName>
    <definedName name="_xlnm.Print_Area" localSheetId="2">地下水揚水施設設置・変更届出書!$A$1:$D$19</definedName>
    <definedName name="_xlnm.Print_Area" localSheetId="1">入力シート!$A$1:$AE$107</definedName>
    <definedName name="さく井年月日">入力シート!$J$30</definedName>
    <definedName name="ストレーナーの位置1">入力シート!$J$35</definedName>
    <definedName name="ストレーナーの位置2">入力シート!$L$35</definedName>
    <definedName name="ストレーナーの位置3">入力シート!$J$36</definedName>
    <definedName name="ストレーナーの位置4">入力シート!$L$36</definedName>
    <definedName name="ストレーナーの位置5">入力シート!$J$37</definedName>
    <definedName name="ストレーナーの位置6">入力シート!$L$37</definedName>
    <definedName name="ストレーナーの位置7">入力シート!$J$38</definedName>
    <definedName name="ストレーナーの位置8">入力シート!$L$38</definedName>
    <definedName name="メールタイトル">このファイルについて!$B$22</definedName>
    <definedName name="メール本文">このファイルについて!$B$23</definedName>
    <definedName name="環境保全課メールアドレス">このファイルについて!$B$21</definedName>
    <definedName name="記入順" localSheetId="0">[2]入力シート!$F$7,[2]入力シート!$F$10,[2]入力シート!$F$12,[2]入力シート!$F$18,[2]入力シート!$F$20,[2]入力シート!$F$22,[2]入力シート!$F$24,[2]入力シート!$F$26,[2]入力シート!$F$31,[2]入力シート!$F$33,[2]入力シート!$F$35,[2]入力シート!$F$37,[2]入力シート!$F$39,[2]入力シート!$H$39,[2]入力シート!$F$41,[2]入力シート!$H$41,[2]入力シート!$F$43,[2]入力シート!$H$43,[2]入力シート!$F$45,[2]入力シート!$H$45,[2]入力シート!$F$48,[2]入力シート!$F$50,[2]入力シート!$F$52,[2]入力シート!$F$54,[2]入力シート!$F$56,[2]入力シート!$F$58,[2]入力シート!$F$61,[2]入力シート!$F$63,[2]入力シート!$F$65,[2]入力シート!$F$67,[2]入力シート!$F$70,[2]入力シート!$F$72,[2]入力シート!$F$74,[2]入力シート!$F$76,[2]入力シート!$F$80,[2]入力シート!$H$80,[2]入力シート!$F$82,[2]入力シート!$H$82,[2]入力シート!$F$84,[2]入力シート!$H$84,[2]入力シート!$F$87,[2]入力シート!$F$89</definedName>
    <definedName name="記入順">入力シート!$I$4,入力シート!$I$7,入力シート!$I$9,入力シート!#REF!,入力シート!$I$15,入力シート!$I$17,入力シート!$J$19,入力シート!$J$21,入力シート!$J$23,入力シート!$J$28,入力シート!$J$30,入力シート!$J$32,入力シート!$J$33,入力シート!$J$35,入力シート!$L$35,入力シート!$J$36,入力シート!$L$36,入力シート!$J$37,入力シート!$L$37,入力シート!$J$38,入力シート!$L$38,入力シート!$J$41,入力シート!$J$42,入力シート!$J$43,入力シート!$J$45,入力シート!$J$46,入力シート!$J$48,入力シート!$J$51,入力シート!$J$52,入力シート!$J$53,入力シート!$J$55,入力シート!$J$58,入力シート!$J$60,入力シート!$J$61,入力シート!$J$63,入力シート!$J$67</definedName>
    <definedName name="業種">入力シート!$J$19</definedName>
    <definedName name="計測方法">入力シート!$J$58</definedName>
    <definedName name="検定年月日">入力シート!$J$55</definedName>
    <definedName name="原動機の出力">入力シート!$J$45</definedName>
    <definedName name="作業の種類">入力シート!$J$21</definedName>
    <definedName name="事業所の種別">[1]入力シート!$I$13</definedName>
    <definedName name="事業場所在地">入力シート!$I$17</definedName>
    <definedName name="事業場等の名称">[2]入力シート!$F$18</definedName>
    <definedName name="事業場名称">入力シート!$I$15</definedName>
    <definedName name="種別">[2]入力シート!$F$7</definedName>
    <definedName name="所在地">[1]入力シート!$I$23</definedName>
    <definedName name="深度">入力シート!$J$32</definedName>
    <definedName name="水量測定器型式">入力シート!$J$53</definedName>
    <definedName name="水量測定器種類">入力シート!$J$51</definedName>
    <definedName name="水量測定器名称">入力シート!$J$52</definedName>
    <definedName name="静止水位">入力シート!$J$60</definedName>
    <definedName name="設置・変更年月日">入力シート!$J$28</definedName>
    <definedName name="側管口径">入力シート!$J$33</definedName>
    <definedName name="地下水揚水量">入力シート!$J$63</definedName>
    <definedName name="地下揚水施設の構造等">入力シート!$J$23</definedName>
    <definedName name="柱状図">入力シート!$H$90</definedName>
    <definedName name="提出表示">このファイルについて!$B$25</definedName>
    <definedName name="添付書類">このファイルについて!$B$24</definedName>
    <definedName name="吐出口断面積">入力シート!$J$48</definedName>
    <definedName name="届出者氏名">入力シート!$I$9</definedName>
    <definedName name="届出者住所">入力シート!$I$7</definedName>
    <definedName name="届出種別">入力シート!$I$12</definedName>
    <definedName name="届出日">入力シート!$I$4</definedName>
    <definedName name="変更後施設数">入力シート!$J$72</definedName>
    <definedName name="変更後地下水揚水量">入力シート!$J$74</definedName>
    <definedName name="変更後吐出口断面積">入力シート!$J$73</definedName>
    <definedName name="変更前施設数">入力シート!$J$67</definedName>
    <definedName name="変更前地下水揚水量">入力シート!$J$69</definedName>
    <definedName name="変更前吐出口断面積">入力シート!$J$68</definedName>
    <definedName name="揚水機型式">入力シート!$J$43</definedName>
    <definedName name="揚水機種類">入力シート!$J$41</definedName>
    <definedName name="揚水機名称">入力シート!$J$42</definedName>
    <definedName name="揚水施設担当者氏名">入力シート!$J$78</definedName>
    <definedName name="揚水施設担当者所属">入力シート!$J$77</definedName>
    <definedName name="揚水施設担当者電話番号">入力シート!$J$79</definedName>
    <definedName name="揚水水位">入力シート!$J$61</definedName>
    <definedName name="揚水能力">入力シート!$J$46</definedName>
  </definedNames>
  <calcPr calcId="152511"/>
</workbook>
</file>

<file path=xl/calcChain.xml><?xml version="1.0" encoding="utf-8"?>
<calcChain xmlns="http://schemas.openxmlformats.org/spreadsheetml/2006/main">
  <c r="B25" i="12" l="1"/>
  <c r="E92" i="5" l="1"/>
  <c r="D20" i="11"/>
  <c r="D18" i="11"/>
  <c r="D9" i="11"/>
  <c r="D8" i="11"/>
  <c r="D6" i="11" l="1"/>
  <c r="D10" i="11"/>
  <c r="C21" i="11"/>
  <c r="D19" i="11"/>
  <c r="D17" i="11"/>
  <c r="D15" i="11"/>
  <c r="D14" i="11"/>
  <c r="D13" i="11"/>
  <c r="D12" i="11"/>
  <c r="D11" i="11"/>
  <c r="D7" i="11"/>
  <c r="D5" i="11"/>
  <c r="D4" i="11"/>
  <c r="D3" i="11"/>
  <c r="D16" i="10"/>
  <c r="D15" i="10"/>
  <c r="D14" i="10"/>
  <c r="D13" i="10"/>
  <c r="D7" i="10"/>
  <c r="D6" i="10"/>
  <c r="B24" i="12" l="1"/>
  <c r="B23" i="12"/>
  <c r="B22" i="12"/>
  <c r="F7" i="11" l="1"/>
  <c r="F9" i="10"/>
  <c r="C93" i="5"/>
  <c r="I4" i="5" l="1"/>
  <c r="D4" i="10" s="1"/>
</calcChain>
</file>

<file path=xl/sharedStrings.xml><?xml version="1.0" encoding="utf-8"?>
<sst xmlns="http://schemas.openxmlformats.org/spreadsheetml/2006/main" count="197" uniqueCount="160">
  <si>
    <t>届出日</t>
    <rPh sb="0" eb="2">
      <t>トドケデ</t>
    </rPh>
    <rPh sb="2" eb="3">
      <t>ビ</t>
    </rPh>
    <phoneticPr fontId="3"/>
  </si>
  <si>
    <t>届出者</t>
    <phoneticPr fontId="3"/>
  </si>
  <si>
    <t>１．</t>
    <phoneticPr fontId="3"/>
  </si>
  <si>
    <t>２．</t>
    <phoneticPr fontId="3"/>
  </si>
  <si>
    <t>済</t>
    <rPh sb="0" eb="1">
      <t>スミ</t>
    </rPh>
    <phoneticPr fontId="3"/>
  </si>
  <si>
    <t>住所</t>
    <rPh sb="0" eb="2">
      <t>ジュウショ</t>
    </rPh>
    <phoneticPr fontId="3"/>
  </si>
  <si>
    <t>○○区○○2-45-1</t>
    <rPh sb="2" eb="3">
      <t>ク</t>
    </rPh>
    <phoneticPr fontId="3"/>
  </si>
  <si>
    <t>３．</t>
    <phoneticPr fontId="3"/>
  </si>
  <si>
    <t>４．</t>
    <phoneticPr fontId="3"/>
  </si>
  <si>
    <t>添付書類</t>
    <rPh sb="0" eb="4">
      <t>テンプショルイ</t>
    </rPh>
    <phoneticPr fontId="3"/>
  </si>
  <si>
    <t>揚水施設の所在地</t>
    <rPh sb="0" eb="4">
      <t>ヨウスイシセツ</t>
    </rPh>
    <rPh sb="5" eb="8">
      <t>ショザイチ</t>
    </rPh>
    <phoneticPr fontId="3"/>
  </si>
  <si>
    <t>△△△△ビル</t>
    <phoneticPr fontId="3"/>
  </si>
  <si>
    <t>豊島区△△△1-18-1</t>
    <rPh sb="0" eb="2">
      <t>トシマ</t>
    </rPh>
    <rPh sb="2" eb="3">
      <t>ク</t>
    </rPh>
    <phoneticPr fontId="3"/>
  </si>
  <si>
    <t>業種・作業の種類</t>
    <rPh sb="0" eb="2">
      <t>ギョウシュ</t>
    </rPh>
    <rPh sb="3" eb="5">
      <t>サギョウ</t>
    </rPh>
    <rPh sb="6" eb="8">
      <t>シュルイ</t>
    </rPh>
    <phoneticPr fontId="3"/>
  </si>
  <si>
    <t>地下揚水施設の構造等</t>
    <rPh sb="0" eb="6">
      <t>チカヨウスイシセツ</t>
    </rPh>
    <rPh sb="7" eb="10">
      <t>コウゾウトウ</t>
    </rPh>
    <phoneticPr fontId="3"/>
  </si>
  <si>
    <t>別紙のとおり</t>
    <rPh sb="0" eb="2">
      <t>ベッシ</t>
    </rPh>
    <phoneticPr fontId="3"/>
  </si>
  <si>
    <t>別紙：地下水の揚水施設の構造等</t>
    <rPh sb="0" eb="2">
      <t>ベッシ</t>
    </rPh>
    <rPh sb="3" eb="6">
      <t>チカスイ</t>
    </rPh>
    <rPh sb="7" eb="11">
      <t>ヨウスイシセツ</t>
    </rPh>
    <rPh sb="12" eb="15">
      <t>コウゾウトウ</t>
    </rPh>
    <phoneticPr fontId="3"/>
  </si>
  <si>
    <t>揚水施設の構造</t>
    <rPh sb="0" eb="4">
      <t>ヨウスイシセツ</t>
    </rPh>
    <rPh sb="5" eb="7">
      <t>コウゾウ</t>
    </rPh>
    <phoneticPr fontId="3"/>
  </si>
  <si>
    <t>設置・変更年月日</t>
    <rPh sb="0" eb="2">
      <t>セッチ</t>
    </rPh>
    <rPh sb="3" eb="8">
      <t>ヘンコウネンガッピ</t>
    </rPh>
    <phoneticPr fontId="3"/>
  </si>
  <si>
    <t>さく井年月日</t>
    <rPh sb="2" eb="3">
      <t>イ</t>
    </rPh>
    <rPh sb="3" eb="6">
      <t>ネンガッピ</t>
    </rPh>
    <phoneticPr fontId="3"/>
  </si>
  <si>
    <t>深度（地表面下ｍ）</t>
    <rPh sb="0" eb="2">
      <t>シンド</t>
    </rPh>
    <rPh sb="3" eb="6">
      <t>チヒョウメン</t>
    </rPh>
    <rPh sb="6" eb="7">
      <t>カ</t>
    </rPh>
    <phoneticPr fontId="3"/>
  </si>
  <si>
    <t>側管口径（mm）</t>
    <rPh sb="0" eb="4">
      <t>ソッカンコウケイ</t>
    </rPh>
    <phoneticPr fontId="3"/>
  </si>
  <si>
    <t>ストレーナーの位置</t>
    <rPh sb="7" eb="9">
      <t>イチ</t>
    </rPh>
    <phoneticPr fontId="3"/>
  </si>
  <si>
    <t>（地表面下m）</t>
    <rPh sb="1" eb="5">
      <t>チヒョウメンカ</t>
    </rPh>
    <phoneticPr fontId="3"/>
  </si>
  <si>
    <t>ｍ～</t>
    <phoneticPr fontId="3"/>
  </si>
  <si>
    <t>ｍ</t>
    <phoneticPr fontId="3"/>
  </si>
  <si>
    <t>揚水機</t>
    <rPh sb="0" eb="3">
      <t>ヨウスイキ</t>
    </rPh>
    <phoneticPr fontId="3"/>
  </si>
  <si>
    <t>種類</t>
    <rPh sb="0" eb="2">
      <t>シュルイ</t>
    </rPh>
    <phoneticPr fontId="3"/>
  </si>
  <si>
    <t>名称</t>
    <rPh sb="0" eb="2">
      <t>メイショウ</t>
    </rPh>
    <phoneticPr fontId="3"/>
  </si>
  <si>
    <t>型式</t>
    <rPh sb="0" eb="2">
      <t>カタシキ</t>
    </rPh>
    <phoneticPr fontId="3"/>
  </si>
  <si>
    <t>原動機の出力</t>
    <rPh sb="0" eb="3">
      <t>ゲンドウキ</t>
    </rPh>
    <rPh sb="4" eb="6">
      <t>シュツリョク</t>
    </rPh>
    <phoneticPr fontId="3"/>
  </si>
  <si>
    <t>揚水能力</t>
    <rPh sb="0" eb="4">
      <t>ヨウスイノウリョク</t>
    </rPh>
    <phoneticPr fontId="3"/>
  </si>
  <si>
    <t>吐出口断面積</t>
    <rPh sb="0" eb="6">
      <t>トシュツコウダンメンセキ</t>
    </rPh>
    <phoneticPr fontId="3"/>
  </si>
  <si>
    <t>水量測定器</t>
    <rPh sb="0" eb="5">
      <t>スイリョウソクテイキ</t>
    </rPh>
    <phoneticPr fontId="3"/>
  </si>
  <si>
    <t>検定年月日</t>
    <rPh sb="0" eb="5">
      <t>ケンテイネンガッピ</t>
    </rPh>
    <phoneticPr fontId="3"/>
  </si>
  <si>
    <t>地下水位</t>
    <rPh sb="0" eb="4">
      <t>チカスイイ</t>
    </rPh>
    <phoneticPr fontId="3"/>
  </si>
  <si>
    <t>計測方法(計器名称)</t>
    <rPh sb="0" eb="4">
      <t>ケイソクホウホウ</t>
    </rPh>
    <rPh sb="5" eb="9">
      <t>ケイキメイショウ</t>
    </rPh>
    <phoneticPr fontId="3"/>
  </si>
  <si>
    <t>揚水水位（地表面下m）</t>
    <rPh sb="0" eb="4">
      <t>ヨウスイスイイ</t>
    </rPh>
    <rPh sb="5" eb="9">
      <t>チヒョウメンカ</t>
    </rPh>
    <phoneticPr fontId="3"/>
  </si>
  <si>
    <t>静止水位（地表面下m）</t>
    <rPh sb="0" eb="2">
      <t>セイシ</t>
    </rPh>
    <rPh sb="2" eb="4">
      <t>スイイ</t>
    </rPh>
    <phoneticPr fontId="3"/>
  </si>
  <si>
    <t>ｍ</t>
    <phoneticPr fontId="3"/>
  </si>
  <si>
    <t>地下水の用途</t>
    <rPh sb="0" eb="3">
      <t>チカスイ</t>
    </rPh>
    <rPh sb="4" eb="6">
      <t>ヨウト</t>
    </rPh>
    <phoneticPr fontId="3"/>
  </si>
  <si>
    <t>地下水揚水量（1日平均）</t>
    <rPh sb="0" eb="6">
      <t>チカスイヨウスイリョウ</t>
    </rPh>
    <rPh sb="8" eb="11">
      <t>ニチヘイキン</t>
    </rPh>
    <phoneticPr fontId="3"/>
  </si>
  <si>
    <t>㎥</t>
    <phoneticPr fontId="3"/>
  </si>
  <si>
    <t>施設数、吐出口断面積の合計、地下水揚水量の合計</t>
    <rPh sb="0" eb="3">
      <t>シセツスウ</t>
    </rPh>
    <rPh sb="4" eb="10">
      <t>トシュツコウダンメンセキ</t>
    </rPh>
    <rPh sb="11" eb="13">
      <t>ゴウケイ</t>
    </rPh>
    <rPh sb="14" eb="20">
      <t>チカスイヨウスイリョウ</t>
    </rPh>
    <rPh sb="21" eb="23">
      <t>ゴウケイ</t>
    </rPh>
    <phoneticPr fontId="3"/>
  </si>
  <si>
    <t>変更前</t>
    <rPh sb="0" eb="3">
      <t>ヘンコウマエ</t>
    </rPh>
    <phoneticPr fontId="3"/>
  </si>
  <si>
    <t>施設数</t>
    <rPh sb="0" eb="3">
      <t>シセツスウ</t>
    </rPh>
    <phoneticPr fontId="3"/>
  </si>
  <si>
    <t>吐出口断面積の合計</t>
    <rPh sb="0" eb="6">
      <t>トシュツコウダンメンセキ</t>
    </rPh>
    <rPh sb="7" eb="9">
      <t>ゴウケイ</t>
    </rPh>
    <phoneticPr fontId="3"/>
  </si>
  <si>
    <t>地下水揚水量の合計（1日平均）</t>
    <rPh sb="0" eb="6">
      <t>チカスイヨウスイリョウ</t>
    </rPh>
    <rPh sb="7" eb="9">
      <t>ゴウケイ</t>
    </rPh>
    <rPh sb="11" eb="14">
      <t>ニチヘイキン</t>
    </rPh>
    <phoneticPr fontId="3"/>
  </si>
  <si>
    <t>変更後</t>
    <rPh sb="0" eb="3">
      <t>ヘンコウゴ</t>
    </rPh>
    <phoneticPr fontId="3"/>
  </si>
  <si>
    <t>揚水施設担当者</t>
    <rPh sb="0" eb="7">
      <t>ヨウスイシセツタントウシャ</t>
    </rPh>
    <phoneticPr fontId="3"/>
  </si>
  <si>
    <t>所属</t>
    <rPh sb="0" eb="2">
      <t>ショゾク</t>
    </rPh>
    <phoneticPr fontId="3"/>
  </si>
  <si>
    <t>氏名</t>
    <rPh sb="0" eb="2">
      <t>シメイ</t>
    </rPh>
    <phoneticPr fontId="3"/>
  </si>
  <si>
    <t>電話番号</t>
    <rPh sb="0" eb="4">
      <t>デンワバンゴウ</t>
    </rPh>
    <phoneticPr fontId="3"/>
  </si>
  <si>
    <t>××エース</t>
    <phoneticPr fontId="3"/>
  </si>
  <si>
    <t>NF×-×××SK</t>
    <phoneticPr fontId="3"/>
  </si>
  <si>
    <t>c㎡</t>
    <phoneticPr fontId="3"/>
  </si>
  <si>
    <t>ℓ/min</t>
  </si>
  <si>
    <t>kW</t>
  </si>
  <si>
    <t>浅井戸ポンプ</t>
    <rPh sb="0" eb="3">
      <t>アサイド</t>
    </rPh>
    <phoneticPr fontId="3"/>
  </si>
  <si>
    <t>ｍ</t>
    <phoneticPr fontId="3"/>
  </si>
  <si>
    <t>mm</t>
    <phoneticPr fontId="3"/>
  </si>
  <si>
    <t>□□製作所</t>
    <rPh sb="2" eb="5">
      <t>セイサクジョ</t>
    </rPh>
    <phoneticPr fontId="3"/>
  </si>
  <si>
    <t>NK□□13</t>
    <phoneticPr fontId="3"/>
  </si>
  <si>
    <t>接線流羽根車式</t>
    <phoneticPr fontId="3"/>
  </si>
  <si>
    <t>ロープ式手動用水位計（アルファ水位計）</t>
    <rPh sb="3" eb="4">
      <t>シキ</t>
    </rPh>
    <rPh sb="4" eb="10">
      <t>シュドウヨウスイイケイ</t>
    </rPh>
    <rPh sb="15" eb="18">
      <t>スイイケイ</t>
    </rPh>
    <phoneticPr fontId="3"/>
  </si>
  <si>
    <t>㎥</t>
    <phoneticPr fontId="3"/>
  </si>
  <si>
    <t>●●水工</t>
    <rPh sb="2" eb="4">
      <t>スイコウ</t>
    </rPh>
    <phoneticPr fontId="3"/>
  </si>
  <si>
    <t>●●　●●</t>
    <phoneticPr fontId="3"/>
  </si>
  <si>
    <t>03-●●●●-●●●●</t>
    <phoneticPr fontId="3"/>
  </si>
  <si>
    <t>近隣図（半径50m以内の建物用途がわかる地図）</t>
  </si>
  <si>
    <t>配置図（敷地図に井戸のある場所を図示したもの）</t>
  </si>
  <si>
    <t>井戸の構造図</t>
  </si>
  <si>
    <t>給水系統図（地下水がどのような用途で使用されているのかがわかるフロー図）</t>
  </si>
  <si>
    <t>揚水機のカタログ</t>
  </si>
  <si>
    <t>水量測定器のカタログ</t>
  </si>
  <si>
    <t>水位計のカタログ</t>
  </si>
  <si>
    <t>地質柱状図と電気検層図（作成した場合）</t>
  </si>
  <si>
    <t>の欄に入力し、揚水施設（設置・変更）届出書で記入内容を確認してください。</t>
    <rPh sb="7" eb="9">
      <t>ヨウスイ</t>
    </rPh>
    <rPh sb="9" eb="11">
      <t>シセツ</t>
    </rPh>
    <rPh sb="12" eb="14">
      <t>セッチ</t>
    </rPh>
    <rPh sb="15" eb="17">
      <t>ヘンコウ</t>
    </rPh>
    <rPh sb="18" eb="21">
      <t>トドケデショ</t>
    </rPh>
    <phoneticPr fontId="3"/>
  </si>
  <si>
    <t>設置</t>
    <rPh sb="0" eb="2">
      <t>セッチ</t>
    </rPh>
    <phoneticPr fontId="3"/>
  </si>
  <si>
    <t>変更</t>
    <rPh sb="0" eb="2">
      <t>ヘンコウ</t>
    </rPh>
    <phoneticPr fontId="3"/>
  </si>
  <si>
    <t>豊島区長</t>
    <rPh sb="0" eb="4">
      <t>トシマクチョウ</t>
    </rPh>
    <phoneticPr fontId="3"/>
  </si>
  <si>
    <t>事業場の名称</t>
    <rPh sb="0" eb="3">
      <t>ジギョウジョウ</t>
    </rPh>
    <rPh sb="4" eb="6">
      <t>メイショウ</t>
    </rPh>
    <phoneticPr fontId="3"/>
  </si>
  <si>
    <t>地下水揚水施設の構造等</t>
    <rPh sb="0" eb="7">
      <t>チカスイヨウスイシセツ</t>
    </rPh>
    <rPh sb="8" eb="11">
      <t>コウゾウトウ</t>
    </rPh>
    <phoneticPr fontId="3"/>
  </si>
  <si>
    <t>※受付欄</t>
    <rPh sb="1" eb="4">
      <t>ウケツケラン</t>
    </rPh>
    <phoneticPr fontId="3"/>
  </si>
  <si>
    <t>揚水施設
の所在地</t>
    <rPh sb="0" eb="4">
      <t>ヨウスイシセツ</t>
    </rPh>
    <rPh sb="6" eb="9">
      <t>ショザイチ</t>
    </rPh>
    <phoneticPr fontId="3"/>
  </si>
  <si>
    <t>備考　※の欄には記入しないこと。</t>
    <rPh sb="0" eb="2">
      <t>ビコウ</t>
    </rPh>
    <rPh sb="3" eb="10">
      <t>コメジルシノランニハキニュウ</t>
    </rPh>
    <phoneticPr fontId="3"/>
  </si>
  <si>
    <t>（法人にあっては名称、代表者の氏名及び主たる事業所の所在地）</t>
    <phoneticPr fontId="3"/>
  </si>
  <si>
    <t>第４項</t>
    <phoneticPr fontId="3"/>
  </si>
  <si>
    <t>第５項</t>
    <rPh sb="0" eb="1">
      <t>ダイ</t>
    </rPh>
    <rPh sb="2" eb="3">
      <t>コウ</t>
    </rPh>
    <phoneticPr fontId="3"/>
  </si>
  <si>
    <t>　　都民の健康と安全を確保する環境に関する条例第134条　　　の規定により次の通り</t>
    <rPh sb="2" eb="4">
      <t>トミン</t>
    </rPh>
    <rPh sb="5" eb="7">
      <t>ケンコウ</t>
    </rPh>
    <rPh sb="8" eb="10">
      <t>アンゼン</t>
    </rPh>
    <rPh sb="32" eb="34">
      <t>キテイ</t>
    </rPh>
    <rPh sb="37" eb="38">
      <t>ツギ</t>
    </rPh>
    <rPh sb="39" eb="40">
      <t>トオ</t>
    </rPh>
    <phoneticPr fontId="3"/>
  </si>
  <si>
    <t>　　届け出ます。</t>
    <rPh sb="2" eb="3">
      <t>トド</t>
    </rPh>
    <rPh sb="4" eb="5">
      <t>デ</t>
    </rPh>
    <phoneticPr fontId="3"/>
  </si>
  <si>
    <t>変更</t>
  </si>
  <si>
    <t>地下水揚水施設　　 届出書</t>
    <rPh sb="0" eb="7">
      <t>チカスイヨウスイシセツ</t>
    </rPh>
    <phoneticPr fontId="3"/>
  </si>
  <si>
    <t>地下水の揚水施設の構造等</t>
    <rPh sb="0" eb="3">
      <t>チカスイ</t>
    </rPh>
    <rPh sb="4" eb="8">
      <t>ヨウスイシセツ</t>
    </rPh>
    <rPh sb="9" eb="12">
      <t>コウゾウトウ</t>
    </rPh>
    <phoneticPr fontId="3"/>
  </si>
  <si>
    <t>揚水施設担当者
   所属、氏名、電話番号</t>
    <rPh sb="0" eb="4">
      <t>ヨウスイシセツ</t>
    </rPh>
    <rPh sb="4" eb="7">
      <t>タントウシャ</t>
    </rPh>
    <rPh sb="11" eb="13">
      <t>ショゾク</t>
    </rPh>
    <rPh sb="14" eb="16">
      <t>シメイ</t>
    </rPh>
    <rPh sb="17" eb="21">
      <t>デンワバンゴウ</t>
    </rPh>
    <phoneticPr fontId="3"/>
  </si>
  <si>
    <t>備考　１　必要に応じ図面を添付すること。</t>
    <rPh sb="0" eb="2">
      <t>ビコウ</t>
    </rPh>
    <rPh sb="5" eb="7">
      <t>ヒツヨウ</t>
    </rPh>
    <rPh sb="8" eb="9">
      <t>オウ</t>
    </rPh>
    <rPh sb="10" eb="12">
      <t>ズメン</t>
    </rPh>
    <rPh sb="13" eb="15">
      <t>テンプ</t>
    </rPh>
    <phoneticPr fontId="3"/>
  </si>
  <si>
    <t>名称又は番号</t>
    <rPh sb="0" eb="2">
      <t>メイショウ</t>
    </rPh>
    <rPh sb="2" eb="3">
      <t>マタ</t>
    </rPh>
    <rPh sb="4" eb="6">
      <t>バンゴウ</t>
    </rPh>
    <phoneticPr fontId="3"/>
  </si>
  <si>
    <t>さく井年月日</t>
    <rPh sb="2" eb="6">
      <t>イネンガッピ</t>
    </rPh>
    <phoneticPr fontId="3"/>
  </si>
  <si>
    <t>深度（地表面下m）・側管口径（mm）</t>
    <rPh sb="0" eb="2">
      <t>シンド</t>
    </rPh>
    <rPh sb="3" eb="7">
      <t>チヒョウメンカ</t>
    </rPh>
    <rPh sb="10" eb="11">
      <t>ソク</t>
    </rPh>
    <rPh sb="11" eb="12">
      <t>カン</t>
    </rPh>
    <rPh sb="12" eb="14">
      <t>コウケイ</t>
    </rPh>
    <phoneticPr fontId="3"/>
  </si>
  <si>
    <t>ストレーナーの位置
（地表面下ｍ）</t>
    <rPh sb="7" eb="9">
      <t>イチ</t>
    </rPh>
    <rPh sb="11" eb="15">
      <t>チヒョウメンカ</t>
    </rPh>
    <phoneticPr fontId="3"/>
  </si>
  <si>
    <t>種類・名称・型式</t>
    <rPh sb="0" eb="2">
      <t>シュルイ</t>
    </rPh>
    <rPh sb="3" eb="5">
      <t>メイショウ</t>
    </rPh>
    <rPh sb="6" eb="8">
      <t>カタシキ</t>
    </rPh>
    <phoneticPr fontId="3"/>
  </si>
  <si>
    <t>原動機の出力・揚水能力</t>
    <rPh sb="0" eb="3">
      <t>ゲンドウキ</t>
    </rPh>
    <rPh sb="4" eb="6">
      <t>シュツリョク</t>
    </rPh>
    <rPh sb="7" eb="11">
      <t>ヨウスイノウリョク</t>
    </rPh>
    <phoneticPr fontId="3"/>
  </si>
  <si>
    <t>静止水位、揚水水位（地表面下ｍ）</t>
    <rPh sb="0" eb="2">
      <t>セイシ</t>
    </rPh>
    <rPh sb="2" eb="4">
      <t>スイイ</t>
    </rPh>
    <rPh sb="5" eb="7">
      <t>ヨウスイ</t>
    </rPh>
    <rPh sb="7" eb="9">
      <t>スイイ</t>
    </rPh>
    <rPh sb="10" eb="13">
      <t>チヒョウメン</t>
    </rPh>
    <rPh sb="13" eb="14">
      <t>カ</t>
    </rPh>
    <phoneticPr fontId="3"/>
  </si>
  <si>
    <t>地下水揚水量</t>
    <rPh sb="0" eb="6">
      <t>チカスイヨウスイリョウ</t>
    </rPh>
    <phoneticPr fontId="3"/>
  </si>
  <si>
    <t>施設数、吐出口断面積の合計、地下水揚水量の合計</t>
    <rPh sb="0" eb="3">
      <t>シセツスウ</t>
    </rPh>
    <rPh sb="4" eb="6">
      <t>トシュツ</t>
    </rPh>
    <rPh sb="6" eb="7">
      <t>コウ</t>
    </rPh>
    <rPh sb="7" eb="10">
      <t>ダンメンセキ</t>
    </rPh>
    <rPh sb="11" eb="13">
      <t>ゴウケイ</t>
    </rPh>
    <rPh sb="14" eb="20">
      <t>チカスイヨウスイリョウ</t>
    </rPh>
    <rPh sb="21" eb="23">
      <t>ゴウケイ</t>
    </rPh>
    <phoneticPr fontId="3"/>
  </si>
  <si>
    <t>施設数、吐出口断面積の合計</t>
    <rPh sb="0" eb="3">
      <t>シセツスウ</t>
    </rPh>
    <rPh sb="4" eb="10">
      <t>トシュツコウダンメンセキ</t>
    </rPh>
    <rPh sb="11" eb="13">
      <t>ゴウケイ</t>
    </rPh>
    <phoneticPr fontId="3"/>
  </si>
  <si>
    <t>地下水揚水量の合計</t>
    <rPh sb="0" eb="6">
      <t>チカスイヨウスイリョウ</t>
    </rPh>
    <rPh sb="7" eb="9">
      <t>ゴウケイ</t>
    </rPh>
    <phoneticPr fontId="3"/>
  </si>
  <si>
    <t>　　　２　複数の揚水施設の設置（変更）の場合は、地下水揚水施設の構造等については、揚水施設ごとに作</t>
    <rPh sb="5" eb="7">
      <t>フクスウ</t>
    </rPh>
    <rPh sb="8" eb="12">
      <t>ヨウスイシセツ</t>
    </rPh>
    <rPh sb="13" eb="15">
      <t>セッチ</t>
    </rPh>
    <rPh sb="16" eb="18">
      <t>ヘンコウ</t>
    </rPh>
    <rPh sb="20" eb="22">
      <t>バアイ</t>
    </rPh>
    <rPh sb="24" eb="27">
      <t>チカスイ</t>
    </rPh>
    <rPh sb="27" eb="29">
      <t>ヨウスイ</t>
    </rPh>
    <rPh sb="29" eb="31">
      <t>シセツ</t>
    </rPh>
    <rPh sb="32" eb="34">
      <t>コウゾウ</t>
    </rPh>
    <rPh sb="34" eb="35">
      <t>トウ</t>
    </rPh>
    <rPh sb="41" eb="43">
      <t>ヨウスイ</t>
    </rPh>
    <rPh sb="43" eb="45">
      <t>シセツ</t>
    </rPh>
    <rPh sb="48" eb="49">
      <t>サク</t>
    </rPh>
    <phoneticPr fontId="3"/>
  </si>
  <si>
    <t>　　　３　完成後、揚水試験を実施したときは、その報告書の写しを提出すること。</t>
    <rPh sb="5" eb="7">
      <t>カンセイ</t>
    </rPh>
    <rPh sb="7" eb="33">
      <t>ゴ､ヨウスイシケンヲジッシシタトキハ､ソノホウコクショノウツシヲテイシュツ</t>
    </rPh>
    <phoneticPr fontId="3"/>
  </si>
  <si>
    <t>　　　　成のこと。ただし、「施設数、吐出口断面積の合計、地下水揚水量脳合計」の欄については、１枚目</t>
    <rPh sb="4" eb="5">
      <t>シゲル</t>
    </rPh>
    <rPh sb="14" eb="17">
      <t>シセツスウ</t>
    </rPh>
    <rPh sb="18" eb="20">
      <t>トシュツ</t>
    </rPh>
    <rPh sb="20" eb="21">
      <t>コウ</t>
    </rPh>
    <rPh sb="21" eb="24">
      <t>ダンメンセキ</t>
    </rPh>
    <rPh sb="25" eb="27">
      <t>ゴウケイ</t>
    </rPh>
    <rPh sb="28" eb="31">
      <t>チカスイ</t>
    </rPh>
    <rPh sb="31" eb="33">
      <t>ヨウスイ</t>
    </rPh>
    <rPh sb="33" eb="34">
      <t>リョウ</t>
    </rPh>
    <rPh sb="34" eb="35">
      <t>ノウ</t>
    </rPh>
    <rPh sb="35" eb="37">
      <t>ゴウケイ</t>
    </rPh>
    <rPh sb="39" eb="40">
      <t>ラン</t>
    </rPh>
    <rPh sb="47" eb="49">
      <t>マイメ</t>
    </rPh>
    <phoneticPr fontId="3"/>
  </si>
  <si>
    <t>　　　　に記入し、２枚目以降には記入しないこと。</t>
    <rPh sb="5" eb="7">
      <t>キニュウ</t>
    </rPh>
    <rPh sb="10" eb="12">
      <t>マイメ</t>
    </rPh>
    <rPh sb="12" eb="14">
      <t>イコウ</t>
    </rPh>
    <rPh sb="16" eb="18">
      <t>キニュウ</t>
    </rPh>
    <phoneticPr fontId="3"/>
  </si>
  <si>
    <t>業種</t>
    <rPh sb="0" eb="2">
      <t>ギョウシュ</t>
    </rPh>
    <phoneticPr fontId="3"/>
  </si>
  <si>
    <t>作業の種類</t>
    <rPh sb="0" eb="2">
      <t>サギョウ</t>
    </rPh>
    <rPh sb="3" eb="5">
      <t>シュルイ</t>
    </rPh>
    <phoneticPr fontId="3"/>
  </si>
  <si>
    <t>敷地内の散水</t>
    <rPh sb="0" eb="3">
      <t>シキチナイ</t>
    </rPh>
    <rPh sb="4" eb="6">
      <t>サンスイ</t>
    </rPh>
    <phoneticPr fontId="3"/>
  </si>
  <si>
    <t>貸しビル業</t>
    <rPh sb="0" eb="1">
      <t>カ</t>
    </rPh>
    <rPh sb="4" eb="5">
      <t>ギョウ</t>
    </rPh>
    <phoneticPr fontId="3"/>
  </si>
  <si>
    <t>住　　　所</t>
    <rPh sb="0" eb="1">
      <t>ジュウ</t>
    </rPh>
    <rPh sb="4" eb="5">
      <t>ショ</t>
    </rPh>
    <phoneticPr fontId="3"/>
  </si>
  <si>
    <t>氏　　　名</t>
    <rPh sb="0" eb="1">
      <t>シ</t>
    </rPh>
    <rPh sb="4" eb="5">
      <t>ナ</t>
    </rPh>
    <phoneticPr fontId="3"/>
  </si>
  <si>
    <t>外部に出すためのものなので入力項目以外にはロックをかけてあるので修正するときは解除すること。</t>
    <rPh sb="0" eb="2">
      <t>ガイブ</t>
    </rPh>
    <rPh sb="3" eb="4">
      <t>ダ</t>
    </rPh>
    <rPh sb="13" eb="19">
      <t>ニュウリョクコウモクイガイ</t>
    </rPh>
    <rPh sb="32" eb="34">
      <t>シュウセイ</t>
    </rPh>
    <rPh sb="39" eb="41">
      <t>カイジョ</t>
    </rPh>
    <phoneticPr fontId="3"/>
  </si>
  <si>
    <t>ファイルリスト</t>
    <phoneticPr fontId="3"/>
  </si>
  <si>
    <t>ファイル名</t>
    <rPh sb="4" eb="5">
      <t>メイ</t>
    </rPh>
    <phoneticPr fontId="3"/>
  </si>
  <si>
    <t>用途</t>
    <rPh sb="0" eb="2">
      <t>ヨウト</t>
    </rPh>
    <phoneticPr fontId="3"/>
  </si>
  <si>
    <t>kaitaiyoushiki.xlsx</t>
  </si>
  <si>
    <t>解体工事標識設置届出書</t>
  </si>
  <si>
    <t>tokken-excel.xlsx</t>
  </si>
  <si>
    <t>特定建設作業実施届出書 騒音・振動</t>
    <rPh sb="12" eb="14">
      <t>ソウオン</t>
    </rPh>
    <rPh sb="15" eb="17">
      <t>シンドウ</t>
    </rPh>
    <phoneticPr fontId="3"/>
  </si>
  <si>
    <t>yousui-excel.xlsx</t>
  </si>
  <si>
    <t>工場・指定作業場 氏名等変更、廃止、承継 届出書、有害物質取扱状況報告書</t>
  </si>
  <si>
    <t>Tokutei_shisetu_excel.xlsx</t>
  </si>
  <si>
    <t>騒音・振動特定施設、設置・変更、数・使用法のの変更、防止方法の変更、氏名等変更、全廃、承継 届出書</t>
    <rPh sb="0" eb="2">
      <t>ソウオン</t>
    </rPh>
    <rPh sb="3" eb="5">
      <t>シンドウ</t>
    </rPh>
    <rPh sb="5" eb="7">
      <t>トクテイ</t>
    </rPh>
    <rPh sb="7" eb="9">
      <t>シセツ</t>
    </rPh>
    <rPh sb="10" eb="12">
      <t>セッチ</t>
    </rPh>
    <rPh sb="13" eb="15">
      <t>ヘンコウ</t>
    </rPh>
    <rPh sb="16" eb="17">
      <t>カズ</t>
    </rPh>
    <rPh sb="18" eb="21">
      <t>シヨウホウ</t>
    </rPh>
    <rPh sb="23" eb="25">
      <t>ヘンコウ</t>
    </rPh>
    <rPh sb="26" eb="28">
      <t>ボウシ</t>
    </rPh>
    <rPh sb="28" eb="30">
      <t>ホウホウ</t>
    </rPh>
    <rPh sb="31" eb="33">
      <t>ヘンコウ</t>
    </rPh>
    <rPh sb="34" eb="36">
      <t>シメイ</t>
    </rPh>
    <rPh sb="36" eb="37">
      <t>トウ</t>
    </rPh>
    <rPh sb="37" eb="39">
      <t>ヘンコウ</t>
    </rPh>
    <rPh sb="40" eb="42">
      <t>ゼンパイ</t>
    </rPh>
    <rPh sb="43" eb="45">
      <t>ショウケイ</t>
    </rPh>
    <rPh sb="46" eb="49">
      <t>トドケデショ</t>
    </rPh>
    <phoneticPr fontId="3"/>
  </si>
  <si>
    <t>yousui-excel.elsx</t>
    <phoneticPr fontId="3"/>
  </si>
  <si>
    <t>名前</t>
    <rPh sb="0" eb="2">
      <t>ナマエ</t>
    </rPh>
    <phoneticPr fontId="3"/>
  </si>
  <si>
    <t>データ</t>
    <phoneticPr fontId="3"/>
  </si>
  <si>
    <t>環境保全課メールアドレス</t>
    <rPh sb="0" eb="5">
      <t>カンキョウホゼンカ</t>
    </rPh>
    <phoneticPr fontId="3"/>
  </si>
  <si>
    <t>A0015003@city.toshima.lg.jp</t>
  </si>
  <si>
    <t>届出種別</t>
    <rPh sb="0" eb="2">
      <t>トドケデ</t>
    </rPh>
    <rPh sb="2" eb="4">
      <t>シュベツ</t>
    </rPh>
    <phoneticPr fontId="3"/>
  </si>
  <si>
    <t>事業場名称</t>
    <rPh sb="0" eb="3">
      <t>ジギョウジョウ</t>
    </rPh>
    <rPh sb="3" eb="5">
      <t>メイショウ</t>
    </rPh>
    <phoneticPr fontId="3"/>
  </si>
  <si>
    <t>事業場所在地</t>
    <rPh sb="0" eb="3">
      <t>ジギョウジョウ</t>
    </rPh>
    <rPh sb="3" eb="6">
      <t>ショザイチ</t>
    </rPh>
    <phoneticPr fontId="3"/>
  </si>
  <si>
    <t>届出者住所</t>
    <rPh sb="0" eb="3">
      <t>トドケデシャ</t>
    </rPh>
    <rPh sb="3" eb="5">
      <t>ジュウショ</t>
    </rPh>
    <phoneticPr fontId="3"/>
  </si>
  <si>
    <t>届出者氏名</t>
    <rPh sb="0" eb="3">
      <t>トドケデシャ</t>
    </rPh>
    <rPh sb="3" eb="5">
      <t>シメイ</t>
    </rPh>
    <phoneticPr fontId="3"/>
  </si>
  <si>
    <t>添付書類</t>
    <rPh sb="0" eb="2">
      <t>テンプ</t>
    </rPh>
    <rPh sb="2" eb="4">
      <t>ショルイ</t>
    </rPh>
    <phoneticPr fontId="3"/>
  </si>
  <si>
    <t>５．</t>
    <phoneticPr fontId="3"/>
  </si>
  <si>
    <t>提出</t>
    <rPh sb="0" eb="2">
      <t>テイシュツ</t>
    </rPh>
    <phoneticPr fontId="3"/>
  </si>
  <si>
    <t>６．</t>
    <phoneticPr fontId="3"/>
  </si>
  <si>
    <t>７．</t>
    <phoneticPr fontId="3"/>
  </si>
  <si>
    <t>株式会社　○○○○
代表取締役　○○　○○</t>
    <rPh sb="0" eb="4">
      <t>カブシキガイシャ</t>
    </rPh>
    <rPh sb="10" eb="15">
      <t>ダイヒョウトリシマリヤク</t>
    </rPh>
    <phoneticPr fontId="3"/>
  </si>
  <si>
    <t>名前（変数）は次のExcelファイルで共通化してあるのでExcelファイルを追加するときは引き継ぐこと</t>
    <rPh sb="0" eb="2">
      <t>ナマエ</t>
    </rPh>
    <rPh sb="7" eb="8">
      <t>ツギ</t>
    </rPh>
    <rPh sb="19" eb="22">
      <t>キョウツウカ</t>
    </rPh>
    <rPh sb="28" eb="48">
      <t>エxセlファイルヲツイカスルトキハヒキツ</t>
    </rPh>
    <phoneticPr fontId="3"/>
  </si>
  <si>
    <t>名前（変数）リスト</t>
    <rPh sb="0" eb="2">
      <t>ナマエ</t>
    </rPh>
    <rPh sb="3" eb="5">
      <t>ヘンスウ</t>
    </rPh>
    <phoneticPr fontId="3"/>
  </si>
  <si>
    <t>メール本文</t>
    <rPh sb="3" eb="5">
      <t>ホンブン</t>
    </rPh>
    <phoneticPr fontId="3"/>
  </si>
  <si>
    <t>提出表示</t>
    <phoneticPr fontId="3"/>
  </si>
  <si>
    <t>メールタイトル</t>
    <phoneticPr fontId="3"/>
  </si>
  <si>
    <t>このファイルは地下水揚水施設設置（変更）届出の提出用ファイルである。</t>
    <rPh sb="7" eb="10">
      <t>チカスイ</t>
    </rPh>
    <rPh sb="10" eb="12">
      <t>ヨウスイ</t>
    </rPh>
    <rPh sb="12" eb="14">
      <t>シセツ</t>
    </rPh>
    <rPh sb="14" eb="16">
      <t>セッチ</t>
    </rPh>
    <rPh sb="17" eb="19">
      <t>ヘンコウ</t>
    </rPh>
    <rPh sb="20" eb="22">
      <t>トドケデ</t>
    </rPh>
    <rPh sb="23" eb="26">
      <t>テイシュツヨウ</t>
    </rPh>
    <phoneticPr fontId="3"/>
  </si>
  <si>
    <t>入力シートの項目を入力することで「地下水揚水施設設置・変更届出書」と「地下水揚水施設の構造等」が完成する。</t>
    <rPh sb="0" eb="2">
      <t>ニュウリョク</t>
    </rPh>
    <rPh sb="6" eb="8">
      <t>コウモク</t>
    </rPh>
    <rPh sb="9" eb="11">
      <t>ニュウリョク</t>
    </rPh>
    <rPh sb="17" eb="20">
      <t>チカスイ</t>
    </rPh>
    <rPh sb="20" eb="22">
      <t>ヨウスイ</t>
    </rPh>
    <rPh sb="22" eb="24">
      <t>シセツ</t>
    </rPh>
    <rPh sb="24" eb="26">
      <t>セッチ</t>
    </rPh>
    <rPh sb="27" eb="32">
      <t>ヘンコウトドケデショ</t>
    </rPh>
    <rPh sb="35" eb="42">
      <t>チカスイヨウスイシセツ</t>
    </rPh>
    <rPh sb="43" eb="45">
      <t>コウゾウ</t>
    </rPh>
    <rPh sb="45" eb="46">
      <t>ナド</t>
    </rPh>
    <rPh sb="48" eb="50">
      <t>カンセイ</t>
    </rPh>
    <phoneticPr fontId="3"/>
  </si>
  <si>
    <t>関数は解り易いように名前（変数）で構成するようにしており、入力シートおよびこのシートで名前（変数）を指定している。</t>
    <rPh sb="0" eb="2">
      <t>カンスウ</t>
    </rPh>
    <rPh sb="3" eb="4">
      <t>ワカ</t>
    </rPh>
    <rPh sb="5" eb="6">
      <t>ヤス</t>
    </rPh>
    <rPh sb="10" eb="12">
      <t>ナマエ</t>
    </rPh>
    <rPh sb="13" eb="15">
      <t>ヘンスウ</t>
    </rPh>
    <rPh sb="17" eb="19">
      <t>コウセイ</t>
    </rPh>
    <rPh sb="29" eb="31">
      <t>ニュウリョク</t>
    </rPh>
    <rPh sb="43" eb="45">
      <t>ナマエ</t>
    </rPh>
    <rPh sb="50" eb="52">
      <t>シテイ</t>
    </rPh>
    <phoneticPr fontId="3"/>
  </si>
  <si>
    <t>入力シートの欄が空欄だった場合0の表示が出ないよう設定を修正してある。</t>
    <rPh sb="0" eb="2">
      <t>ニュウリョク</t>
    </rPh>
    <rPh sb="6" eb="7">
      <t>ラン</t>
    </rPh>
    <rPh sb="8" eb="10">
      <t>クウラン</t>
    </rPh>
    <rPh sb="13" eb="15">
      <t>バアイ</t>
    </rPh>
    <rPh sb="17" eb="19">
      <t>ヒョウジ</t>
    </rPh>
    <rPh sb="20" eb="21">
      <t>デ</t>
    </rPh>
    <rPh sb="25" eb="27">
      <t>セッテイ</t>
    </rPh>
    <rPh sb="28" eb="30">
      <t>シュウセイ</t>
    </rPh>
    <phoneticPr fontId="3"/>
  </si>
  <si>
    <t>地下水揚水施設設置（変更）届出（このファイル）</t>
    <phoneticPr fontId="3"/>
  </si>
  <si>
    <t>　ファイル→オプション→詳細設定→次のシートで作業するときの表示設定→「ゼロ値のセルにゼロを表示する」のチェックを外す。</t>
    <rPh sb="38" eb="39">
      <t>アタイ</t>
    </rPh>
    <phoneticPr fontId="3"/>
  </si>
  <si>
    <t>　シートごとの設定になるので注意。</t>
    <phoneticPr fontId="3"/>
  </si>
  <si>
    <t>令和〇〇年〇〇月〇〇日</t>
    <rPh sb="0" eb="2">
      <t>レイワ</t>
    </rPh>
    <rPh sb="4" eb="5">
      <t>ネン</t>
    </rPh>
    <rPh sb="7" eb="8">
      <t>ガツ</t>
    </rPh>
    <rPh sb="10" eb="11">
      <t>ニチ</t>
    </rPh>
    <phoneticPr fontId="3"/>
  </si>
  <si>
    <t>令和●●年●●月●●日</t>
    <rPh sb="0" eb="2">
      <t>レイワ</t>
    </rPh>
    <rPh sb="4" eb="5">
      <t>ネン</t>
    </rPh>
    <rPh sb="7" eb="8">
      <t>ガツ</t>
    </rPh>
    <rPh sb="10" eb="11">
      <t>ニチ</t>
    </rPh>
    <phoneticPr fontId="3"/>
  </si>
  <si>
    <t>令和△△年△△月△△日</t>
    <rPh sb="0" eb="2">
      <t>レイワ</t>
    </rPh>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</si>
</sst>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h&quot;時&quot;mm&quot;分&quot;;@"/>
    <numFmt numFmtId="178" formatCode="0.00&quot;c㎡&quot;"/>
    <numFmt numFmtId="179" formatCode="0.00&quot;㎥&quot;"/>
    <numFmt numFmtId="180" formatCode="0.00&quot;&quot;&quot;㎥&quot;\ \(\1&quot;日&quot;&quot;平&quot;&quot;均&quot;\)&quot;&quot;"/>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12"/>
      <color theme="1"/>
      <name val="ＭＳ Ｐゴシック"/>
      <family val="2"/>
      <scheme val="minor"/>
    </font>
    <font>
      <sz val="10"/>
      <color theme="1"/>
      <name val="ＭＳ 明朝"/>
      <family val="1"/>
      <charset val="128"/>
    </font>
    <font>
      <sz val="11"/>
      <color theme="1"/>
      <name val="ＭＳ 明朝"/>
      <family val="1"/>
      <charset val="128"/>
    </font>
    <font>
      <sz val="9"/>
      <color theme="1"/>
      <name val="ＭＳ 明朝"/>
      <family val="1"/>
      <charset val="128"/>
    </font>
    <font>
      <sz val="11"/>
      <color theme="1"/>
      <name val="ＭＳ Ｐ明朝"/>
      <family val="1"/>
      <charset val="128"/>
    </font>
    <font>
      <sz val="11"/>
      <color theme="1"/>
      <name val="ＭＳ Ｐゴシック"/>
      <family val="2"/>
      <scheme val="minor"/>
    </font>
    <font>
      <sz val="15"/>
      <color theme="1"/>
      <name val="ＭＳ 明朝"/>
      <family val="1"/>
      <charset val="128"/>
    </font>
    <font>
      <sz val="8"/>
      <color theme="1"/>
      <name val="ＭＳ 明朝"/>
      <family val="1"/>
      <charset val="128"/>
    </font>
    <font>
      <sz val="12"/>
      <color theme="1"/>
      <name val="ＭＳ 明朝"/>
      <family val="1"/>
      <charset val="128"/>
    </font>
    <font>
      <u/>
      <sz val="11"/>
      <color theme="10"/>
      <name val="ＭＳ Ｐゴシック"/>
      <family val="2"/>
      <scheme val="minor"/>
    </font>
    <font>
      <u/>
      <sz val="18"/>
      <color theme="10"/>
      <name val="ＭＳ Ｐゴシック"/>
      <family val="2"/>
      <scheme val="minor"/>
    </font>
    <font>
      <sz val="12"/>
      <color theme="1"/>
      <name val="ＭＳ ゴシック"/>
      <family val="3"/>
      <charset val="128"/>
    </font>
    <font>
      <sz val="11"/>
      <color theme="1"/>
      <name val="ＭＳ ゴシック"/>
      <family val="3"/>
      <charset val="128"/>
    </font>
    <font>
      <sz val="16"/>
      <color rgb="FFFF0000"/>
      <name val="ＭＳ Ｐゴシック"/>
      <family val="2"/>
      <scheme val="minor"/>
    </font>
    <font>
      <u/>
      <sz val="16"/>
      <color rgb="FFFFFF00"/>
      <name val="ＭＳ Ｐゴシック"/>
      <family val="2"/>
      <scheme val="minor"/>
    </font>
    <font>
      <sz val="16"/>
      <color theme="1"/>
      <name val="ＭＳ Ｐゴシック"/>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alignment vertical="center"/>
    </xf>
    <xf numFmtId="0" fontId="1" fillId="0" borderId="0">
      <alignment vertical="center"/>
    </xf>
    <xf numFmtId="38" fontId="11" fillId="0" borderId="0" applyFont="0" applyFill="0" applyBorder="0" applyAlignment="0" applyProtection="0">
      <alignment vertical="center"/>
    </xf>
    <xf numFmtId="0" fontId="15" fillId="0" borderId="0" applyNumberFormat="0" applyFill="0" applyBorder="0" applyAlignment="0" applyProtection="0"/>
    <xf numFmtId="0" fontId="11" fillId="0" borderId="0"/>
  </cellStyleXfs>
  <cellXfs count="151">
    <xf numFmtId="0" fontId="0" fillId="0" borderId="0" xfId="0"/>
    <xf numFmtId="0" fontId="0" fillId="0" borderId="10" xfId="0" applyFill="1" applyBorder="1" applyAlignment="1" applyProtection="1">
      <alignment horizontal="center" vertical="center"/>
      <protection locked="0"/>
    </xf>
    <xf numFmtId="0" fontId="8" fillId="0" borderId="0" xfId="0" applyFont="1"/>
    <xf numFmtId="0" fontId="12" fillId="0" borderId="0" xfId="0" applyFont="1"/>
    <xf numFmtId="0" fontId="8" fillId="0" borderId="0" xfId="0" applyFont="1" applyAlignment="1">
      <alignment vertical="top"/>
    </xf>
    <xf numFmtId="0" fontId="8" fillId="0" borderId="0" xfId="0" applyFont="1" applyAlignment="1">
      <alignment vertical="center"/>
    </xf>
    <xf numFmtId="0" fontId="8" fillId="0" borderId="1" xfId="0" applyFont="1" applyBorder="1" applyAlignment="1">
      <alignment vertical="top"/>
    </xf>
    <xf numFmtId="0" fontId="8" fillId="0" borderId="2" xfId="0" applyFont="1" applyBorder="1" applyAlignment="1">
      <alignment vertical="top"/>
    </xf>
    <xf numFmtId="0" fontId="8" fillId="0" borderId="9" xfId="0" applyFont="1" applyBorder="1" applyAlignment="1">
      <alignment horizontal="center" vertical="center"/>
    </xf>
    <xf numFmtId="0" fontId="12" fillId="0" borderId="0" xfId="0" applyFont="1" applyAlignment="1">
      <alignment horizontal="centerContinuous"/>
    </xf>
    <xf numFmtId="0" fontId="8" fillId="0" borderId="0" xfId="0" applyFont="1" applyAlignment="1"/>
    <xf numFmtId="0" fontId="12" fillId="0" borderId="6" xfId="0" applyFont="1" applyBorder="1"/>
    <xf numFmtId="0" fontId="12" fillId="0" borderId="4" xfId="0" applyFont="1" applyBorder="1"/>
    <xf numFmtId="0" fontId="12" fillId="0" borderId="5" xfId="0" applyFont="1" applyBorder="1" applyAlignment="1">
      <alignment horizontal="centerContinuous"/>
    </xf>
    <xf numFmtId="0" fontId="12" fillId="0" borderId="0" xfId="0" applyFont="1" applyBorder="1" applyAlignment="1">
      <alignment horizontal="centerContinuous"/>
    </xf>
    <xf numFmtId="0" fontId="12" fillId="0" borderId="8" xfId="0" applyFont="1" applyBorder="1" applyAlignment="1">
      <alignment horizontal="centerContinuous"/>
    </xf>
    <xf numFmtId="0" fontId="12" fillId="0" borderId="5" xfId="0" applyFont="1" applyBorder="1"/>
    <xf numFmtId="0" fontId="12" fillId="0" borderId="0" xfId="0" applyFont="1" applyBorder="1"/>
    <xf numFmtId="0" fontId="8" fillId="0" borderId="5" xfId="0" applyFont="1" applyBorder="1" applyAlignment="1"/>
    <xf numFmtId="0" fontId="8" fillId="0" borderId="0" xfId="0" applyFont="1" applyBorder="1" applyAlignment="1"/>
    <xf numFmtId="0" fontId="8" fillId="0" borderId="5" xfId="0" applyFont="1" applyBorder="1" applyAlignment="1">
      <alignment horizontal="distributed"/>
    </xf>
    <xf numFmtId="0" fontId="8" fillId="0" borderId="8" xfId="0" applyFont="1" applyBorder="1" applyAlignment="1"/>
    <xf numFmtId="0" fontId="8" fillId="0" borderId="5" xfId="0" applyFont="1" applyBorder="1" applyAlignment="1">
      <alignment vertical="top"/>
    </xf>
    <xf numFmtId="0" fontId="8" fillId="0" borderId="0" xfId="0" applyFont="1" applyBorder="1" applyAlignment="1">
      <alignment vertical="top"/>
    </xf>
    <xf numFmtId="0" fontId="8" fillId="0" borderId="8" xfId="0" applyFont="1" applyBorder="1" applyAlignment="1">
      <alignment vertical="top"/>
    </xf>
    <xf numFmtId="0" fontId="8" fillId="0" borderId="5" xfId="0" applyFont="1" applyBorder="1"/>
    <xf numFmtId="0" fontId="8" fillId="0" borderId="0" xfId="0" applyFont="1" applyBorder="1"/>
    <xf numFmtId="0" fontId="8" fillId="0" borderId="8" xfId="0" applyFont="1" applyBorder="1"/>
    <xf numFmtId="0" fontId="9" fillId="0" borderId="0" xfId="0" applyFont="1"/>
    <xf numFmtId="0" fontId="12" fillId="0" borderId="0" xfId="0" applyFont="1" applyAlignment="1">
      <alignment vertical="center"/>
    </xf>
    <xf numFmtId="0" fontId="9" fillId="0" borderId="0" xfId="0" applyFont="1" applyAlignment="1"/>
    <xf numFmtId="0" fontId="4" fillId="0" borderId="10" xfId="3" applyNumberFormat="1" applyFont="1" applyFill="1" applyBorder="1" applyAlignment="1" applyProtection="1">
      <alignment vertical="center" wrapText="1"/>
      <protection locked="0"/>
    </xf>
    <xf numFmtId="0" fontId="0" fillId="0" borderId="0" xfId="0" applyAlignment="1" applyProtection="1">
      <alignment horizontal="right" vertical="center"/>
    </xf>
    <xf numFmtId="0" fontId="0" fillId="0" borderId="0" xfId="0" applyAlignment="1" applyProtection="1">
      <alignment vertical="center"/>
    </xf>
    <xf numFmtId="0" fontId="0" fillId="2" borderId="0" xfId="0" applyFill="1" applyAlignment="1" applyProtection="1">
      <alignment vertical="center"/>
    </xf>
    <xf numFmtId="0" fontId="0" fillId="2" borderId="0" xfId="0" applyFill="1" applyAlignment="1" applyProtection="1">
      <alignment horizontal="right" vertical="center"/>
    </xf>
    <xf numFmtId="0" fontId="0" fillId="0" borderId="10" xfId="0" applyFill="1" applyBorder="1" applyAlignment="1" applyProtection="1">
      <alignment vertical="center"/>
    </xf>
    <xf numFmtId="0" fontId="0" fillId="2" borderId="0" xfId="0" applyFill="1" applyBorder="1" applyAlignment="1" applyProtection="1">
      <alignment vertical="center"/>
    </xf>
    <xf numFmtId="0" fontId="5" fillId="2" borderId="0" xfId="0" applyFont="1" applyFill="1" applyAlignment="1" applyProtection="1">
      <alignment vertical="center"/>
    </xf>
    <xf numFmtId="0" fontId="5" fillId="2" borderId="0" xfId="0" applyFont="1" applyFill="1" applyAlignment="1" applyProtection="1">
      <alignment horizontal="right" vertical="center"/>
    </xf>
    <xf numFmtId="0" fontId="5" fillId="2" borderId="0" xfId="0" quotePrefix="1" applyFont="1" applyFill="1" applyAlignment="1" applyProtection="1">
      <alignment horizontal="right" vertical="center"/>
    </xf>
    <xf numFmtId="0" fontId="4" fillId="2" borderId="0" xfId="0" applyFont="1" applyFill="1" applyBorder="1" applyAlignment="1" applyProtection="1">
      <alignment vertical="center"/>
    </xf>
    <xf numFmtId="0" fontId="10" fillId="2" borderId="0" xfId="0" applyFont="1" applyFill="1" applyAlignment="1" applyProtection="1">
      <alignment vertical="center"/>
    </xf>
    <xf numFmtId="0" fontId="5" fillId="2" borderId="0" xfId="0" applyFont="1" applyFill="1" applyBorder="1" applyAlignment="1" applyProtection="1">
      <alignment vertical="center"/>
    </xf>
    <xf numFmtId="0" fontId="6" fillId="0" borderId="0" xfId="0" applyFont="1" applyAlignment="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horizontal="right" vertical="center"/>
    </xf>
    <xf numFmtId="0" fontId="6" fillId="0" borderId="0" xfId="0" applyFont="1" applyAlignment="1" applyProtection="1">
      <alignment horizontal="right" vertical="center"/>
    </xf>
    <xf numFmtId="0" fontId="0" fillId="0" borderId="0" xfId="0" applyAlignment="1">
      <alignment vertical="center"/>
    </xf>
    <xf numFmtId="0" fontId="7" fillId="0" borderId="0" xfId="0" applyFont="1" applyAlignment="1">
      <alignment vertical="center"/>
    </xf>
    <xf numFmtId="0" fontId="7" fillId="0" borderId="8" xfId="0" applyFont="1" applyBorder="1" applyAlignment="1">
      <alignment horizontal="right" vertical="top"/>
    </xf>
    <xf numFmtId="0" fontId="8" fillId="0" borderId="1" xfId="0" applyFont="1" applyBorder="1" applyAlignment="1">
      <alignment horizontal="center" vertical="center"/>
    </xf>
    <xf numFmtId="0" fontId="8" fillId="0" borderId="1" xfId="0" applyFont="1" applyBorder="1" applyAlignment="1">
      <alignment horizontal="distributed" vertical="center" indent="1"/>
    </xf>
    <xf numFmtId="0" fontId="8" fillId="0" borderId="3" xfId="0" applyFont="1" applyBorder="1" applyAlignment="1">
      <alignment vertical="top"/>
    </xf>
    <xf numFmtId="0" fontId="8" fillId="2" borderId="0" xfId="0" applyFont="1" applyFill="1" applyAlignment="1" applyProtection="1">
      <alignment vertical="center"/>
    </xf>
    <xf numFmtId="0" fontId="14" fillId="2" borderId="0" xfId="0" applyFont="1" applyFill="1" applyAlignment="1" applyProtection="1">
      <alignment vertical="center"/>
    </xf>
    <xf numFmtId="0" fontId="17" fillId="2" borderId="0" xfId="0" quotePrefix="1" applyFont="1" applyFill="1" applyAlignment="1" applyProtection="1">
      <alignment horizontal="right" vertical="center"/>
    </xf>
    <xf numFmtId="0" fontId="17" fillId="2" borderId="0" xfId="0" applyFont="1" applyFill="1" applyAlignment="1" applyProtection="1">
      <alignment vertical="center"/>
    </xf>
    <xf numFmtId="0" fontId="17" fillId="2" borderId="0" xfId="0" applyFont="1" applyFill="1" applyAlignment="1" applyProtection="1">
      <alignment horizontal="right" vertical="center"/>
    </xf>
    <xf numFmtId="0" fontId="6" fillId="2" borderId="0" xfId="0" quotePrefix="1" applyFont="1" applyFill="1" applyAlignment="1" applyProtection="1">
      <alignment horizontal="right" vertical="center"/>
    </xf>
    <xf numFmtId="0" fontId="17" fillId="2" borderId="0" xfId="0" quotePrefix="1" applyFont="1" applyFill="1" applyAlignment="1">
      <alignment horizontal="right" vertical="center"/>
    </xf>
    <xf numFmtId="0" fontId="17" fillId="2" borderId="0" xfId="0" applyFont="1" applyFill="1" applyAlignment="1">
      <alignment vertical="center"/>
    </xf>
    <xf numFmtId="0" fontId="12" fillId="0" borderId="7" xfId="0" applyFont="1" applyBorder="1" applyAlignment="1">
      <alignment horizontal="left" indent="3"/>
    </xf>
    <xf numFmtId="0" fontId="12" fillId="0" borderId="8" xfId="0" applyFont="1" applyBorder="1" applyAlignment="1">
      <alignment horizontal="left" indent="3"/>
    </xf>
    <xf numFmtId="0" fontId="8" fillId="0" borderId="0" xfId="5" applyFont="1" applyAlignment="1">
      <alignment vertical="center" wrapText="1"/>
    </xf>
    <xf numFmtId="0" fontId="8" fillId="0" borderId="0" xfId="5" applyFont="1" applyAlignment="1">
      <alignment vertical="center"/>
    </xf>
    <xf numFmtId="176" fontId="18" fillId="0" borderId="8" xfId="0" applyNumberFormat="1" applyFont="1" applyBorder="1" applyAlignment="1">
      <alignment horizontal="right"/>
    </xf>
    <xf numFmtId="0" fontId="18" fillId="0" borderId="8" xfId="0" applyNumberFormat="1" applyFont="1" applyBorder="1" applyAlignment="1">
      <alignment vertical="top"/>
    </xf>
    <xf numFmtId="0" fontId="18" fillId="0" borderId="8" xfId="0" applyNumberFormat="1" applyFont="1" applyBorder="1" applyAlignment="1">
      <alignment wrapText="1"/>
    </xf>
    <xf numFmtId="0" fontId="18" fillId="0" borderId="3" xfId="0" applyFont="1" applyBorder="1" applyAlignment="1">
      <alignment horizontal="left" vertical="center" indent="1"/>
    </xf>
    <xf numFmtId="0" fontId="8" fillId="0" borderId="0" xfId="0" applyFont="1" applyAlignment="1">
      <alignment vertical="center" wrapText="1"/>
    </xf>
    <xf numFmtId="0" fontId="19" fillId="2" borderId="0" xfId="0" applyFont="1" applyFill="1" applyAlignment="1" applyProtection="1">
      <alignment vertical="center"/>
    </xf>
    <xf numFmtId="0" fontId="14" fillId="0" borderId="3" xfId="0" applyFont="1" applyBorder="1" applyAlignment="1">
      <alignment horizontal="left" vertical="center" indent="1" shrinkToFit="1"/>
    </xf>
    <xf numFmtId="176" fontId="17" fillId="0" borderId="3" xfId="0" applyNumberFormat="1" applyFont="1" applyBorder="1" applyAlignment="1">
      <alignment horizontal="left" vertical="center" indent="1" shrinkToFit="1"/>
    </xf>
    <xf numFmtId="0" fontId="17" fillId="0" borderId="3" xfId="0" applyFont="1" applyBorder="1" applyAlignment="1">
      <alignment horizontal="left" vertical="center" indent="1" shrinkToFit="1"/>
    </xf>
    <xf numFmtId="0" fontId="17" fillId="0" borderId="3" xfId="0" applyNumberFormat="1" applyFont="1" applyBorder="1" applyAlignment="1">
      <alignment horizontal="left" vertical="center" wrapText="1" indent="1"/>
    </xf>
    <xf numFmtId="178" fontId="17" fillId="0" borderId="3" xfId="0" applyNumberFormat="1" applyFont="1" applyBorder="1" applyAlignment="1">
      <alignment horizontal="left" vertical="center" indent="1" shrinkToFit="1"/>
    </xf>
    <xf numFmtId="179" fontId="17" fillId="0" borderId="3" xfId="0" applyNumberFormat="1" applyFont="1" applyBorder="1" applyAlignment="1">
      <alignment horizontal="left" vertical="center" indent="1" shrinkToFit="1"/>
    </xf>
    <xf numFmtId="180" fontId="17" fillId="0" borderId="3" xfId="0" applyNumberFormat="1" applyFont="1" applyBorder="1" applyAlignment="1">
      <alignment horizontal="left" vertical="center" indent="1" shrinkToFit="1"/>
    </xf>
    <xf numFmtId="0" fontId="8" fillId="0" borderId="8" xfId="0" applyFont="1" applyBorder="1" applyAlignment="1">
      <alignment horizontal="left" indent="8"/>
    </xf>
    <xf numFmtId="0" fontId="4" fillId="0" borderId="12" xfId="0" applyNumberFormat="1" applyFont="1" applyFill="1" applyBorder="1" applyAlignment="1" applyProtection="1">
      <alignment vertical="center" wrapText="1"/>
      <protection locked="0"/>
    </xf>
    <xf numFmtId="0" fontId="4" fillId="0" borderId="11" xfId="0" applyNumberFormat="1" applyFont="1" applyFill="1" applyBorder="1" applyAlignment="1" applyProtection="1">
      <alignment vertical="center" wrapText="1"/>
      <protection locked="0"/>
    </xf>
    <xf numFmtId="0" fontId="4" fillId="0" borderId="13" xfId="0" applyNumberFormat="1" applyFont="1" applyFill="1" applyBorder="1" applyAlignment="1" applyProtection="1">
      <alignment vertical="center" wrapText="1"/>
      <protection locked="0"/>
    </xf>
    <xf numFmtId="177" fontId="4" fillId="0" borderId="12" xfId="0" applyNumberFormat="1" applyFont="1" applyFill="1" applyBorder="1" applyAlignment="1" applyProtection="1">
      <alignment vertical="center" wrapText="1"/>
      <protection locked="0"/>
    </xf>
    <xf numFmtId="177" fontId="4" fillId="0" borderId="11" xfId="0" applyNumberFormat="1" applyFont="1" applyFill="1" applyBorder="1" applyAlignment="1" applyProtection="1">
      <alignment vertical="center" wrapText="1"/>
      <protection locked="0"/>
    </xf>
    <xf numFmtId="177" fontId="4" fillId="0" borderId="13" xfId="0" applyNumberFormat="1" applyFont="1" applyFill="1" applyBorder="1" applyAlignment="1" applyProtection="1">
      <alignment vertical="center" wrapText="1"/>
      <protection locked="0"/>
    </xf>
    <xf numFmtId="176" fontId="4" fillId="0" borderId="12" xfId="0" applyNumberFormat="1" applyFont="1" applyFill="1" applyBorder="1" applyAlignment="1" applyProtection="1">
      <alignment vertical="center" wrapText="1"/>
      <protection locked="0"/>
    </xf>
    <xf numFmtId="176" fontId="4" fillId="0" borderId="11" xfId="0" applyNumberFormat="1" applyFont="1" applyFill="1" applyBorder="1" applyAlignment="1" applyProtection="1">
      <alignment vertical="center" wrapText="1"/>
      <protection locked="0"/>
    </xf>
    <xf numFmtId="176" fontId="4" fillId="0" borderId="13" xfId="0" applyNumberFormat="1" applyFont="1" applyFill="1" applyBorder="1" applyAlignment="1" applyProtection="1">
      <alignment vertical="center" wrapText="1"/>
      <protection locked="0"/>
    </xf>
    <xf numFmtId="176" fontId="4" fillId="3" borderId="12" xfId="0" applyNumberFormat="1" applyFont="1" applyFill="1" applyBorder="1" applyAlignment="1" applyProtection="1">
      <alignment horizontal="right" vertical="center" indent="1"/>
      <protection locked="0"/>
    </xf>
    <xf numFmtId="176" fontId="4" fillId="3" borderId="13" xfId="0" applyNumberFormat="1" applyFont="1" applyFill="1" applyBorder="1" applyAlignment="1" applyProtection="1">
      <alignment horizontal="right" vertical="center" indent="1"/>
      <protection locked="0"/>
    </xf>
    <xf numFmtId="0" fontId="4" fillId="0" borderId="12" xfId="0" applyFont="1" applyFill="1" applyBorder="1" applyAlignment="1" applyProtection="1">
      <alignment vertical="center" wrapText="1"/>
      <protection locked="0"/>
    </xf>
    <xf numFmtId="0" fontId="4" fillId="0" borderId="11" xfId="0" applyFont="1" applyFill="1" applyBorder="1" applyAlignment="1" applyProtection="1">
      <alignment vertical="center" wrapText="1"/>
      <protection locked="0"/>
    </xf>
    <xf numFmtId="0" fontId="0" fillId="0" borderId="11" xfId="0" applyBorder="1" applyAlignment="1" applyProtection="1">
      <alignment vertical="center"/>
      <protection locked="0"/>
    </xf>
    <xf numFmtId="0" fontId="0" fillId="0" borderId="13" xfId="0" applyBorder="1" applyAlignment="1" applyProtection="1">
      <alignment vertical="center"/>
      <protection locked="0"/>
    </xf>
    <xf numFmtId="0" fontId="4" fillId="0" borderId="13" xfId="0" applyFont="1" applyFill="1" applyBorder="1" applyAlignment="1" applyProtection="1">
      <alignment vertical="center" wrapText="1"/>
      <protection locked="0"/>
    </xf>
    <xf numFmtId="0" fontId="4" fillId="0" borderId="23" xfId="0" applyFont="1" applyFill="1" applyBorder="1" applyAlignment="1" applyProtection="1">
      <alignment vertical="center" wrapText="1"/>
      <protection locked="0"/>
    </xf>
    <xf numFmtId="0" fontId="4" fillId="0" borderId="22" xfId="0" applyFont="1" applyFill="1" applyBorder="1" applyAlignment="1" applyProtection="1">
      <alignment vertical="center" wrapText="1"/>
      <protection locked="0"/>
    </xf>
    <xf numFmtId="0" fontId="4" fillId="0" borderId="24" xfId="0" applyFont="1" applyFill="1" applyBorder="1" applyAlignment="1" applyProtection="1">
      <alignment vertical="center" wrapText="1"/>
      <protection locked="0"/>
    </xf>
    <xf numFmtId="0" fontId="4" fillId="0" borderId="25" xfId="0" applyFont="1" applyFill="1" applyBorder="1" applyAlignment="1" applyProtection="1">
      <alignment vertical="center" wrapText="1"/>
      <protection locked="0"/>
    </xf>
    <xf numFmtId="0" fontId="4" fillId="0" borderId="26" xfId="0" applyFont="1" applyFill="1" applyBorder="1" applyAlignment="1" applyProtection="1">
      <alignment vertical="center" wrapText="1"/>
      <protection locked="0"/>
    </xf>
    <xf numFmtId="0" fontId="4" fillId="0" borderId="27" xfId="0" applyFont="1" applyFill="1" applyBorder="1" applyAlignment="1" applyProtection="1">
      <alignment vertical="center" wrapText="1"/>
      <protection locked="0"/>
    </xf>
    <xf numFmtId="0" fontId="16" fillId="0" borderId="14" xfId="4" applyFont="1" applyFill="1" applyBorder="1" applyAlignment="1">
      <alignment horizontal="left" vertical="center" wrapText="1" indent="2"/>
    </xf>
    <xf numFmtId="0" fontId="16" fillId="0" borderId="15" xfId="4" applyFont="1" applyFill="1" applyBorder="1" applyAlignment="1">
      <alignment horizontal="left" vertical="center" wrapText="1" indent="2"/>
    </xf>
    <xf numFmtId="0" fontId="16" fillId="0" borderId="16" xfId="4" applyFont="1" applyFill="1" applyBorder="1" applyAlignment="1">
      <alignment horizontal="left" vertical="center" wrapText="1" indent="2"/>
    </xf>
    <xf numFmtId="0" fontId="16" fillId="0" borderId="17" xfId="4" applyFont="1" applyFill="1" applyBorder="1" applyAlignment="1">
      <alignment horizontal="left" vertical="center" wrapText="1" indent="2"/>
    </xf>
    <xf numFmtId="0" fontId="16" fillId="0" borderId="0" xfId="4" applyFont="1" applyFill="1" applyBorder="1" applyAlignment="1">
      <alignment horizontal="left" vertical="center" wrapText="1" indent="2"/>
    </xf>
    <xf numFmtId="0" fontId="16" fillId="0" borderId="18" xfId="4" applyFont="1" applyFill="1" applyBorder="1" applyAlignment="1">
      <alignment horizontal="left" vertical="center" wrapText="1" indent="2"/>
    </xf>
    <xf numFmtId="0" fontId="16" fillId="0" borderId="19" xfId="4" applyFont="1" applyFill="1" applyBorder="1" applyAlignment="1">
      <alignment horizontal="left" vertical="center" wrapText="1" indent="2"/>
    </xf>
    <xf numFmtId="0" fontId="16" fillId="0" borderId="20" xfId="4" applyFont="1" applyFill="1" applyBorder="1" applyAlignment="1">
      <alignment horizontal="left" vertical="center" wrapText="1" indent="2"/>
    </xf>
    <xf numFmtId="0" fontId="16" fillId="0" borderId="21" xfId="4" applyFont="1" applyFill="1" applyBorder="1" applyAlignment="1">
      <alignment horizontal="left" vertical="center" wrapText="1" indent="2"/>
    </xf>
    <xf numFmtId="0" fontId="4" fillId="0" borderId="12" xfId="3" applyNumberFormat="1" applyFont="1" applyFill="1" applyBorder="1" applyAlignment="1" applyProtection="1">
      <alignment vertical="center" wrapText="1"/>
      <protection locked="0"/>
    </xf>
    <xf numFmtId="0" fontId="4" fillId="0" borderId="11" xfId="3" applyNumberFormat="1" applyFont="1" applyFill="1" applyBorder="1" applyAlignment="1" applyProtection="1">
      <alignment vertical="center" wrapText="1"/>
      <protection locked="0"/>
    </xf>
    <xf numFmtId="0" fontId="4" fillId="0" borderId="13" xfId="3" applyNumberFormat="1" applyFont="1" applyFill="1" applyBorder="1" applyAlignment="1" applyProtection="1">
      <alignment vertical="center" wrapText="1"/>
      <protection locked="0"/>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pplyAlignment="1">
      <alignment horizontal="distributed" vertical="center" indent="1"/>
    </xf>
    <xf numFmtId="0" fontId="20" fillId="0" borderId="14" xfId="4" applyFont="1" applyFill="1" applyBorder="1" applyAlignment="1">
      <alignment horizontal="left" vertical="center" wrapText="1" indent="3"/>
    </xf>
    <xf numFmtId="0" fontId="20" fillId="0" borderId="15" xfId="4" applyFont="1" applyFill="1" applyBorder="1" applyAlignment="1">
      <alignment horizontal="left" vertical="center" wrapText="1" indent="3"/>
    </xf>
    <xf numFmtId="0" fontId="20" fillId="0" borderId="16" xfId="4" applyFont="1" applyFill="1" applyBorder="1" applyAlignment="1">
      <alignment horizontal="left" vertical="center" wrapText="1" indent="3"/>
    </xf>
    <xf numFmtId="0" fontId="20" fillId="0" borderId="17" xfId="4" applyFont="1" applyFill="1" applyBorder="1" applyAlignment="1">
      <alignment horizontal="left" vertical="center" wrapText="1" indent="3"/>
    </xf>
    <xf numFmtId="0" fontId="20" fillId="0" borderId="0" xfId="4" applyFont="1" applyFill="1" applyBorder="1" applyAlignment="1">
      <alignment horizontal="left" vertical="center" wrapText="1" indent="3"/>
    </xf>
    <xf numFmtId="0" fontId="20" fillId="0" borderId="18" xfId="4" applyFont="1" applyFill="1" applyBorder="1" applyAlignment="1">
      <alignment horizontal="left" vertical="center" wrapText="1" indent="3"/>
    </xf>
    <xf numFmtId="0" fontId="21" fillId="0" borderId="17" xfId="0" applyFont="1" applyBorder="1" applyAlignment="1">
      <alignment horizontal="left" wrapText="1" indent="3"/>
    </xf>
    <xf numFmtId="0" fontId="21" fillId="0" borderId="0" xfId="0" applyFont="1" applyBorder="1" applyAlignment="1">
      <alignment horizontal="left" wrapText="1" indent="3"/>
    </xf>
    <xf numFmtId="0" fontId="21" fillId="0" borderId="18" xfId="0" applyFont="1" applyBorder="1" applyAlignment="1">
      <alignment horizontal="left" wrapText="1" indent="3"/>
    </xf>
    <xf numFmtId="0" fontId="21" fillId="0" borderId="19" xfId="0" applyFont="1" applyBorder="1" applyAlignment="1">
      <alignment horizontal="left" wrapText="1" indent="3"/>
    </xf>
    <xf numFmtId="0" fontId="21" fillId="0" borderId="20" xfId="0" applyFont="1" applyBorder="1" applyAlignment="1">
      <alignment horizontal="left" wrapText="1" indent="3"/>
    </xf>
    <xf numFmtId="0" fontId="21" fillId="0" borderId="21" xfId="0" applyFont="1" applyBorder="1" applyAlignment="1">
      <alignment horizontal="left" wrapText="1" indent="3"/>
    </xf>
    <xf numFmtId="0" fontId="7" fillId="0" borderId="9" xfId="0" applyFont="1" applyBorder="1" applyAlignment="1">
      <alignment horizontal="distributed" vertical="center" indent="1"/>
    </xf>
    <xf numFmtId="0" fontId="7" fillId="0" borderId="9" xfId="0" applyFont="1" applyBorder="1" applyAlignment="1">
      <alignment horizontal="distributed" vertical="center" wrapText="1" indent="1"/>
    </xf>
    <xf numFmtId="0" fontId="9" fillId="0" borderId="1" xfId="0" applyFont="1" applyBorder="1" applyAlignment="1">
      <alignment vertical="center" wrapText="1"/>
    </xf>
    <xf numFmtId="0" fontId="9" fillId="0" borderId="2" xfId="0" applyFont="1" applyBorder="1" applyAlignment="1">
      <alignment vertical="center"/>
    </xf>
    <xf numFmtId="0" fontId="17" fillId="0" borderId="9" xfId="0" applyFont="1" applyBorder="1" applyAlignment="1">
      <alignment horizontal="left" wrapText="1" indent="1"/>
    </xf>
    <xf numFmtId="0" fontId="8" fillId="0" borderId="9" xfId="0" applyFont="1" applyBorder="1" applyAlignment="1">
      <alignment horizontal="center" vertical="center" textRotation="255" shrinkToFit="1"/>
    </xf>
    <xf numFmtId="0" fontId="13" fillId="0" borderId="9" xfId="0" applyFont="1" applyBorder="1" applyAlignment="1">
      <alignment horizontal="distributed" vertical="center" indent="1"/>
    </xf>
    <xf numFmtId="0" fontId="20" fillId="0" borderId="14" xfId="4" applyFont="1" applyFill="1" applyBorder="1" applyAlignment="1">
      <alignment horizontal="left" vertical="center" wrapText="1" indent="2"/>
    </xf>
    <xf numFmtId="0" fontId="20" fillId="0" borderId="15" xfId="4" applyFont="1" applyFill="1" applyBorder="1" applyAlignment="1">
      <alignment horizontal="left" vertical="center" wrapText="1" indent="2"/>
    </xf>
    <xf numFmtId="0" fontId="20" fillId="0" borderId="16" xfId="4" applyFont="1" applyFill="1" applyBorder="1" applyAlignment="1">
      <alignment horizontal="left" vertical="center" wrapText="1" indent="2"/>
    </xf>
    <xf numFmtId="0" fontId="20" fillId="0" borderId="17" xfId="4" applyFont="1" applyFill="1" applyBorder="1" applyAlignment="1">
      <alignment horizontal="left" vertical="center" wrapText="1" indent="2"/>
    </xf>
    <xf numFmtId="0" fontId="20" fillId="0" borderId="0" xfId="4" applyFont="1" applyFill="1" applyBorder="1" applyAlignment="1">
      <alignment horizontal="left" vertical="center" wrapText="1" indent="2"/>
    </xf>
    <xf numFmtId="0" fontId="20" fillId="0" borderId="18" xfId="4" applyFont="1" applyFill="1" applyBorder="1" applyAlignment="1">
      <alignment horizontal="left" vertical="center" wrapText="1" indent="2"/>
    </xf>
    <xf numFmtId="0" fontId="21" fillId="0" borderId="17" xfId="0" applyFont="1" applyBorder="1" applyAlignment="1">
      <alignment horizontal="left" vertical="center" wrapText="1" indent="2"/>
    </xf>
    <xf numFmtId="0" fontId="21" fillId="0" borderId="0" xfId="0" applyFont="1" applyBorder="1" applyAlignment="1">
      <alignment horizontal="left" vertical="center" wrapText="1" indent="2"/>
    </xf>
    <xf numFmtId="0" fontId="21" fillId="0" borderId="18" xfId="0" applyFont="1" applyBorder="1" applyAlignment="1">
      <alignment horizontal="left" vertical="center" wrapText="1" indent="2"/>
    </xf>
    <xf numFmtId="0" fontId="0" fillId="0" borderId="19" xfId="0" applyBorder="1" applyAlignment="1">
      <alignment horizontal="left" vertical="center" wrapText="1" indent="2"/>
    </xf>
    <xf numFmtId="0" fontId="0" fillId="0" borderId="20" xfId="0" applyBorder="1" applyAlignment="1">
      <alignment horizontal="left" vertical="center" wrapText="1" indent="2"/>
    </xf>
    <xf numFmtId="0" fontId="0" fillId="0" borderId="21" xfId="0" applyBorder="1" applyAlignment="1">
      <alignment horizontal="left" vertical="center" wrapText="1" indent="2"/>
    </xf>
    <xf numFmtId="0" fontId="14" fillId="0" borderId="1" xfId="0" applyFont="1" applyBorder="1" applyAlignment="1">
      <alignment horizontal="distributed" vertical="center" indent="3"/>
    </xf>
    <xf numFmtId="0" fontId="14" fillId="0" borderId="2" xfId="0" applyFont="1" applyBorder="1" applyAlignment="1">
      <alignment horizontal="distributed" vertical="center" indent="3"/>
    </xf>
    <xf numFmtId="0" fontId="14" fillId="0" borderId="3" xfId="0" applyFont="1" applyBorder="1" applyAlignment="1">
      <alignment horizontal="distributed" vertical="center" indent="3"/>
    </xf>
  </cellXfs>
  <cellStyles count="6">
    <cellStyle name="ハイパーリンク" xfId="4" builtinId="8"/>
    <cellStyle name="桁区切り" xfId="3" builtinId="6"/>
    <cellStyle name="標準" xfId="0" builtinId="0"/>
    <cellStyle name="標準 2" xfId="1"/>
    <cellStyle name="標準 2 2" xfId="5"/>
    <cellStyle name="標準 3" xfId="2"/>
  </cellStyles>
  <dxfs count="2">
    <dxf>
      <font>
        <strike/>
      </font>
    </dxf>
    <dxf>
      <font>
        <strike/>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hyperlink" Target="#&#20837;&#21147;&#12471;&#12540;&#12488;!I4"/></Relationships>
</file>

<file path=xl/drawings/_rels/drawing3.xml.rels><?xml version="1.0" encoding="UTF-8" standalone="yes"?>
<Relationships xmlns="http://schemas.openxmlformats.org/package/2006/relationships"><Relationship Id="rId1" Type="http://schemas.openxmlformats.org/officeDocument/2006/relationships/hyperlink" Target="#&#20837;&#21147;&#12471;&#12540;&#12488;!I4"/></Relationships>
</file>

<file path=xl/drawings/drawing1.xml><?xml version="1.0" encoding="utf-8"?>
<xdr:wsDr xmlns:xdr="http://schemas.openxmlformats.org/drawingml/2006/spreadsheetDrawing" xmlns:a="http://schemas.openxmlformats.org/drawingml/2006/main">
  <xdr:twoCellAnchor>
    <xdr:from>
      <xdr:col>12</xdr:col>
      <xdr:colOff>242888</xdr:colOff>
      <xdr:row>5</xdr:row>
      <xdr:rowOff>247650</xdr:rowOff>
    </xdr:from>
    <xdr:to>
      <xdr:col>30</xdr:col>
      <xdr:colOff>0</xdr:colOff>
      <xdr:row>10</xdr:row>
      <xdr:rowOff>0</xdr:rowOff>
    </xdr:to>
    <xdr:sp macro="" textlink="">
      <xdr:nvSpPr>
        <xdr:cNvPr id="20" name="左矢印吹き出し 19"/>
        <xdr:cNvSpPr/>
      </xdr:nvSpPr>
      <xdr:spPr>
        <a:xfrm>
          <a:off x="7572376" y="1423988"/>
          <a:ext cx="4129087" cy="1014412"/>
        </a:xfrm>
        <a:prstGeom prst="leftArrowCallout">
          <a:avLst>
            <a:gd name="adj1" fmla="val 25620"/>
            <a:gd name="adj2" fmla="val 23734"/>
            <a:gd name="adj3" fmla="val 26008"/>
            <a:gd name="adj4" fmla="val 94670"/>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設置者の代表者</a:t>
          </a:r>
        </a:p>
        <a:p>
          <a:pPr algn="l"/>
          <a:r>
            <a:rPr kumimoji="1" lang="ja-JP" altLang="en-US" sz="1100">
              <a:latin typeface="ＭＳ 明朝" panose="02020609040205080304" pitchFamily="17" charset="-128"/>
              <a:ea typeface="ＭＳ 明朝" panose="02020609040205080304" pitchFamily="17" charset="-128"/>
            </a:rPr>
            <a:t>・新築工事の場合は工事の発注者になります。</a:t>
          </a:r>
        </a:p>
        <a:p>
          <a:pPr algn="l"/>
          <a:r>
            <a:rPr kumimoji="1" lang="ja-JP" altLang="en-US" sz="1100">
              <a:latin typeface="ＭＳ ゴシック" panose="020B0609070205080204" pitchFamily="49" charset="-128"/>
              <a:ea typeface="ＭＳ ゴシック" panose="020B0609070205080204" pitchFamily="49" charset="-128"/>
            </a:rPr>
            <a:t>代表者印は</a:t>
          </a:r>
          <a:r>
            <a:rPr kumimoji="1" lang="ja-JP" altLang="en-US" sz="1100">
              <a:solidFill>
                <a:srgbClr val="FF0000"/>
              </a:solidFill>
              <a:latin typeface="ＭＳ ゴシック" panose="020B0609070205080204" pitchFamily="49" charset="-128"/>
              <a:ea typeface="ＭＳ ゴシック" panose="020B0609070205080204" pitchFamily="49" charset="-128"/>
            </a:rPr>
            <a:t>不要</a:t>
          </a:r>
        </a:p>
      </xdr:txBody>
    </xdr:sp>
    <xdr:clientData/>
  </xdr:twoCellAnchor>
  <xdr:twoCellAnchor>
    <xdr:from>
      <xdr:col>13</xdr:col>
      <xdr:colOff>1</xdr:colOff>
      <xdr:row>3</xdr:row>
      <xdr:rowOff>0</xdr:rowOff>
    </xdr:from>
    <xdr:to>
      <xdr:col>30</xdr:col>
      <xdr:colOff>0</xdr:colOff>
      <xdr:row>3</xdr:row>
      <xdr:rowOff>252411</xdr:rowOff>
    </xdr:to>
    <xdr:sp macro="" textlink="">
      <xdr:nvSpPr>
        <xdr:cNvPr id="11" name="左矢印吹き出し 10"/>
        <xdr:cNvSpPr/>
      </xdr:nvSpPr>
      <xdr:spPr>
        <a:xfrm>
          <a:off x="7586664" y="671513"/>
          <a:ext cx="4114799" cy="252411"/>
        </a:xfrm>
        <a:prstGeom prst="leftArrowCallout">
          <a:avLst>
            <a:gd name="adj1" fmla="val 18827"/>
            <a:gd name="adj2" fmla="val 23734"/>
            <a:gd name="adj3" fmla="val 105738"/>
            <a:gd name="adj4" fmla="val 9438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届出日または投函日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xdr:colOff>
      <xdr:row>81</xdr:row>
      <xdr:rowOff>128588</xdr:rowOff>
    </xdr:from>
    <xdr:to>
      <xdr:col>30</xdr:col>
      <xdr:colOff>1</xdr:colOff>
      <xdr:row>89</xdr:row>
      <xdr:rowOff>252411</xdr:rowOff>
    </xdr:to>
    <xdr:sp macro="" textlink="">
      <xdr:nvSpPr>
        <xdr:cNvPr id="17" name="左矢印吹き出し 16"/>
        <xdr:cNvSpPr/>
      </xdr:nvSpPr>
      <xdr:spPr>
        <a:xfrm>
          <a:off x="7586664" y="20488276"/>
          <a:ext cx="4114800" cy="2143123"/>
        </a:xfrm>
        <a:prstGeom prst="leftArrowCallout">
          <a:avLst>
            <a:gd name="adj1" fmla="val 25000"/>
            <a:gd name="adj2" fmla="val 23734"/>
            <a:gd name="adj3" fmla="val 12134"/>
            <a:gd name="adj4" fmla="val 94563"/>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b="1">
              <a:solidFill>
                <a:schemeClr val="dk1"/>
              </a:solidFill>
              <a:effectLst/>
              <a:latin typeface="+mn-lt"/>
              <a:ea typeface="+mn-ea"/>
              <a:cs typeface="+mn-cs"/>
            </a:rPr>
            <a:t>添付書類</a:t>
          </a:r>
          <a:r>
            <a:rPr kumimoji="1" lang="ja-JP" altLang="en-US" sz="1100" b="1">
              <a:solidFill>
                <a:schemeClr val="dk1"/>
              </a:solidFill>
              <a:effectLst/>
              <a:latin typeface="+mn-lt"/>
              <a:ea typeface="+mn-ea"/>
              <a:cs typeface="+mn-cs"/>
            </a:rPr>
            <a:t>が全て揃っているか確認する。</a:t>
          </a:r>
          <a:endParaRPr kumimoji="1" lang="en-US" altLang="ja-JP" sz="1100" b="1">
            <a:solidFill>
              <a:schemeClr val="dk1"/>
            </a:solidFill>
            <a:effectLst/>
            <a:latin typeface="+mn-lt"/>
            <a:ea typeface="+mn-ea"/>
            <a:cs typeface="+mn-cs"/>
          </a:endParaRPr>
        </a:p>
      </xdr:txBody>
    </xdr:sp>
    <xdr:clientData/>
  </xdr:twoCellAnchor>
  <xdr:twoCellAnchor>
    <xdr:from>
      <xdr:col>13</xdr:col>
      <xdr:colOff>1</xdr:colOff>
      <xdr:row>11</xdr:row>
      <xdr:rowOff>0</xdr:rowOff>
    </xdr:from>
    <xdr:to>
      <xdr:col>30</xdr:col>
      <xdr:colOff>1</xdr:colOff>
      <xdr:row>12</xdr:row>
      <xdr:rowOff>0</xdr:rowOff>
    </xdr:to>
    <xdr:sp macro="" textlink="">
      <xdr:nvSpPr>
        <xdr:cNvPr id="5" name="左矢印吹き出し 4"/>
        <xdr:cNvSpPr/>
      </xdr:nvSpPr>
      <xdr:spPr>
        <a:xfrm>
          <a:off x="7586664" y="2690813"/>
          <a:ext cx="4114800" cy="252412"/>
        </a:xfrm>
        <a:prstGeom prst="leftArrowCallout">
          <a:avLst>
            <a:gd name="adj1" fmla="val 18827"/>
            <a:gd name="adj2" fmla="val 23734"/>
            <a:gd name="adj3" fmla="val 98253"/>
            <a:gd name="adj4" fmla="val 9438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設置・変更をプルダウンから選択</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xdr:colOff>
      <xdr:row>17</xdr:row>
      <xdr:rowOff>252411</xdr:rowOff>
    </xdr:from>
    <xdr:to>
      <xdr:col>30</xdr:col>
      <xdr:colOff>1</xdr:colOff>
      <xdr:row>18</xdr:row>
      <xdr:rowOff>252412</xdr:rowOff>
    </xdr:to>
    <xdr:sp macro="" textlink="">
      <xdr:nvSpPr>
        <xdr:cNvPr id="7" name="左矢印吹き出し 6"/>
        <xdr:cNvSpPr/>
      </xdr:nvSpPr>
      <xdr:spPr>
        <a:xfrm>
          <a:off x="7586664" y="4457699"/>
          <a:ext cx="4114800" cy="252413"/>
        </a:xfrm>
        <a:prstGeom prst="leftArrowCallout">
          <a:avLst>
            <a:gd name="adj1" fmla="val 18827"/>
            <a:gd name="adj2" fmla="val 23734"/>
            <a:gd name="adj3" fmla="val 98253"/>
            <a:gd name="adj4" fmla="val 9438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当該</a:t>
          </a:r>
          <a:r>
            <a:rPr kumimoji="1" lang="ja-JP" altLang="ja-JP" sz="1100">
              <a:solidFill>
                <a:schemeClr val="dk1"/>
              </a:solidFill>
              <a:effectLst/>
              <a:latin typeface="+mn-lt"/>
              <a:ea typeface="+mn-ea"/>
              <a:cs typeface="+mn-cs"/>
            </a:rPr>
            <a:t>事業場</a:t>
          </a:r>
          <a:r>
            <a:rPr kumimoji="1" lang="ja-JP" altLang="en-US" sz="1100">
              <a:latin typeface="ＭＳ ゴシック" panose="020B0609070205080204" pitchFamily="49" charset="-128"/>
              <a:ea typeface="ＭＳ ゴシック" panose="020B0609070205080204" pitchFamily="49" charset="-128"/>
            </a:rPr>
            <a:t>の業種</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xdr:colOff>
      <xdr:row>19</xdr:row>
      <xdr:rowOff>252411</xdr:rowOff>
    </xdr:from>
    <xdr:to>
      <xdr:col>30</xdr:col>
      <xdr:colOff>1</xdr:colOff>
      <xdr:row>20</xdr:row>
      <xdr:rowOff>252412</xdr:rowOff>
    </xdr:to>
    <xdr:sp macro="" textlink="">
      <xdr:nvSpPr>
        <xdr:cNvPr id="8" name="左矢印吹き出し 7"/>
        <xdr:cNvSpPr/>
      </xdr:nvSpPr>
      <xdr:spPr>
        <a:xfrm>
          <a:off x="7586664" y="4962524"/>
          <a:ext cx="4114800" cy="252413"/>
        </a:xfrm>
        <a:prstGeom prst="leftArrowCallout">
          <a:avLst>
            <a:gd name="adj1" fmla="val 18827"/>
            <a:gd name="adj2" fmla="val 23734"/>
            <a:gd name="adj3" fmla="val 98253"/>
            <a:gd name="adj4" fmla="val 9438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地下水の用途</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xdr:colOff>
      <xdr:row>15</xdr:row>
      <xdr:rowOff>252411</xdr:rowOff>
    </xdr:from>
    <xdr:to>
      <xdr:col>30</xdr:col>
      <xdr:colOff>1</xdr:colOff>
      <xdr:row>16</xdr:row>
      <xdr:rowOff>252412</xdr:rowOff>
    </xdr:to>
    <xdr:sp macro="" textlink="">
      <xdr:nvSpPr>
        <xdr:cNvPr id="9" name="左矢印吹き出し 8"/>
        <xdr:cNvSpPr/>
      </xdr:nvSpPr>
      <xdr:spPr>
        <a:xfrm>
          <a:off x="7586664" y="3952874"/>
          <a:ext cx="4114800" cy="252413"/>
        </a:xfrm>
        <a:prstGeom prst="leftArrowCallout">
          <a:avLst>
            <a:gd name="adj1" fmla="val 18827"/>
            <a:gd name="adj2" fmla="val 23734"/>
            <a:gd name="adj3" fmla="val 98253"/>
            <a:gd name="adj4" fmla="val 9438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当該</a:t>
          </a:r>
          <a:r>
            <a:rPr kumimoji="1" lang="ja-JP" altLang="ja-JP" sz="1100">
              <a:solidFill>
                <a:schemeClr val="dk1"/>
              </a:solidFill>
              <a:effectLst/>
              <a:latin typeface="+mn-lt"/>
              <a:ea typeface="+mn-ea"/>
              <a:cs typeface="+mn-cs"/>
            </a:rPr>
            <a:t>事業場</a:t>
          </a:r>
          <a:r>
            <a:rPr kumimoji="1" lang="ja-JP" altLang="en-US" sz="1100">
              <a:latin typeface="ＭＳ ゴシック" panose="020B0609070205080204" pitchFamily="49" charset="-128"/>
              <a:ea typeface="ＭＳ ゴシック" panose="020B0609070205080204" pitchFamily="49" charset="-128"/>
            </a:rPr>
            <a:t>の住所は住居表示で記載してください。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0</xdr:colOff>
      <xdr:row>0</xdr:row>
      <xdr:rowOff>0</xdr:rowOff>
    </xdr:from>
    <xdr:to>
      <xdr:col>30</xdr:col>
      <xdr:colOff>0</xdr:colOff>
      <xdr:row>2</xdr:row>
      <xdr:rowOff>142875</xdr:rowOff>
    </xdr:to>
    <xdr:sp macro="" textlink="">
      <xdr:nvSpPr>
        <xdr:cNvPr id="10" name="左矢印吹き出し 9"/>
        <xdr:cNvSpPr/>
      </xdr:nvSpPr>
      <xdr:spPr>
        <a:xfrm>
          <a:off x="7586663" y="0"/>
          <a:ext cx="4114800" cy="561975"/>
        </a:xfrm>
        <a:prstGeom prst="leftArrowCallout">
          <a:avLst>
            <a:gd name="adj1" fmla="val 25000"/>
            <a:gd name="adj2" fmla="val 23734"/>
            <a:gd name="adj3" fmla="val 44752"/>
            <a:gd name="adj4" fmla="val 93888"/>
          </a:avLst>
        </a:prstGeom>
        <a:solidFill>
          <a:srgbClr val="FF00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chemeClr val="bg1"/>
              </a:solidFill>
              <a:latin typeface="ＭＳ ゴシック" panose="020B0609070205080204" pitchFamily="49" charset="-128"/>
              <a:ea typeface="ＭＳ ゴシック" panose="020B0609070205080204" pitchFamily="49" charset="-128"/>
            </a:rPr>
            <a:t>記入例としてサンプル値が入力してありますので、必ず内容をご確認ください。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1</xdr:row>
      <xdr:rowOff>0</xdr:rowOff>
    </xdr:from>
    <xdr:ext cx="6477000" cy="1621450"/>
    <xdr:sp macro="" textlink="">
      <xdr:nvSpPr>
        <xdr:cNvPr id="4" name="テキスト ボックス 3">
          <a:hlinkClick xmlns:r="http://schemas.openxmlformats.org/officeDocument/2006/relationships" r:id="rId1"/>
        </xdr:cNvPr>
        <xdr:cNvSpPr txBox="1"/>
      </xdr:nvSpPr>
      <xdr:spPr>
        <a:xfrm>
          <a:off x="6643688" y="223838"/>
          <a:ext cx="6477000"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300">
              <a:solidFill>
                <a:schemeClr val="dk1"/>
              </a:solidFill>
              <a:effectLst/>
              <a:latin typeface="+mn-lt"/>
              <a:ea typeface="+mn-ea"/>
              <a:cs typeface="+mn-cs"/>
            </a:rPr>
            <a:t>このシートは記入できません</a:t>
          </a:r>
          <a:endParaRPr lang="ja-JP" altLang="ja-JP" sz="2300">
            <a:effectLst/>
          </a:endParaRPr>
        </a:p>
        <a:p>
          <a:pPr algn="ctr"/>
          <a:r>
            <a:rPr kumimoji="1" lang="ja-JP" altLang="ja-JP" sz="2300">
              <a:solidFill>
                <a:schemeClr val="dk1"/>
              </a:solidFill>
              <a:effectLst/>
              <a:latin typeface="+mn-lt"/>
              <a:ea typeface="+mn-ea"/>
              <a:cs typeface="+mn-cs"/>
            </a:rPr>
            <a:t>記入は入力シートにお願いします</a:t>
          </a:r>
          <a:endParaRPr lang="ja-JP" altLang="ja-JP" sz="2300">
            <a:effectLst/>
          </a:endParaRPr>
        </a:p>
        <a:p>
          <a:pPr algn="ctr"/>
          <a:r>
            <a:rPr kumimoji="1" lang="ja-JP" altLang="en-US" sz="2300">
              <a:solidFill>
                <a:schemeClr val="dk1"/>
              </a:solidFill>
              <a:effectLst/>
              <a:latin typeface="+mn-lt"/>
              <a:ea typeface="+mn-ea"/>
              <a:cs typeface="+mn-cs"/>
            </a:rPr>
            <a:t>こちらを</a:t>
          </a:r>
          <a:r>
            <a:rPr kumimoji="1" lang="ja-JP" altLang="ja-JP" sz="2300">
              <a:solidFill>
                <a:schemeClr val="dk1"/>
              </a:solidFill>
              <a:effectLst/>
              <a:latin typeface="+mn-lt"/>
              <a:ea typeface="+mn-ea"/>
              <a:cs typeface="+mn-cs"/>
            </a:rPr>
            <a:t>クリックすると</a:t>
          </a:r>
          <a:r>
            <a:rPr kumimoji="1" lang="ja-JP" altLang="en-US" sz="2300">
              <a:solidFill>
                <a:schemeClr val="dk1"/>
              </a:solidFill>
              <a:effectLst/>
              <a:latin typeface="+mn-lt"/>
              <a:ea typeface="+mn-ea"/>
              <a:cs typeface="+mn-cs"/>
            </a:rPr>
            <a:t>入力シートにジャンプします</a:t>
          </a:r>
          <a:endParaRPr lang="ja-JP" altLang="ja-JP" sz="23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1</xdr:row>
      <xdr:rowOff>7325</xdr:rowOff>
    </xdr:from>
    <xdr:ext cx="6477000" cy="1621450"/>
    <xdr:sp macro="" textlink="">
      <xdr:nvSpPr>
        <xdr:cNvPr id="3" name="テキスト ボックス 2">
          <a:hlinkClick xmlns:r="http://schemas.openxmlformats.org/officeDocument/2006/relationships" r:id="rId1"/>
        </xdr:cNvPr>
        <xdr:cNvSpPr txBox="1"/>
      </xdr:nvSpPr>
      <xdr:spPr>
        <a:xfrm>
          <a:off x="6767513" y="169250"/>
          <a:ext cx="6477000"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300">
              <a:solidFill>
                <a:schemeClr val="dk1"/>
              </a:solidFill>
              <a:effectLst/>
              <a:latin typeface="+mn-lt"/>
              <a:ea typeface="+mn-ea"/>
              <a:cs typeface="+mn-cs"/>
            </a:rPr>
            <a:t>このシートは記入できません</a:t>
          </a:r>
          <a:endParaRPr lang="ja-JP" altLang="ja-JP" sz="2300">
            <a:effectLst/>
          </a:endParaRPr>
        </a:p>
        <a:p>
          <a:pPr algn="ctr"/>
          <a:r>
            <a:rPr kumimoji="1" lang="ja-JP" altLang="ja-JP" sz="2300">
              <a:solidFill>
                <a:schemeClr val="dk1"/>
              </a:solidFill>
              <a:effectLst/>
              <a:latin typeface="+mn-lt"/>
              <a:ea typeface="+mn-ea"/>
              <a:cs typeface="+mn-cs"/>
            </a:rPr>
            <a:t>記入は入力シートにお願いします</a:t>
          </a:r>
          <a:endParaRPr lang="ja-JP" altLang="ja-JP" sz="2300">
            <a:effectLst/>
          </a:endParaRPr>
        </a:p>
        <a:p>
          <a:pPr algn="ctr"/>
          <a:r>
            <a:rPr kumimoji="1" lang="ja-JP" altLang="en-US" sz="2300">
              <a:solidFill>
                <a:schemeClr val="dk1"/>
              </a:solidFill>
              <a:effectLst/>
              <a:latin typeface="+mn-lt"/>
              <a:ea typeface="+mn-ea"/>
              <a:cs typeface="+mn-cs"/>
            </a:rPr>
            <a:t>こちらを</a:t>
          </a:r>
          <a:r>
            <a:rPr kumimoji="1" lang="ja-JP" altLang="ja-JP" sz="2300">
              <a:solidFill>
                <a:schemeClr val="dk1"/>
              </a:solidFill>
              <a:effectLst/>
              <a:latin typeface="+mn-lt"/>
              <a:ea typeface="+mn-ea"/>
              <a:cs typeface="+mn-cs"/>
            </a:rPr>
            <a:t>クリックすると</a:t>
          </a:r>
          <a:r>
            <a:rPr kumimoji="1" lang="ja-JP" altLang="en-US" sz="2300">
              <a:solidFill>
                <a:schemeClr val="dk1"/>
              </a:solidFill>
              <a:effectLst/>
              <a:latin typeface="+mn-lt"/>
              <a:ea typeface="+mn-ea"/>
              <a:cs typeface="+mn-cs"/>
            </a:rPr>
            <a:t>入力シートにジャンプします</a:t>
          </a:r>
          <a:endParaRPr lang="ja-JP" altLang="ja-JP" sz="2300">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yout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4&#24180;&#24230;/04&#20844;&#23475;&#23550;&#31574;G/03&#27861;&#20196;&#12539;&#36039;&#26009;/07&#25285;&#24403;&#36039;&#26009;&#65288;&#24120;&#65289;/&#23470;&#64017;/&#12402;&#12394;&#22411;&#35519;&#25972;/&#25562;&#27700;&#26045;&#35373;/yousui-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のファイルについて"/>
      <sheetName val="入力シート"/>
      <sheetName val="氏名等変更届出書"/>
      <sheetName val="廃止届出書"/>
      <sheetName val="有害物質取扱状況報告書"/>
      <sheetName val="承継届出書"/>
    </sheetNames>
    <sheetDataSet>
      <sheetData sheetId="0" refreshError="1"/>
      <sheetData sheetId="1">
        <row r="5">
          <cell r="I5">
            <v>44874.583616782409</v>
          </cell>
        </row>
        <row r="8">
          <cell r="I8" t="str">
            <v>○○区○○2-45-1</v>
          </cell>
        </row>
        <row r="10">
          <cell r="I10" t="str">
            <v>○○株式会社
代表取締役　　○○　○○</v>
          </cell>
        </row>
        <row r="13">
          <cell r="I13" t="str">
            <v>工場</v>
          </cell>
        </row>
        <row r="16">
          <cell r="I16" t="str">
            <v>○○</v>
          </cell>
        </row>
        <row r="18">
          <cell r="I18" t="str">
            <v>昭和△△年△△月△△日</v>
          </cell>
        </row>
        <row r="21">
          <cell r="I21" t="str">
            <v>〇〇製造工場</v>
          </cell>
        </row>
        <row r="23">
          <cell r="I23" t="str">
            <v>豊島区〇〇3-11-1</v>
          </cell>
        </row>
        <row r="27">
          <cell r="I27" t="str">
            <v>代表取締役　　△△　△△</v>
          </cell>
        </row>
        <row r="29">
          <cell r="I29" t="str">
            <v>代表取締役　　○○　○○</v>
          </cell>
        </row>
        <row r="31">
          <cell r="I31" t="str">
            <v>平成××年××月××日</v>
          </cell>
        </row>
        <row r="33">
          <cell r="I33" t="str">
            <v>代表者変更</v>
          </cell>
        </row>
        <row r="40">
          <cell r="I40" t="str">
            <v/>
          </cell>
        </row>
        <row r="93">
          <cell r="I93" t="str">
            <v>abc-def@ghi.jkl.co.jp</v>
          </cell>
        </row>
        <row r="96">
          <cell r="I96" t="str">
            <v>令和●●年●●月●●日</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１．設置・変更届出書"/>
      <sheetName val="２．構造等"/>
      <sheetName val="このファイルについて"/>
    </sheetNames>
    <sheetDataSet>
      <sheetData sheetId="0">
        <row r="7">
          <cell r="F7" t="str">
            <v>変更</v>
          </cell>
        </row>
        <row r="10">
          <cell r="F10" t="str">
            <v>○○区○○2-45-1</v>
          </cell>
        </row>
        <row r="12">
          <cell r="F12" t="str">
            <v>代表取締役
　◯◯　◯◯</v>
          </cell>
        </row>
        <row r="18">
          <cell r="F18" t="str">
            <v>△△△△ビル</v>
          </cell>
        </row>
        <row r="20">
          <cell r="F20" t="str">
            <v>豊島区△△△1-18-1</v>
          </cell>
        </row>
        <row r="22">
          <cell r="F22" t="str">
            <v>貸しビル業</v>
          </cell>
        </row>
        <row r="24">
          <cell r="F24" t="str">
            <v>敷地内の散水</v>
          </cell>
        </row>
        <row r="26">
          <cell r="F26" t="str">
            <v>別紙のとおり</v>
          </cell>
        </row>
        <row r="31">
          <cell r="F31">
            <v>44635</v>
          </cell>
        </row>
        <row r="33">
          <cell r="F33">
            <v>44634</v>
          </cell>
        </row>
        <row r="35">
          <cell r="F35">
            <v>45</v>
          </cell>
        </row>
        <row r="37">
          <cell r="F37">
            <v>50</v>
          </cell>
        </row>
        <row r="39">
          <cell r="F39">
            <v>5</v>
          </cell>
          <cell r="H39">
            <v>10</v>
          </cell>
        </row>
        <row r="41">
          <cell r="F41">
            <v>15.5</v>
          </cell>
          <cell r="H41">
            <v>20</v>
          </cell>
        </row>
        <row r="43">
          <cell r="F43">
            <v>25</v>
          </cell>
          <cell r="H43">
            <v>30</v>
          </cell>
        </row>
        <row r="45">
          <cell r="F45">
            <v>35</v>
          </cell>
          <cell r="H45">
            <v>40</v>
          </cell>
        </row>
        <row r="48">
          <cell r="F48" t="str">
            <v>浅井戸ポンプ</v>
          </cell>
        </row>
        <row r="50">
          <cell r="F50" t="str">
            <v>××エース</v>
          </cell>
        </row>
        <row r="52">
          <cell r="F52" t="str">
            <v>NF×-×××SK</v>
          </cell>
        </row>
        <row r="54">
          <cell r="F54">
            <v>0.25</v>
          </cell>
        </row>
        <row r="56">
          <cell r="F56">
            <v>26</v>
          </cell>
        </row>
        <row r="58">
          <cell r="F58">
            <v>19.63</v>
          </cell>
        </row>
        <row r="61">
          <cell r="F61" t="str">
            <v>□□製作所</v>
          </cell>
        </row>
        <row r="63">
          <cell r="F63" t="str">
            <v>接線流羽根車式</v>
          </cell>
        </row>
        <row r="65">
          <cell r="F65" t="str">
            <v>NK□□13</v>
          </cell>
        </row>
        <row r="67">
          <cell r="F67">
            <v>44637</v>
          </cell>
        </row>
        <row r="70">
          <cell r="F70" t="str">
            <v>ロープ式手動用水位計（アルファ水位計）</v>
          </cell>
        </row>
        <row r="72">
          <cell r="F72">
            <v>21.99</v>
          </cell>
        </row>
        <row r="74">
          <cell r="F74">
            <v>25.56</v>
          </cell>
        </row>
        <row r="76">
          <cell r="F76">
            <v>10</v>
          </cell>
        </row>
        <row r="80">
          <cell r="F80">
            <v>1</v>
          </cell>
          <cell r="H80">
            <v>2</v>
          </cell>
        </row>
        <row r="82">
          <cell r="F82">
            <v>5</v>
          </cell>
          <cell r="H82">
            <v>8</v>
          </cell>
        </row>
        <row r="84">
          <cell r="F84">
            <v>10</v>
          </cell>
          <cell r="H84">
            <v>20</v>
          </cell>
        </row>
        <row r="87">
          <cell r="F87" t="str">
            <v>●●水工</v>
          </cell>
        </row>
        <row r="89">
          <cell r="F89" t="str">
            <v>●●　●●</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view="pageBreakPreview" zoomScaleNormal="100" zoomScaleSheetLayoutView="100" workbookViewId="0">
      <selection activeCell="B25" sqref="B25"/>
    </sheetView>
  </sheetViews>
  <sheetFormatPr defaultRowHeight="12.75" x14ac:dyDescent="0.25"/>
  <cols>
    <col min="1" max="1" width="28.06640625" style="65" bestFit="1" customWidth="1"/>
    <col min="2" max="2" width="117.73046875" style="64" customWidth="1"/>
    <col min="3" max="3" width="9.06640625" style="65"/>
    <col min="4" max="4" width="23.19921875" style="65" bestFit="1" customWidth="1"/>
    <col min="5" max="5" width="24.3984375" style="65" bestFit="1" customWidth="1"/>
    <col min="6" max="16384" width="9.06640625" style="65"/>
  </cols>
  <sheetData>
    <row r="1" spans="1:2" x14ac:dyDescent="0.25">
      <c r="A1" s="5" t="s">
        <v>150</v>
      </c>
    </row>
    <row r="2" spans="1:2" x14ac:dyDescent="0.25">
      <c r="A2" s="5" t="s">
        <v>151</v>
      </c>
    </row>
    <row r="3" spans="1:2" x14ac:dyDescent="0.25">
      <c r="A3" s="5" t="s">
        <v>117</v>
      </c>
    </row>
    <row r="4" spans="1:2" x14ac:dyDescent="0.25">
      <c r="A4" s="5" t="s">
        <v>152</v>
      </c>
    </row>
    <row r="5" spans="1:2" x14ac:dyDescent="0.25">
      <c r="A5" s="5" t="s">
        <v>145</v>
      </c>
    </row>
    <row r="6" spans="1:2" s="48" customFormat="1" x14ac:dyDescent="0.25">
      <c r="A6" s="5" t="s">
        <v>153</v>
      </c>
      <c r="B6" s="70"/>
    </row>
    <row r="7" spans="1:2" s="48" customFormat="1" x14ac:dyDescent="0.25">
      <c r="A7" s="5" t="s">
        <v>155</v>
      </c>
      <c r="B7" s="70"/>
    </row>
    <row r="8" spans="1:2" s="48" customFormat="1" x14ac:dyDescent="0.25">
      <c r="A8" s="5" t="s">
        <v>156</v>
      </c>
      <c r="B8" s="70"/>
    </row>
    <row r="9" spans="1:2" s="48" customFormat="1" x14ac:dyDescent="0.25">
      <c r="A9" s="5"/>
      <c r="B9" s="70"/>
    </row>
    <row r="10" spans="1:2" x14ac:dyDescent="0.25">
      <c r="A10" s="65" t="s">
        <v>118</v>
      </c>
    </row>
    <row r="11" spans="1:2" x14ac:dyDescent="0.25">
      <c r="A11" s="65" t="s">
        <v>119</v>
      </c>
      <c r="B11" s="64" t="s">
        <v>120</v>
      </c>
    </row>
    <row r="12" spans="1:2" x14ac:dyDescent="0.25">
      <c r="A12" s="65" t="s">
        <v>121</v>
      </c>
      <c r="B12" s="64" t="s">
        <v>122</v>
      </c>
    </row>
    <row r="13" spans="1:2" x14ac:dyDescent="0.25">
      <c r="A13" s="65" t="s">
        <v>123</v>
      </c>
      <c r="B13" s="64" t="s">
        <v>124</v>
      </c>
    </row>
    <row r="14" spans="1:2" x14ac:dyDescent="0.25">
      <c r="A14" s="65" t="s">
        <v>125</v>
      </c>
      <c r="B14" s="64" t="s">
        <v>126</v>
      </c>
    </row>
    <row r="15" spans="1:2" x14ac:dyDescent="0.25">
      <c r="A15" s="65" t="s">
        <v>127</v>
      </c>
      <c r="B15" s="64" t="s">
        <v>128</v>
      </c>
    </row>
    <row r="16" spans="1:2" x14ac:dyDescent="0.25">
      <c r="A16" s="65" t="s">
        <v>129</v>
      </c>
      <c r="B16" s="64" t="s">
        <v>154</v>
      </c>
    </row>
    <row r="19" spans="1:2" x14ac:dyDescent="0.25">
      <c r="A19" s="65" t="s">
        <v>146</v>
      </c>
    </row>
    <row r="20" spans="1:2" x14ac:dyDescent="0.25">
      <c r="A20" s="65" t="s">
        <v>130</v>
      </c>
      <c r="B20" s="64" t="s">
        <v>131</v>
      </c>
    </row>
    <row r="21" spans="1:2" x14ac:dyDescent="0.25">
      <c r="A21" s="65" t="s">
        <v>132</v>
      </c>
      <c r="B21" s="64" t="s">
        <v>133</v>
      </c>
    </row>
    <row r="22" spans="1:2" x14ac:dyDescent="0.25">
      <c r="A22" s="65" t="s">
        <v>149</v>
      </c>
      <c r="B22" s="64" t="str">
        <f>"揚水施設"&amp;届出種別&amp;"届出書（"&amp;事業場所在地&amp;"）"</f>
        <v>揚水施設変更届出書（豊島区△△△1-18-1）</v>
      </c>
    </row>
    <row r="23" spans="1:2" ht="25.5" x14ac:dyDescent="0.25">
      <c r="A23" s="65" t="s">
        <v>147</v>
      </c>
      <c r="B23" s="64" t="str">
        <f>"揚水施設"&amp;届出種別&amp;"届出書を提出する。%0a"&amp;届出者氏名</f>
        <v>揚水施設変更届出書を提出する。%0a株式会社　○○○○
代表取締役　○○　○○</v>
      </c>
    </row>
    <row r="24" spans="1:2" ht="25.5" x14ac:dyDescent="0.25">
      <c r="A24" s="65" t="s">
        <v>139</v>
      </c>
      <c r="B24" s="64" t="str">
        <f>"%0a%0a※添付書類%0a・地下水の揚水施設の構造%0a・近隣図%0a・配置図%0a・井戸の構造図%0a・給水系統図%0a・揚水機のカタログ%0a・水量測定器のカタログ%0a・水位計のカタログ%0a"&amp;IF(柱状図="","","・地質柱状図と電気検層図")</f>
        <v>%0a%0a※添付書類%0a・地下水の揚水施設の構造%0a・近隣図%0a・配置図%0a・井戸の構造図%0a・給水系統図%0a・揚水機のカタログ%0a・水量測定器のカタログ%0a・水位計のカタログ%0a・地質柱状図と電気検層図</v>
      </c>
    </row>
    <row r="25" spans="1:2" ht="153" x14ac:dyDescent="0.25">
      <c r="A25" s="65" t="s">
        <v>148</v>
      </c>
      <c r="B25" s="64" t="str">
        <f>"メール提出は、こちらをクリックしてください。"&amp;CHAR(10)&amp;"メールが立ち上がるので"&amp;CHAR(10)&amp;"・地下水の揚水施設の構造"&amp;CHAR(10)&amp;"・近隣図"&amp;CHAR(10)&amp;"・配置図"&amp;CHAR(10)&amp;"・井戸の構造図"&amp;CHAR(10)&amp;"・給水系統図"&amp;CHAR(10)&amp;"・揚水機のカタログ"&amp;CHAR(10)&amp;"・水量測定器のカタログ"&amp;CHAR(10)&amp;"・水位計のカタログ"&amp;CHAR(10)&amp;""&amp;IF(柱状図="","","・地質柱状図と電気検層図")&amp;CHAR(10)&amp;"を添付し送信してください。"</f>
        <v>メール提出は、こちらをクリックしてください。
メールが立ち上がるので
・地下水の揚水施設の構造
・近隣図
・配置図
・井戸の構造図
・給水系統図
・揚水機のカタログ
・水量測定器のカタログ
・水位計のカタログ
・地質柱状図と電気検層図
を添付し送信してください。</v>
      </c>
    </row>
  </sheetData>
  <phoneticPr fontId="3"/>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118"/>
  <sheetViews>
    <sheetView showZeros="0" tabSelected="1" view="pageBreakPreview" zoomScaleNormal="100" zoomScaleSheetLayoutView="100" workbookViewId="0">
      <selection activeCell="I4" sqref="I4:J4"/>
    </sheetView>
  </sheetViews>
  <sheetFormatPr defaultColWidth="9" defaultRowHeight="12.75" x14ac:dyDescent="0.25"/>
  <cols>
    <col min="1" max="1" width="3.59765625" style="33" customWidth="1"/>
    <col min="2" max="2" width="3.59765625" style="32" customWidth="1"/>
    <col min="3" max="7" width="3.59765625" style="33" customWidth="1"/>
    <col min="8" max="8" width="6.59765625" style="33" customWidth="1"/>
    <col min="9" max="9" width="10.59765625" style="33" customWidth="1"/>
    <col min="10" max="10" width="20.59765625" style="33" customWidth="1"/>
    <col min="11" max="11" width="9" style="33"/>
    <col min="12" max="12" width="30.59765625" style="33" customWidth="1"/>
    <col min="13" max="14" width="3.59765625" style="33" customWidth="1"/>
    <col min="15" max="15" width="9" style="33" hidden="1" customWidth="1"/>
    <col min="16" max="31" width="3.59765625" style="33" customWidth="1"/>
    <col min="32" max="16384" width="9" style="33"/>
  </cols>
  <sheetData>
    <row r="1" spans="1:13" ht="13.15" thickBot="1" x14ac:dyDescent="0.3">
      <c r="A1" s="34"/>
      <c r="B1" s="35"/>
      <c r="C1" s="34"/>
      <c r="D1" s="34"/>
      <c r="E1" s="34"/>
      <c r="F1" s="34"/>
      <c r="G1" s="34"/>
      <c r="H1" s="34"/>
      <c r="I1" s="34"/>
      <c r="J1" s="34"/>
      <c r="K1" s="34"/>
      <c r="L1" s="34"/>
      <c r="M1" s="34"/>
    </row>
    <row r="2" spans="1:13" ht="20.100000000000001" customHeight="1" thickBot="1" x14ac:dyDescent="0.3">
      <c r="A2" s="34"/>
      <c r="B2" s="35"/>
      <c r="C2" s="36"/>
      <c r="D2" s="37" t="s">
        <v>77</v>
      </c>
      <c r="E2" s="34"/>
      <c r="F2" s="34"/>
      <c r="G2" s="34"/>
      <c r="H2" s="34"/>
      <c r="I2" s="34"/>
      <c r="J2" s="34"/>
      <c r="K2" s="34"/>
      <c r="L2" s="34"/>
      <c r="M2" s="34"/>
    </row>
    <row r="3" spans="1:13" ht="20.100000000000001" customHeight="1" thickBot="1" x14ac:dyDescent="0.3">
      <c r="A3" s="38"/>
      <c r="B3" s="58"/>
      <c r="C3" s="57"/>
      <c r="D3" s="38"/>
      <c r="E3" s="38"/>
      <c r="F3" s="38"/>
      <c r="G3" s="38"/>
      <c r="H3" s="38"/>
      <c r="I3" s="38"/>
      <c r="J3" s="38"/>
      <c r="K3" s="34"/>
      <c r="L3" s="34"/>
      <c r="M3" s="34"/>
    </row>
    <row r="4" spans="1:13" ht="20.100000000000001" customHeight="1" thickBot="1" x14ac:dyDescent="0.3">
      <c r="A4" s="38"/>
      <c r="B4" s="56" t="s">
        <v>2</v>
      </c>
      <c r="C4" s="57" t="s">
        <v>0</v>
      </c>
      <c r="D4" s="38"/>
      <c r="E4" s="38"/>
      <c r="F4" s="38"/>
      <c r="G4" s="38"/>
      <c r="H4" s="38"/>
      <c r="I4" s="89">
        <f ca="1">NOW()</f>
        <v>44874.606066435183</v>
      </c>
      <c r="J4" s="90"/>
      <c r="K4" s="34"/>
      <c r="L4" s="34"/>
      <c r="M4" s="34"/>
    </row>
    <row r="5" spans="1:13" ht="20.100000000000001" customHeight="1" x14ac:dyDescent="0.25">
      <c r="A5" s="38"/>
      <c r="B5" s="58"/>
      <c r="C5" s="57"/>
      <c r="D5" s="38"/>
      <c r="E5" s="38"/>
      <c r="F5" s="38"/>
      <c r="G5" s="38"/>
      <c r="H5" s="38"/>
      <c r="I5" s="38"/>
      <c r="J5" s="38"/>
      <c r="K5" s="34"/>
      <c r="L5" s="34"/>
      <c r="M5" s="34"/>
    </row>
    <row r="6" spans="1:13" ht="20.100000000000001" customHeight="1" thickBot="1" x14ac:dyDescent="0.3">
      <c r="A6" s="38"/>
      <c r="B6" s="56" t="s">
        <v>3</v>
      </c>
      <c r="C6" s="57" t="s">
        <v>1</v>
      </c>
      <c r="D6" s="38"/>
      <c r="E6" s="38"/>
      <c r="F6" s="38"/>
      <c r="G6" s="38"/>
      <c r="H6" s="38"/>
      <c r="I6" s="38"/>
      <c r="J6" s="38"/>
      <c r="K6" s="34"/>
      <c r="L6" s="34"/>
      <c r="M6" s="34"/>
    </row>
    <row r="7" spans="1:13" ht="20.100000000000001" customHeight="1" thickBot="1" x14ac:dyDescent="0.3">
      <c r="A7" s="38"/>
      <c r="B7" s="39"/>
      <c r="C7" s="38"/>
      <c r="D7" s="38"/>
      <c r="E7" s="38" t="s">
        <v>137</v>
      </c>
      <c r="F7" s="38"/>
      <c r="G7" s="38"/>
      <c r="H7" s="38"/>
      <c r="I7" s="91" t="s">
        <v>6</v>
      </c>
      <c r="J7" s="92"/>
      <c r="K7" s="93"/>
      <c r="L7" s="94"/>
      <c r="M7" s="34"/>
    </row>
    <row r="8" spans="1:13" ht="20.100000000000001" customHeight="1" thickBot="1" x14ac:dyDescent="0.3">
      <c r="A8" s="38"/>
      <c r="B8" s="39"/>
      <c r="C8" s="38"/>
      <c r="D8" s="38"/>
      <c r="E8" s="38"/>
      <c r="F8" s="38"/>
      <c r="G8" s="38"/>
      <c r="H8" s="38"/>
      <c r="I8" s="41"/>
      <c r="J8" s="41"/>
      <c r="K8" s="34"/>
      <c r="L8" s="34"/>
      <c r="M8" s="34"/>
    </row>
    <row r="9" spans="1:13" ht="20.100000000000001" customHeight="1" x14ac:dyDescent="0.25">
      <c r="A9" s="38"/>
      <c r="B9" s="39"/>
      <c r="C9" s="38"/>
      <c r="D9" s="38"/>
      <c r="E9" s="38" t="s">
        <v>138</v>
      </c>
      <c r="F9" s="38"/>
      <c r="G9" s="38"/>
      <c r="H9" s="38"/>
      <c r="I9" s="96" t="s">
        <v>144</v>
      </c>
      <c r="J9" s="97"/>
      <c r="K9" s="97"/>
      <c r="L9" s="98"/>
      <c r="M9" s="34"/>
    </row>
    <row r="10" spans="1:13" ht="20.100000000000001" customHeight="1" thickBot="1" x14ac:dyDescent="0.3">
      <c r="A10" s="38"/>
      <c r="B10" s="39"/>
      <c r="C10" s="38"/>
      <c r="D10" s="38"/>
      <c r="E10" s="38"/>
      <c r="F10" s="38"/>
      <c r="G10" s="38"/>
      <c r="H10" s="38"/>
      <c r="I10" s="99"/>
      <c r="J10" s="100"/>
      <c r="K10" s="100"/>
      <c r="L10" s="101"/>
      <c r="M10" s="34"/>
    </row>
    <row r="11" spans="1:13" ht="20.100000000000001" customHeight="1" thickBot="1" x14ac:dyDescent="0.3">
      <c r="A11" s="38"/>
      <c r="B11" s="39"/>
      <c r="C11" s="38"/>
      <c r="D11" s="38"/>
      <c r="E11" s="38"/>
      <c r="F11" s="38"/>
      <c r="G11" s="38"/>
      <c r="H11" s="38"/>
      <c r="I11" s="38"/>
      <c r="J11" s="38"/>
      <c r="K11" s="34"/>
      <c r="L11" s="34"/>
      <c r="M11" s="34"/>
    </row>
    <row r="12" spans="1:13" ht="20.100000000000001" customHeight="1" thickBot="1" x14ac:dyDescent="0.3">
      <c r="A12" s="38"/>
      <c r="B12" s="56" t="s">
        <v>7</v>
      </c>
      <c r="C12" s="57" t="s">
        <v>134</v>
      </c>
      <c r="D12" s="38"/>
      <c r="E12" s="38"/>
      <c r="F12" s="38"/>
      <c r="G12" s="38"/>
      <c r="H12" s="38"/>
      <c r="I12" s="89" t="s">
        <v>91</v>
      </c>
      <c r="J12" s="90"/>
      <c r="K12" s="34"/>
      <c r="L12" s="34"/>
      <c r="M12" s="34"/>
    </row>
    <row r="13" spans="1:13" ht="20.100000000000001" customHeight="1" x14ac:dyDescent="0.25">
      <c r="A13" s="38"/>
      <c r="B13" s="39"/>
      <c r="C13" s="38"/>
      <c r="D13" s="38"/>
      <c r="E13" s="38"/>
      <c r="F13" s="38"/>
      <c r="G13" s="38"/>
      <c r="H13" s="38"/>
      <c r="I13" s="41"/>
      <c r="J13" s="41"/>
      <c r="K13" s="34"/>
      <c r="L13" s="34"/>
      <c r="M13" s="34"/>
    </row>
    <row r="14" spans="1:13" ht="20.100000000000001" customHeight="1" thickBot="1" x14ac:dyDescent="0.3">
      <c r="A14" s="38"/>
      <c r="B14" s="56" t="s">
        <v>8</v>
      </c>
      <c r="C14" s="57" t="s">
        <v>10</v>
      </c>
      <c r="D14" s="38"/>
      <c r="E14" s="38"/>
      <c r="F14" s="38"/>
      <c r="G14" s="38"/>
      <c r="H14" s="38"/>
      <c r="I14" s="38"/>
      <c r="J14" s="38"/>
      <c r="K14" s="34"/>
      <c r="L14" s="34"/>
      <c r="M14" s="34"/>
    </row>
    <row r="15" spans="1:13" ht="20.100000000000001" customHeight="1" thickBot="1" x14ac:dyDescent="0.3">
      <c r="A15" s="38"/>
      <c r="B15" s="39"/>
      <c r="C15" s="38"/>
      <c r="D15" s="38" t="s">
        <v>135</v>
      </c>
      <c r="E15" s="38"/>
      <c r="F15" s="38"/>
      <c r="G15" s="38"/>
      <c r="H15" s="38"/>
      <c r="I15" s="91" t="s">
        <v>11</v>
      </c>
      <c r="J15" s="92"/>
      <c r="K15" s="92"/>
      <c r="L15" s="95"/>
      <c r="M15" s="34"/>
    </row>
    <row r="16" spans="1:13" ht="20.100000000000001" customHeight="1" thickBot="1" x14ac:dyDescent="0.3">
      <c r="A16" s="38"/>
      <c r="B16" s="39"/>
      <c r="C16" s="38"/>
      <c r="D16" s="38"/>
      <c r="E16" s="38"/>
      <c r="F16" s="38"/>
      <c r="G16" s="38"/>
      <c r="H16" s="38"/>
      <c r="I16" s="41"/>
      <c r="J16" s="41"/>
      <c r="K16" s="34"/>
      <c r="L16" s="34"/>
      <c r="M16" s="34"/>
    </row>
    <row r="17" spans="1:13" ht="20.100000000000001" customHeight="1" thickBot="1" x14ac:dyDescent="0.3">
      <c r="A17" s="38"/>
      <c r="B17" s="39"/>
      <c r="C17" s="38"/>
      <c r="D17" s="38" t="s">
        <v>136</v>
      </c>
      <c r="E17" s="38"/>
      <c r="F17" s="38"/>
      <c r="G17" s="38"/>
      <c r="H17" s="38"/>
      <c r="I17" s="91" t="s">
        <v>12</v>
      </c>
      <c r="J17" s="92"/>
      <c r="K17" s="92"/>
      <c r="L17" s="95"/>
      <c r="M17" s="34"/>
    </row>
    <row r="18" spans="1:13" ht="20.100000000000001" customHeight="1" thickBot="1" x14ac:dyDescent="0.3">
      <c r="A18" s="38"/>
      <c r="B18" s="39"/>
      <c r="C18" s="38"/>
      <c r="D18" s="38"/>
      <c r="E18" s="38"/>
      <c r="F18" s="38"/>
      <c r="G18" s="38"/>
      <c r="H18" s="38"/>
      <c r="I18" s="41"/>
      <c r="J18" s="41"/>
      <c r="K18" s="34"/>
      <c r="L18" s="34"/>
      <c r="M18" s="34"/>
    </row>
    <row r="19" spans="1:13" ht="20.100000000000001" customHeight="1" thickBot="1" x14ac:dyDescent="0.3">
      <c r="A19" s="38"/>
      <c r="B19" s="39"/>
      <c r="C19" s="38" t="s">
        <v>111</v>
      </c>
      <c r="D19" s="38"/>
      <c r="E19" s="38"/>
      <c r="F19" s="38"/>
      <c r="G19" s="38"/>
      <c r="H19" s="38"/>
      <c r="I19" s="39"/>
      <c r="J19" s="91" t="s">
        <v>114</v>
      </c>
      <c r="K19" s="92"/>
      <c r="L19" s="95"/>
      <c r="M19" s="34"/>
    </row>
    <row r="20" spans="1:13" ht="20.100000000000001" customHeight="1" thickBot="1" x14ac:dyDescent="0.3">
      <c r="A20" s="38"/>
      <c r="B20" s="39"/>
      <c r="C20" s="38"/>
      <c r="D20" s="38"/>
      <c r="E20" s="38"/>
      <c r="F20" s="38"/>
      <c r="G20" s="38"/>
      <c r="H20" s="38"/>
      <c r="I20" s="38"/>
      <c r="J20" s="38"/>
      <c r="K20" s="34"/>
      <c r="L20" s="34"/>
      <c r="M20" s="34"/>
    </row>
    <row r="21" spans="1:13" ht="20.100000000000001" customHeight="1" thickBot="1" x14ac:dyDescent="0.3">
      <c r="A21" s="38"/>
      <c r="B21" s="39"/>
      <c r="C21" s="38" t="s">
        <v>112</v>
      </c>
      <c r="D21" s="38"/>
      <c r="E21" s="38"/>
      <c r="F21" s="38"/>
      <c r="G21" s="38"/>
      <c r="H21" s="38"/>
      <c r="I21" s="39"/>
      <c r="J21" s="91" t="s">
        <v>113</v>
      </c>
      <c r="K21" s="92"/>
      <c r="L21" s="95"/>
      <c r="M21" s="34"/>
    </row>
    <row r="22" spans="1:13" ht="20.100000000000001" customHeight="1" thickBot="1" x14ac:dyDescent="0.3">
      <c r="A22" s="38"/>
      <c r="B22" s="39"/>
      <c r="C22" s="38"/>
      <c r="D22" s="38"/>
      <c r="E22" s="38"/>
      <c r="F22" s="38"/>
      <c r="G22" s="38"/>
      <c r="H22" s="38"/>
      <c r="I22" s="38"/>
      <c r="J22" s="38"/>
      <c r="K22" s="34"/>
      <c r="L22" s="34"/>
      <c r="M22" s="34"/>
    </row>
    <row r="23" spans="1:13" ht="20.100000000000001" customHeight="1" thickBot="1" x14ac:dyDescent="0.3">
      <c r="A23" s="38"/>
      <c r="B23" s="39"/>
      <c r="C23" s="38" t="s">
        <v>14</v>
      </c>
      <c r="D23" s="38"/>
      <c r="E23" s="38"/>
      <c r="F23" s="38"/>
      <c r="G23" s="38"/>
      <c r="H23" s="38"/>
      <c r="I23" s="38"/>
      <c r="J23" s="91" t="s">
        <v>15</v>
      </c>
      <c r="K23" s="92"/>
      <c r="L23" s="95"/>
      <c r="M23" s="34"/>
    </row>
    <row r="24" spans="1:13" ht="20.100000000000001" customHeight="1" x14ac:dyDescent="0.25">
      <c r="A24" s="38"/>
      <c r="B24" s="39"/>
      <c r="C24" s="38"/>
      <c r="D24" s="38"/>
      <c r="E24" s="38"/>
      <c r="F24" s="38"/>
      <c r="G24" s="38"/>
      <c r="H24" s="38"/>
      <c r="I24" s="41"/>
      <c r="J24" s="41"/>
      <c r="K24" s="34"/>
      <c r="L24" s="34"/>
      <c r="M24" s="34"/>
    </row>
    <row r="25" spans="1:13" ht="20.100000000000001" customHeight="1" x14ac:dyDescent="0.25">
      <c r="A25" s="38"/>
      <c r="B25" s="39"/>
      <c r="C25" s="38"/>
      <c r="D25" s="38"/>
      <c r="E25" s="38"/>
      <c r="F25" s="38"/>
      <c r="G25" s="38"/>
      <c r="H25" s="38"/>
      <c r="I25" s="41"/>
      <c r="J25" s="41"/>
      <c r="K25" s="34"/>
      <c r="L25" s="34"/>
      <c r="M25" s="34"/>
    </row>
    <row r="26" spans="1:13" ht="20.100000000000001" customHeight="1" x14ac:dyDescent="0.25">
      <c r="A26" s="38"/>
      <c r="B26" s="56" t="s">
        <v>140</v>
      </c>
      <c r="C26" s="57" t="s">
        <v>16</v>
      </c>
      <c r="D26" s="38"/>
      <c r="E26" s="38"/>
      <c r="F26" s="38"/>
      <c r="G26" s="38"/>
      <c r="H26" s="38"/>
      <c r="I26" s="38"/>
      <c r="J26" s="38"/>
      <c r="K26" s="34"/>
      <c r="L26" s="34"/>
      <c r="M26" s="34"/>
    </row>
    <row r="27" spans="1:13" ht="20.100000000000001" customHeight="1" thickBot="1" x14ac:dyDescent="0.3">
      <c r="A27" s="38"/>
      <c r="B27" s="40"/>
      <c r="C27" s="54" t="s">
        <v>17</v>
      </c>
      <c r="D27" s="38"/>
      <c r="E27" s="38"/>
      <c r="F27" s="38"/>
      <c r="G27" s="38"/>
      <c r="H27" s="38"/>
      <c r="I27" s="38"/>
      <c r="J27" s="41"/>
      <c r="K27" s="34"/>
      <c r="L27" s="34"/>
      <c r="M27" s="34"/>
    </row>
    <row r="28" spans="1:13" ht="20.100000000000001" customHeight="1" thickBot="1" x14ac:dyDescent="0.3">
      <c r="A28" s="38"/>
      <c r="B28" s="39"/>
      <c r="C28" s="55"/>
      <c r="D28" s="38" t="s">
        <v>18</v>
      </c>
      <c r="E28" s="38"/>
      <c r="F28" s="38"/>
      <c r="G28" s="38"/>
      <c r="H28" s="38"/>
      <c r="I28" s="39"/>
      <c r="J28" s="86" t="s">
        <v>157</v>
      </c>
      <c r="K28" s="87"/>
      <c r="L28" s="88"/>
      <c r="M28" s="34"/>
    </row>
    <row r="29" spans="1:13" ht="20.100000000000001" customHeight="1" thickBot="1" x14ac:dyDescent="0.3">
      <c r="A29" s="38"/>
      <c r="B29" s="39"/>
      <c r="C29" s="55"/>
      <c r="D29" s="38"/>
      <c r="E29" s="38"/>
      <c r="F29" s="38"/>
      <c r="G29" s="38"/>
      <c r="H29" s="38"/>
      <c r="I29" s="41"/>
      <c r="J29" s="41"/>
      <c r="K29" s="34"/>
      <c r="L29" s="34"/>
      <c r="M29" s="34"/>
    </row>
    <row r="30" spans="1:13" ht="20.100000000000001" customHeight="1" thickBot="1" x14ac:dyDescent="0.3">
      <c r="A30" s="38"/>
      <c r="B30" s="39"/>
      <c r="C30" s="55"/>
      <c r="D30" s="38" t="s">
        <v>19</v>
      </c>
      <c r="E30" s="38"/>
      <c r="F30" s="38"/>
      <c r="G30" s="38"/>
      <c r="H30" s="38"/>
      <c r="I30" s="39"/>
      <c r="J30" s="86" t="s">
        <v>158</v>
      </c>
      <c r="K30" s="87"/>
      <c r="L30" s="88"/>
      <c r="M30" s="34"/>
    </row>
    <row r="31" spans="1:13" ht="20.100000000000001" customHeight="1" thickBot="1" x14ac:dyDescent="0.3">
      <c r="A31" s="38"/>
      <c r="B31" s="40"/>
      <c r="C31" s="55"/>
      <c r="D31" s="38"/>
      <c r="E31" s="38"/>
      <c r="F31" s="38"/>
      <c r="G31" s="38"/>
      <c r="H31" s="38"/>
      <c r="I31" s="38"/>
      <c r="J31" s="38"/>
      <c r="K31" s="34"/>
      <c r="L31" s="34"/>
      <c r="M31" s="34"/>
    </row>
    <row r="32" spans="1:13" ht="20.100000000000001" customHeight="1" thickBot="1" x14ac:dyDescent="0.3">
      <c r="A32" s="38"/>
      <c r="B32" s="39"/>
      <c r="C32" s="55"/>
      <c r="D32" s="38" t="s">
        <v>20</v>
      </c>
      <c r="E32" s="38"/>
      <c r="F32" s="38"/>
      <c r="G32" s="38"/>
      <c r="H32" s="38"/>
      <c r="I32" s="39"/>
      <c r="J32" s="111">
        <v>45</v>
      </c>
      <c r="K32" s="112"/>
      <c r="L32" s="113"/>
      <c r="M32" s="34" t="s">
        <v>59</v>
      </c>
    </row>
    <row r="33" spans="1:13" ht="20.100000000000001" customHeight="1" thickBot="1" x14ac:dyDescent="0.3">
      <c r="A33" s="38"/>
      <c r="B33" s="39"/>
      <c r="C33" s="55"/>
      <c r="D33" s="38" t="s">
        <v>21</v>
      </c>
      <c r="E33" s="38"/>
      <c r="F33" s="38"/>
      <c r="G33" s="38"/>
      <c r="H33" s="38"/>
      <c r="I33" s="39"/>
      <c r="J33" s="111">
        <v>50</v>
      </c>
      <c r="K33" s="112"/>
      <c r="L33" s="113"/>
      <c r="M33" s="34" t="s">
        <v>60</v>
      </c>
    </row>
    <row r="34" spans="1:13" ht="20.100000000000001" customHeight="1" thickBot="1" x14ac:dyDescent="0.3">
      <c r="A34" s="38"/>
      <c r="B34" s="39"/>
      <c r="C34" s="55"/>
      <c r="D34" s="38"/>
      <c r="E34" s="38"/>
      <c r="F34" s="38"/>
      <c r="G34" s="38"/>
      <c r="H34" s="38"/>
      <c r="I34" s="41"/>
      <c r="J34" s="41"/>
      <c r="K34" s="34"/>
      <c r="L34" s="34"/>
      <c r="M34" s="34"/>
    </row>
    <row r="35" spans="1:13" ht="20.100000000000001" customHeight="1" thickBot="1" x14ac:dyDescent="0.3">
      <c r="A35" s="38"/>
      <c r="B35" s="39"/>
      <c r="C35" s="55"/>
      <c r="D35" s="38" t="s">
        <v>22</v>
      </c>
      <c r="E35" s="38"/>
      <c r="F35" s="38"/>
      <c r="G35" s="38"/>
      <c r="H35" s="38"/>
      <c r="I35" s="39"/>
      <c r="J35" s="31">
        <v>5</v>
      </c>
      <c r="K35" s="34" t="s">
        <v>24</v>
      </c>
      <c r="L35" s="31">
        <v>10</v>
      </c>
      <c r="M35" s="34" t="s">
        <v>25</v>
      </c>
    </row>
    <row r="36" spans="1:13" ht="20.100000000000001" customHeight="1" thickBot="1" x14ac:dyDescent="0.3">
      <c r="A36" s="38"/>
      <c r="B36" s="39"/>
      <c r="C36" s="55"/>
      <c r="D36" s="38" t="s">
        <v>23</v>
      </c>
      <c r="E36" s="38"/>
      <c r="F36" s="38"/>
      <c r="G36" s="38"/>
      <c r="H36" s="38"/>
      <c r="I36" s="39"/>
      <c r="J36" s="31">
        <v>15.5</v>
      </c>
      <c r="K36" s="34" t="s">
        <v>24</v>
      </c>
      <c r="L36" s="31">
        <v>20</v>
      </c>
      <c r="M36" s="34" t="s">
        <v>25</v>
      </c>
    </row>
    <row r="37" spans="1:13" ht="20.100000000000001" customHeight="1" thickBot="1" x14ac:dyDescent="0.3">
      <c r="A37" s="38"/>
      <c r="B37" s="39"/>
      <c r="C37" s="55"/>
      <c r="D37" s="38"/>
      <c r="E37" s="38"/>
      <c r="F37" s="38"/>
      <c r="G37" s="38"/>
      <c r="H37" s="38"/>
      <c r="I37" s="41"/>
      <c r="J37" s="31">
        <v>25</v>
      </c>
      <c r="K37" s="34" t="s">
        <v>24</v>
      </c>
      <c r="L37" s="31">
        <v>30</v>
      </c>
      <c r="M37" s="34" t="s">
        <v>25</v>
      </c>
    </row>
    <row r="38" spans="1:13" ht="20.100000000000001" customHeight="1" thickBot="1" x14ac:dyDescent="0.3">
      <c r="A38" s="38"/>
      <c r="B38" s="39"/>
      <c r="C38" s="55"/>
      <c r="D38" s="38"/>
      <c r="E38" s="38"/>
      <c r="F38" s="38"/>
      <c r="G38" s="38"/>
      <c r="H38" s="38"/>
      <c r="I38" s="41"/>
      <c r="J38" s="31">
        <v>35</v>
      </c>
      <c r="K38" s="34" t="s">
        <v>24</v>
      </c>
      <c r="L38" s="31">
        <v>40</v>
      </c>
      <c r="M38" s="34" t="s">
        <v>25</v>
      </c>
    </row>
    <row r="39" spans="1:13" ht="19.899999999999999" customHeight="1" x14ac:dyDescent="0.25">
      <c r="A39" s="34"/>
      <c r="B39" s="35"/>
      <c r="C39" s="54"/>
      <c r="D39" s="34"/>
      <c r="E39" s="34"/>
      <c r="F39" s="34"/>
      <c r="G39" s="34"/>
      <c r="H39" s="34"/>
      <c r="I39" s="34"/>
      <c r="J39" s="34"/>
      <c r="K39" s="34"/>
      <c r="L39" s="34"/>
      <c r="M39" s="34"/>
    </row>
    <row r="40" spans="1:13" ht="19.899999999999999" customHeight="1" thickBot="1" x14ac:dyDescent="0.3">
      <c r="A40" s="34"/>
      <c r="B40" s="35"/>
      <c r="C40" s="54" t="s">
        <v>26</v>
      </c>
      <c r="D40" s="34"/>
      <c r="E40" s="34"/>
      <c r="F40" s="34"/>
      <c r="G40" s="34"/>
      <c r="H40" s="34"/>
      <c r="I40" s="34"/>
      <c r="J40" s="34"/>
      <c r="K40" s="34"/>
      <c r="L40" s="34"/>
      <c r="M40" s="34"/>
    </row>
    <row r="41" spans="1:13" ht="19.899999999999999" customHeight="1" thickBot="1" x14ac:dyDescent="0.3">
      <c r="A41" s="34"/>
      <c r="B41" s="35"/>
      <c r="C41" s="54"/>
      <c r="D41" s="38" t="s">
        <v>27</v>
      </c>
      <c r="E41" s="34"/>
      <c r="F41" s="34"/>
      <c r="G41" s="34"/>
      <c r="H41" s="34"/>
      <c r="I41" s="34"/>
      <c r="J41" s="83" t="s">
        <v>58</v>
      </c>
      <c r="K41" s="84"/>
      <c r="L41" s="85"/>
      <c r="M41" s="34"/>
    </row>
    <row r="42" spans="1:13" ht="19.899999999999999" customHeight="1" thickBot="1" x14ac:dyDescent="0.3">
      <c r="A42" s="34"/>
      <c r="B42" s="35"/>
      <c r="C42" s="54"/>
      <c r="D42" s="38" t="s">
        <v>28</v>
      </c>
      <c r="E42" s="34"/>
      <c r="F42" s="34"/>
      <c r="G42" s="34"/>
      <c r="H42" s="34"/>
      <c r="I42" s="34"/>
      <c r="J42" s="83" t="s">
        <v>53</v>
      </c>
      <c r="K42" s="84"/>
      <c r="L42" s="85"/>
      <c r="M42" s="34"/>
    </row>
    <row r="43" spans="1:13" ht="19.899999999999999" customHeight="1" thickBot="1" x14ac:dyDescent="0.3">
      <c r="A43" s="34"/>
      <c r="B43" s="35"/>
      <c r="C43" s="54"/>
      <c r="D43" s="38" t="s">
        <v>29</v>
      </c>
      <c r="E43" s="34"/>
      <c r="F43" s="34"/>
      <c r="G43" s="34"/>
      <c r="H43" s="34"/>
      <c r="I43" s="34"/>
      <c r="J43" s="83" t="s">
        <v>54</v>
      </c>
      <c r="K43" s="84"/>
      <c r="L43" s="85"/>
      <c r="M43" s="34"/>
    </row>
    <row r="44" spans="1:13" ht="19.899999999999999" customHeight="1" thickBot="1" x14ac:dyDescent="0.3">
      <c r="A44" s="34"/>
      <c r="B44" s="35"/>
      <c r="C44" s="54"/>
      <c r="D44" s="38"/>
      <c r="E44" s="34"/>
      <c r="F44" s="34"/>
      <c r="G44" s="34"/>
      <c r="H44" s="34"/>
      <c r="I44" s="34"/>
      <c r="J44" s="34"/>
      <c r="K44" s="34"/>
      <c r="L44" s="34"/>
      <c r="M44" s="34"/>
    </row>
    <row r="45" spans="1:13" ht="19.899999999999999" customHeight="1" thickBot="1" x14ac:dyDescent="0.3">
      <c r="A45" s="34"/>
      <c r="B45" s="35"/>
      <c r="C45" s="54"/>
      <c r="D45" s="38" t="s">
        <v>30</v>
      </c>
      <c r="E45" s="34"/>
      <c r="F45" s="34"/>
      <c r="G45" s="34"/>
      <c r="H45" s="34"/>
      <c r="I45" s="34"/>
      <c r="J45" s="80">
        <v>0.25</v>
      </c>
      <c r="K45" s="81"/>
      <c r="L45" s="82"/>
      <c r="M45" s="34" t="s">
        <v>57</v>
      </c>
    </row>
    <row r="46" spans="1:13" ht="19.899999999999999" customHeight="1" thickBot="1" x14ac:dyDescent="0.3">
      <c r="A46" s="34"/>
      <c r="B46" s="35"/>
      <c r="C46" s="54"/>
      <c r="D46" s="38" t="s">
        <v>31</v>
      </c>
      <c r="E46" s="34"/>
      <c r="F46" s="34"/>
      <c r="G46" s="34"/>
      <c r="H46" s="34"/>
      <c r="I46" s="34"/>
      <c r="J46" s="80">
        <v>26</v>
      </c>
      <c r="K46" s="81"/>
      <c r="L46" s="82"/>
      <c r="M46" s="34" t="s">
        <v>56</v>
      </c>
    </row>
    <row r="47" spans="1:13" ht="19.899999999999999" customHeight="1" thickBot="1" x14ac:dyDescent="0.3">
      <c r="A47" s="34"/>
      <c r="B47" s="35"/>
      <c r="C47" s="54"/>
      <c r="D47" s="38"/>
      <c r="E47" s="34"/>
      <c r="F47" s="34"/>
      <c r="G47" s="34"/>
      <c r="H47" s="34"/>
      <c r="I47" s="34"/>
      <c r="J47" s="34"/>
      <c r="K47" s="34"/>
      <c r="L47" s="34"/>
      <c r="M47" s="34"/>
    </row>
    <row r="48" spans="1:13" ht="19.899999999999999" customHeight="1" thickBot="1" x14ac:dyDescent="0.3">
      <c r="A48" s="34"/>
      <c r="B48" s="35"/>
      <c r="C48" s="54"/>
      <c r="D48" s="38" t="s">
        <v>32</v>
      </c>
      <c r="E48" s="34"/>
      <c r="F48" s="34"/>
      <c r="G48" s="34"/>
      <c r="H48" s="34"/>
      <c r="I48" s="34"/>
      <c r="J48" s="80">
        <v>19.63</v>
      </c>
      <c r="K48" s="81"/>
      <c r="L48" s="82"/>
      <c r="M48" s="34" t="s">
        <v>55</v>
      </c>
    </row>
    <row r="49" spans="1:13" ht="19.899999999999999" customHeight="1" x14ac:dyDescent="0.25">
      <c r="A49" s="34"/>
      <c r="B49" s="35"/>
      <c r="C49" s="54"/>
      <c r="D49" s="38"/>
      <c r="E49" s="34"/>
      <c r="F49" s="34"/>
      <c r="G49" s="34"/>
      <c r="H49" s="34"/>
      <c r="I49" s="34"/>
      <c r="J49" s="34"/>
      <c r="K49" s="34"/>
      <c r="L49" s="34"/>
      <c r="M49" s="34"/>
    </row>
    <row r="50" spans="1:13" ht="19.899999999999999" customHeight="1" thickBot="1" x14ac:dyDescent="0.3">
      <c r="A50" s="34"/>
      <c r="B50" s="35"/>
      <c r="C50" s="54" t="s">
        <v>33</v>
      </c>
      <c r="D50" s="38"/>
      <c r="E50" s="34"/>
      <c r="F50" s="34"/>
      <c r="G50" s="34"/>
      <c r="H50" s="34"/>
      <c r="I50" s="34"/>
      <c r="J50" s="34"/>
      <c r="K50" s="34"/>
      <c r="L50" s="34"/>
      <c r="M50" s="34"/>
    </row>
    <row r="51" spans="1:13" ht="19.899999999999999" customHeight="1" thickBot="1" x14ac:dyDescent="0.3">
      <c r="A51" s="34"/>
      <c r="B51" s="35"/>
      <c r="C51" s="54"/>
      <c r="D51" s="38" t="s">
        <v>27</v>
      </c>
      <c r="E51" s="34"/>
      <c r="F51" s="34"/>
      <c r="G51" s="34"/>
      <c r="H51" s="34"/>
      <c r="I51" s="34"/>
      <c r="J51" s="83" t="s">
        <v>61</v>
      </c>
      <c r="K51" s="84"/>
      <c r="L51" s="85"/>
      <c r="M51" s="34"/>
    </row>
    <row r="52" spans="1:13" ht="19.899999999999999" customHeight="1" thickBot="1" x14ac:dyDescent="0.3">
      <c r="A52" s="34"/>
      <c r="B52" s="35"/>
      <c r="C52" s="54"/>
      <c r="D52" s="38" t="s">
        <v>28</v>
      </c>
      <c r="E52" s="34"/>
      <c r="F52" s="34"/>
      <c r="G52" s="34"/>
      <c r="H52" s="34"/>
      <c r="I52" s="34"/>
      <c r="J52" s="83" t="s">
        <v>63</v>
      </c>
      <c r="K52" s="84"/>
      <c r="L52" s="85"/>
      <c r="M52" s="34"/>
    </row>
    <row r="53" spans="1:13" ht="19.899999999999999" customHeight="1" thickBot="1" x14ac:dyDescent="0.3">
      <c r="A53" s="34"/>
      <c r="B53" s="35"/>
      <c r="C53" s="54"/>
      <c r="D53" s="38" t="s">
        <v>29</v>
      </c>
      <c r="E53" s="34"/>
      <c r="F53" s="34"/>
      <c r="G53" s="34"/>
      <c r="H53" s="34"/>
      <c r="I53" s="34"/>
      <c r="J53" s="83" t="s">
        <v>62</v>
      </c>
      <c r="K53" s="84"/>
      <c r="L53" s="85"/>
      <c r="M53" s="34"/>
    </row>
    <row r="54" spans="1:13" ht="19.899999999999999" customHeight="1" thickBot="1" x14ac:dyDescent="0.3">
      <c r="A54" s="34"/>
      <c r="B54" s="35"/>
      <c r="C54" s="54"/>
      <c r="D54" s="38"/>
      <c r="E54" s="34"/>
      <c r="F54" s="34"/>
      <c r="G54" s="34"/>
      <c r="H54" s="34"/>
      <c r="I54" s="34"/>
      <c r="J54" s="34"/>
      <c r="K54" s="34"/>
      <c r="L54" s="34"/>
      <c r="M54" s="34"/>
    </row>
    <row r="55" spans="1:13" ht="19.899999999999999" customHeight="1" thickBot="1" x14ac:dyDescent="0.3">
      <c r="A55" s="34"/>
      <c r="B55" s="35"/>
      <c r="C55" s="54"/>
      <c r="D55" s="38" t="s">
        <v>34</v>
      </c>
      <c r="E55" s="34"/>
      <c r="F55" s="34"/>
      <c r="G55" s="34"/>
      <c r="H55" s="34"/>
      <c r="I55" s="34"/>
      <c r="J55" s="86" t="s">
        <v>159</v>
      </c>
      <c r="K55" s="87"/>
      <c r="L55" s="88"/>
      <c r="M55" s="34"/>
    </row>
    <row r="56" spans="1:13" ht="19.899999999999999" customHeight="1" x14ac:dyDescent="0.25">
      <c r="A56" s="34"/>
      <c r="B56" s="35"/>
      <c r="C56" s="54"/>
      <c r="D56" s="38"/>
      <c r="E56" s="34"/>
      <c r="F56" s="34"/>
      <c r="G56" s="34"/>
      <c r="H56" s="34"/>
      <c r="I56" s="34"/>
      <c r="J56" s="34"/>
      <c r="K56" s="34"/>
      <c r="L56" s="34"/>
      <c r="M56" s="34"/>
    </row>
    <row r="57" spans="1:13" ht="19.899999999999999" customHeight="1" thickBot="1" x14ac:dyDescent="0.3">
      <c r="A57" s="34"/>
      <c r="B57" s="35"/>
      <c r="C57" s="54" t="s">
        <v>35</v>
      </c>
      <c r="D57" s="38"/>
      <c r="E57" s="34"/>
      <c r="F57" s="34"/>
      <c r="G57" s="34"/>
      <c r="H57" s="34"/>
      <c r="I57" s="34"/>
      <c r="J57" s="34"/>
      <c r="K57" s="34"/>
      <c r="L57" s="34"/>
      <c r="M57" s="34"/>
    </row>
    <row r="58" spans="1:13" ht="19.899999999999999" customHeight="1" thickBot="1" x14ac:dyDescent="0.3">
      <c r="A58" s="34"/>
      <c r="B58" s="35"/>
      <c r="C58" s="54"/>
      <c r="D58" s="38" t="s">
        <v>36</v>
      </c>
      <c r="E58" s="34"/>
      <c r="F58" s="34"/>
      <c r="G58" s="34"/>
      <c r="H58" s="34"/>
      <c r="I58" s="34"/>
      <c r="J58" s="83" t="s">
        <v>64</v>
      </c>
      <c r="K58" s="84"/>
      <c r="L58" s="85"/>
      <c r="M58" s="34"/>
    </row>
    <row r="59" spans="1:13" ht="19.899999999999999" customHeight="1" thickBot="1" x14ac:dyDescent="0.3">
      <c r="A59" s="34"/>
      <c r="B59" s="35"/>
      <c r="C59" s="54"/>
      <c r="D59" s="38"/>
      <c r="E59" s="34"/>
      <c r="F59" s="34"/>
      <c r="G59" s="34"/>
      <c r="H59" s="34"/>
      <c r="I59" s="34"/>
      <c r="J59" s="34"/>
      <c r="K59" s="34"/>
      <c r="L59" s="34"/>
      <c r="M59" s="34"/>
    </row>
    <row r="60" spans="1:13" ht="19.899999999999999" customHeight="1" thickBot="1" x14ac:dyDescent="0.3">
      <c r="A60" s="34"/>
      <c r="B60" s="35"/>
      <c r="C60" s="54"/>
      <c r="D60" s="38" t="s">
        <v>38</v>
      </c>
      <c r="E60" s="34"/>
      <c r="F60" s="34"/>
      <c r="G60" s="34"/>
      <c r="H60" s="34"/>
      <c r="I60" s="34"/>
      <c r="J60" s="80">
        <v>21.99</v>
      </c>
      <c r="K60" s="81"/>
      <c r="L60" s="82"/>
      <c r="M60" s="34" t="s">
        <v>39</v>
      </c>
    </row>
    <row r="61" spans="1:13" ht="19.899999999999999" customHeight="1" thickBot="1" x14ac:dyDescent="0.3">
      <c r="A61" s="34"/>
      <c r="B61" s="35"/>
      <c r="C61" s="54"/>
      <c r="D61" s="38" t="s">
        <v>37</v>
      </c>
      <c r="E61" s="34"/>
      <c r="F61" s="34"/>
      <c r="G61" s="34"/>
      <c r="H61" s="34"/>
      <c r="I61" s="34"/>
      <c r="J61" s="80">
        <v>25.56</v>
      </c>
      <c r="K61" s="81"/>
      <c r="L61" s="82"/>
      <c r="M61" s="34" t="s">
        <v>25</v>
      </c>
    </row>
    <row r="62" spans="1:13" ht="19.899999999999999" customHeight="1" thickBot="1" x14ac:dyDescent="0.3">
      <c r="A62" s="34"/>
      <c r="B62" s="35"/>
      <c r="C62" s="54"/>
      <c r="D62" s="38"/>
      <c r="E62" s="34"/>
      <c r="F62" s="34"/>
      <c r="G62" s="34"/>
      <c r="H62" s="34"/>
      <c r="I62" s="34"/>
      <c r="J62" s="34"/>
      <c r="K62" s="34"/>
      <c r="L62" s="34"/>
      <c r="M62" s="34"/>
    </row>
    <row r="63" spans="1:13" ht="19.899999999999999" customHeight="1" thickBot="1" x14ac:dyDescent="0.3">
      <c r="A63" s="34"/>
      <c r="B63" s="35"/>
      <c r="C63" s="54" t="s">
        <v>41</v>
      </c>
      <c r="D63" s="38"/>
      <c r="E63" s="34"/>
      <c r="F63" s="34"/>
      <c r="G63" s="34"/>
      <c r="H63" s="34"/>
      <c r="I63" s="34"/>
      <c r="J63" s="80">
        <v>10</v>
      </c>
      <c r="K63" s="81"/>
      <c r="L63" s="82"/>
      <c r="M63" s="34" t="s">
        <v>42</v>
      </c>
    </row>
    <row r="64" spans="1:13" ht="19.899999999999999" customHeight="1" x14ac:dyDescent="0.25">
      <c r="A64" s="34"/>
      <c r="B64" s="35"/>
      <c r="C64" s="54"/>
      <c r="D64" s="38"/>
      <c r="E64" s="34"/>
      <c r="F64" s="34"/>
      <c r="G64" s="34"/>
      <c r="H64" s="34"/>
      <c r="I64" s="34"/>
      <c r="J64" s="34"/>
      <c r="K64" s="34"/>
      <c r="L64" s="34"/>
      <c r="M64" s="34"/>
    </row>
    <row r="65" spans="1:13" ht="19.899999999999999" customHeight="1" x14ac:dyDescent="0.25">
      <c r="A65" s="34"/>
      <c r="B65" s="35"/>
      <c r="C65" s="54" t="s">
        <v>43</v>
      </c>
      <c r="D65" s="38"/>
      <c r="E65" s="34"/>
      <c r="F65" s="34"/>
      <c r="G65" s="34"/>
      <c r="H65" s="34"/>
      <c r="I65" s="34"/>
      <c r="J65" s="34"/>
      <c r="K65" s="34"/>
      <c r="L65" s="34"/>
      <c r="M65" s="34"/>
    </row>
    <row r="66" spans="1:13" ht="19.899999999999999" customHeight="1" thickBot="1" x14ac:dyDescent="0.3">
      <c r="A66" s="34"/>
      <c r="B66" s="35"/>
      <c r="C66" s="34"/>
      <c r="D66" s="38" t="s">
        <v>44</v>
      </c>
      <c r="E66" s="34"/>
      <c r="F66" s="34"/>
      <c r="G66" s="34"/>
      <c r="H66" s="34"/>
      <c r="I66" s="34"/>
      <c r="J66" s="34"/>
      <c r="K66" s="34"/>
      <c r="L66" s="34"/>
      <c r="M66" s="34"/>
    </row>
    <row r="67" spans="1:13" ht="19.899999999999999" customHeight="1" thickBot="1" x14ac:dyDescent="0.3">
      <c r="A67" s="34"/>
      <c r="B67" s="35"/>
      <c r="C67" s="34"/>
      <c r="D67" s="38"/>
      <c r="E67" s="42" t="s">
        <v>45</v>
      </c>
      <c r="F67" s="34"/>
      <c r="G67" s="34"/>
      <c r="H67" s="34"/>
      <c r="I67" s="34"/>
      <c r="J67" s="80">
        <v>1</v>
      </c>
      <c r="K67" s="81"/>
      <c r="L67" s="82"/>
      <c r="M67" s="34"/>
    </row>
    <row r="68" spans="1:13" ht="19.899999999999999" customHeight="1" thickBot="1" x14ac:dyDescent="0.3">
      <c r="A68" s="34"/>
      <c r="B68" s="35"/>
      <c r="C68" s="34"/>
      <c r="D68" s="38"/>
      <c r="E68" s="42" t="s">
        <v>46</v>
      </c>
      <c r="F68" s="34"/>
      <c r="G68" s="34"/>
      <c r="H68" s="34"/>
      <c r="I68" s="34"/>
      <c r="J68" s="80">
        <v>5</v>
      </c>
      <c r="K68" s="81"/>
      <c r="L68" s="82"/>
      <c r="M68" s="34" t="s">
        <v>55</v>
      </c>
    </row>
    <row r="69" spans="1:13" ht="19.899999999999999" customHeight="1" thickBot="1" x14ac:dyDescent="0.3">
      <c r="A69" s="34"/>
      <c r="B69" s="35"/>
      <c r="C69" s="34"/>
      <c r="D69" s="38"/>
      <c r="E69" s="42" t="s">
        <v>47</v>
      </c>
      <c r="F69" s="34"/>
      <c r="G69" s="34"/>
      <c r="H69" s="34"/>
      <c r="I69" s="34"/>
      <c r="J69" s="80">
        <v>10</v>
      </c>
      <c r="K69" s="81"/>
      <c r="L69" s="82"/>
      <c r="M69" s="34" t="s">
        <v>65</v>
      </c>
    </row>
    <row r="70" spans="1:13" ht="19.899999999999999" customHeight="1" x14ac:dyDescent="0.25">
      <c r="A70" s="34"/>
      <c r="B70" s="35"/>
      <c r="C70" s="34"/>
      <c r="D70" s="38"/>
      <c r="E70" s="34"/>
      <c r="F70" s="34"/>
      <c r="G70" s="34"/>
      <c r="H70" s="34"/>
      <c r="I70" s="34"/>
      <c r="J70" s="34"/>
      <c r="K70" s="34"/>
      <c r="L70" s="34"/>
      <c r="M70" s="34"/>
    </row>
    <row r="71" spans="1:13" ht="19.899999999999999" customHeight="1" thickBot="1" x14ac:dyDescent="0.3">
      <c r="A71" s="34"/>
      <c r="B71" s="35"/>
      <c r="C71" s="34"/>
      <c r="D71" s="38" t="s">
        <v>48</v>
      </c>
      <c r="E71" s="34"/>
      <c r="F71" s="34"/>
      <c r="G71" s="34"/>
      <c r="H71" s="34"/>
      <c r="I71" s="34"/>
      <c r="J71" s="34"/>
      <c r="K71" s="34"/>
      <c r="L71" s="34"/>
      <c r="M71" s="34"/>
    </row>
    <row r="72" spans="1:13" ht="19.899999999999999" customHeight="1" thickBot="1" x14ac:dyDescent="0.3">
      <c r="A72" s="34"/>
      <c r="B72" s="35"/>
      <c r="C72" s="34"/>
      <c r="D72" s="38"/>
      <c r="E72" s="42" t="s">
        <v>45</v>
      </c>
      <c r="F72" s="34"/>
      <c r="G72" s="34"/>
      <c r="H72" s="34"/>
      <c r="I72" s="34"/>
      <c r="J72" s="80">
        <v>2</v>
      </c>
      <c r="K72" s="81"/>
      <c r="L72" s="82"/>
      <c r="M72" s="34"/>
    </row>
    <row r="73" spans="1:13" ht="19.899999999999999" customHeight="1" thickBot="1" x14ac:dyDescent="0.3">
      <c r="A73" s="34"/>
      <c r="B73" s="35"/>
      <c r="C73" s="34"/>
      <c r="D73" s="38"/>
      <c r="E73" s="42" t="s">
        <v>46</v>
      </c>
      <c r="F73" s="34"/>
      <c r="G73" s="34"/>
      <c r="H73" s="34"/>
      <c r="I73" s="34"/>
      <c r="J73" s="80">
        <v>8</v>
      </c>
      <c r="K73" s="81"/>
      <c r="L73" s="82"/>
      <c r="M73" s="34" t="s">
        <v>55</v>
      </c>
    </row>
    <row r="74" spans="1:13" ht="19.899999999999999" customHeight="1" thickBot="1" x14ac:dyDescent="0.3">
      <c r="A74" s="34"/>
      <c r="B74" s="35"/>
      <c r="C74" s="34"/>
      <c r="D74" s="38"/>
      <c r="E74" s="42" t="s">
        <v>47</v>
      </c>
      <c r="F74" s="34"/>
      <c r="G74" s="34"/>
      <c r="H74" s="34"/>
      <c r="I74" s="34"/>
      <c r="J74" s="80">
        <v>20</v>
      </c>
      <c r="K74" s="81"/>
      <c r="L74" s="82"/>
      <c r="M74" s="34" t="s">
        <v>65</v>
      </c>
    </row>
    <row r="75" spans="1:13" ht="19.899999999999999" customHeight="1" x14ac:dyDescent="0.25">
      <c r="A75" s="34"/>
      <c r="B75" s="35"/>
      <c r="C75" s="34"/>
      <c r="D75" s="38"/>
      <c r="E75" s="34"/>
      <c r="F75" s="34"/>
      <c r="G75" s="34"/>
      <c r="H75" s="34"/>
      <c r="I75" s="34"/>
      <c r="J75" s="34"/>
      <c r="K75" s="34"/>
      <c r="L75" s="34"/>
      <c r="M75" s="34"/>
    </row>
    <row r="76" spans="1:13" ht="19.899999999999999" customHeight="1" thickBot="1" x14ac:dyDescent="0.3">
      <c r="A76" s="34"/>
      <c r="B76" s="35"/>
      <c r="C76" s="54" t="s">
        <v>49</v>
      </c>
      <c r="D76" s="38"/>
      <c r="E76" s="34"/>
      <c r="F76" s="34"/>
      <c r="G76" s="34"/>
      <c r="H76" s="34"/>
      <c r="I76" s="34"/>
      <c r="J76" s="34"/>
      <c r="K76" s="34"/>
      <c r="L76" s="34"/>
      <c r="M76" s="34"/>
    </row>
    <row r="77" spans="1:13" ht="19.899999999999999" customHeight="1" thickBot="1" x14ac:dyDescent="0.3">
      <c r="A77" s="34"/>
      <c r="B77" s="35"/>
      <c r="C77" s="34"/>
      <c r="D77" s="38" t="s">
        <v>50</v>
      </c>
      <c r="E77" s="34"/>
      <c r="F77" s="34"/>
      <c r="G77" s="34"/>
      <c r="H77" s="34"/>
      <c r="I77" s="34"/>
      <c r="J77" s="80" t="s">
        <v>66</v>
      </c>
      <c r="K77" s="81"/>
      <c r="L77" s="82"/>
      <c r="M77" s="34"/>
    </row>
    <row r="78" spans="1:13" ht="19.899999999999999" customHeight="1" thickBot="1" x14ac:dyDescent="0.3">
      <c r="A78" s="34"/>
      <c r="B78" s="35"/>
      <c r="C78" s="34"/>
      <c r="D78" s="38" t="s">
        <v>51</v>
      </c>
      <c r="E78" s="34"/>
      <c r="F78" s="34"/>
      <c r="G78" s="34"/>
      <c r="H78" s="34"/>
      <c r="I78" s="34"/>
      <c r="J78" s="80" t="s">
        <v>67</v>
      </c>
      <c r="K78" s="81"/>
      <c r="L78" s="82"/>
      <c r="M78" s="34"/>
    </row>
    <row r="79" spans="1:13" ht="19.899999999999999" customHeight="1" thickBot="1" x14ac:dyDescent="0.3">
      <c r="A79" s="34"/>
      <c r="B79" s="35"/>
      <c r="C79" s="34"/>
      <c r="D79" s="38" t="s">
        <v>52</v>
      </c>
      <c r="E79" s="34"/>
      <c r="F79" s="34"/>
      <c r="G79" s="34"/>
      <c r="H79" s="34"/>
      <c r="I79" s="34"/>
      <c r="J79" s="80" t="s">
        <v>68</v>
      </c>
      <c r="K79" s="81"/>
      <c r="L79" s="82"/>
      <c r="M79" s="34"/>
    </row>
    <row r="80" spans="1:13" ht="19.899999999999999" customHeight="1" x14ac:dyDescent="0.25">
      <c r="A80" s="34"/>
      <c r="B80" s="35"/>
      <c r="C80" s="34"/>
      <c r="D80" s="34"/>
      <c r="E80" s="34"/>
      <c r="F80" s="34"/>
      <c r="G80" s="34"/>
      <c r="H80" s="34"/>
      <c r="I80" s="34"/>
      <c r="J80" s="34"/>
      <c r="K80" s="34"/>
      <c r="L80" s="34"/>
      <c r="M80" s="34"/>
    </row>
    <row r="81" spans="1:15" ht="20.100000000000001" customHeight="1" x14ac:dyDescent="0.25">
      <c r="A81" s="34"/>
      <c r="B81" s="60" t="s">
        <v>142</v>
      </c>
      <c r="C81" s="57" t="s">
        <v>9</v>
      </c>
      <c r="D81" s="34"/>
      <c r="E81" s="34"/>
      <c r="F81" s="34"/>
      <c r="G81" s="34"/>
      <c r="H81" s="34"/>
      <c r="I81" s="34"/>
      <c r="J81" s="34"/>
      <c r="K81" s="34"/>
      <c r="L81" s="34"/>
      <c r="M81" s="34"/>
    </row>
    <row r="82" spans="1:15" ht="20.100000000000001" customHeight="1" thickBot="1" x14ac:dyDescent="0.3">
      <c r="A82" s="34"/>
      <c r="B82" s="59"/>
      <c r="C82" s="45"/>
      <c r="D82" s="34"/>
      <c r="E82" s="34"/>
      <c r="F82" s="34"/>
      <c r="G82" s="34"/>
      <c r="H82" s="34"/>
      <c r="I82" s="34"/>
      <c r="J82" s="34"/>
      <c r="K82" s="34"/>
      <c r="L82" s="34"/>
      <c r="M82" s="34"/>
    </row>
    <row r="83" spans="1:15" ht="20.100000000000001" customHeight="1" thickBot="1" x14ac:dyDescent="0.3">
      <c r="A83" s="34"/>
      <c r="B83" s="59"/>
      <c r="C83" s="45"/>
      <c r="D83" s="34"/>
      <c r="E83" s="34"/>
      <c r="F83" s="34"/>
      <c r="G83" s="34"/>
      <c r="H83" s="1" t="s">
        <v>4</v>
      </c>
      <c r="I83" s="38" t="s">
        <v>69</v>
      </c>
      <c r="J83" s="38"/>
      <c r="K83" s="34"/>
      <c r="L83" s="34"/>
      <c r="M83" s="34"/>
    </row>
    <row r="84" spans="1:15" ht="20.100000000000001" customHeight="1" thickBot="1" x14ac:dyDescent="0.3">
      <c r="A84" s="34"/>
      <c r="B84" s="46"/>
      <c r="C84" s="45"/>
      <c r="D84" s="34"/>
      <c r="E84" s="34"/>
      <c r="F84" s="34"/>
      <c r="G84" s="34"/>
      <c r="H84" s="1" t="s">
        <v>4</v>
      </c>
      <c r="I84" s="43" t="s">
        <v>70</v>
      </c>
      <c r="J84" s="43"/>
      <c r="K84" s="34"/>
      <c r="L84" s="34"/>
      <c r="M84" s="34"/>
      <c r="O84" s="33" t="s">
        <v>4</v>
      </c>
    </row>
    <row r="85" spans="1:15" ht="20.100000000000001" customHeight="1" thickBot="1" x14ac:dyDescent="0.3">
      <c r="A85" s="34"/>
      <c r="B85" s="46"/>
      <c r="C85" s="45"/>
      <c r="D85" s="34"/>
      <c r="E85" s="34"/>
      <c r="F85" s="34"/>
      <c r="G85" s="34"/>
      <c r="H85" s="1" t="s">
        <v>4</v>
      </c>
      <c r="I85" s="43" t="s">
        <v>71</v>
      </c>
      <c r="J85" s="43"/>
      <c r="K85" s="34"/>
      <c r="L85" s="34"/>
      <c r="M85" s="34"/>
    </row>
    <row r="86" spans="1:15" ht="20.100000000000001" customHeight="1" thickBot="1" x14ac:dyDescent="0.3">
      <c r="A86" s="34"/>
      <c r="B86" s="46"/>
      <c r="C86" s="45"/>
      <c r="D86" s="34"/>
      <c r="E86" s="34"/>
      <c r="F86" s="34"/>
      <c r="G86" s="34"/>
      <c r="H86" s="1" t="s">
        <v>4</v>
      </c>
      <c r="I86" s="43" t="s">
        <v>72</v>
      </c>
      <c r="J86" s="43"/>
      <c r="K86" s="34"/>
      <c r="L86" s="34"/>
      <c r="M86" s="34"/>
    </row>
    <row r="87" spans="1:15" ht="20.100000000000001" customHeight="1" thickBot="1" x14ac:dyDescent="0.3">
      <c r="A87" s="34"/>
      <c r="B87" s="46"/>
      <c r="C87" s="45"/>
      <c r="D87" s="34"/>
      <c r="E87" s="34"/>
      <c r="F87" s="34"/>
      <c r="G87" s="34"/>
      <c r="H87" s="1" t="s">
        <v>4</v>
      </c>
      <c r="I87" s="43" t="s">
        <v>73</v>
      </c>
      <c r="J87" s="43"/>
      <c r="K87" s="34"/>
      <c r="L87" s="34"/>
      <c r="M87" s="34"/>
    </row>
    <row r="88" spans="1:15" ht="20.100000000000001" customHeight="1" thickBot="1" x14ac:dyDescent="0.3">
      <c r="A88" s="34"/>
      <c r="B88" s="46"/>
      <c r="C88" s="45"/>
      <c r="D88" s="34"/>
      <c r="E88" s="34"/>
      <c r="F88" s="34"/>
      <c r="G88" s="34"/>
      <c r="H88" s="1" t="s">
        <v>4</v>
      </c>
      <c r="I88" s="43" t="s">
        <v>74</v>
      </c>
      <c r="J88" s="43"/>
      <c r="K88" s="34"/>
      <c r="L88" s="34"/>
      <c r="M88" s="34"/>
    </row>
    <row r="89" spans="1:15" ht="20.100000000000001" customHeight="1" thickBot="1" x14ac:dyDescent="0.3">
      <c r="A89" s="34"/>
      <c r="B89" s="46"/>
      <c r="C89" s="45"/>
      <c r="D89" s="34"/>
      <c r="E89" s="34"/>
      <c r="F89" s="34"/>
      <c r="G89" s="34"/>
      <c r="H89" s="1" t="s">
        <v>4</v>
      </c>
      <c r="I89" s="43" t="s">
        <v>75</v>
      </c>
      <c r="J89" s="43"/>
      <c r="K89" s="34"/>
      <c r="L89" s="34"/>
      <c r="M89" s="34"/>
    </row>
    <row r="90" spans="1:15" ht="20.100000000000001" customHeight="1" thickBot="1" x14ac:dyDescent="0.3">
      <c r="A90" s="34"/>
      <c r="B90" s="46"/>
      <c r="C90" s="45"/>
      <c r="D90" s="34"/>
      <c r="E90" s="34"/>
      <c r="F90" s="34"/>
      <c r="G90" s="34"/>
      <c r="H90" s="1" t="s">
        <v>4</v>
      </c>
      <c r="I90" s="43" t="s">
        <v>76</v>
      </c>
      <c r="J90" s="43"/>
      <c r="K90" s="34"/>
      <c r="L90" s="34"/>
      <c r="M90" s="34"/>
    </row>
    <row r="91" spans="1:15" s="44" customFormat="1" ht="19.899999999999999" customHeight="1" x14ac:dyDescent="0.25">
      <c r="A91" s="45"/>
      <c r="B91" s="46"/>
      <c r="C91" s="45"/>
      <c r="D91" s="45"/>
      <c r="E91" s="45"/>
      <c r="F91" s="45"/>
      <c r="G91" s="45"/>
      <c r="H91" s="45"/>
      <c r="I91" s="38"/>
      <c r="J91" s="45"/>
      <c r="K91" s="45"/>
      <c r="L91" s="45"/>
      <c r="M91" s="45"/>
    </row>
    <row r="92" spans="1:15" s="44" customFormat="1" ht="19.899999999999999" customHeight="1" thickBot="1" x14ac:dyDescent="0.3">
      <c r="A92" s="45"/>
      <c r="B92" s="60" t="s">
        <v>143</v>
      </c>
      <c r="C92" s="61" t="s">
        <v>141</v>
      </c>
      <c r="D92" s="45"/>
      <c r="E92" s="71" t="str">
        <f>IF(OR(H83="",H84="",H85="",H86="",H87="",H88="",H89=""),"添付書類が不足しています確認してください。","")</f>
        <v/>
      </c>
      <c r="F92" s="45"/>
      <c r="G92" s="45"/>
      <c r="H92" s="45"/>
      <c r="I92" s="38"/>
      <c r="J92" s="45"/>
      <c r="K92" s="45"/>
      <c r="L92" s="45"/>
      <c r="M92" s="45"/>
    </row>
    <row r="93" spans="1:15" s="44" customFormat="1" ht="19.899999999999999" customHeight="1" thickTop="1" x14ac:dyDescent="0.25">
      <c r="A93" s="45"/>
      <c r="B93" s="46"/>
      <c r="C93" s="102" t="str">
        <f>HYPERLINK("mailto:"&amp;環境保全課メールアドレス&amp;"?subject="&amp;メールタイトル&amp;"&amp;body="&amp;メール本文&amp;添付書類,提出表示)</f>
        <v>メール提出は、こちらをクリックしてください。
メールが立ち上がるので
・地下水の揚水施設の構造
・近隣図
・配置図
・井戸の構造図
・給水系統図
・揚水機のカタログ
・水量測定器のカタログ
・水位計のカタログ
・地質柱状図と電気検層図
を添付し送信してください。</v>
      </c>
      <c r="D93" s="103"/>
      <c r="E93" s="103"/>
      <c r="F93" s="103"/>
      <c r="G93" s="103"/>
      <c r="H93" s="103"/>
      <c r="I93" s="103"/>
      <c r="J93" s="103"/>
      <c r="K93" s="103"/>
      <c r="L93" s="104"/>
      <c r="M93" s="45"/>
    </row>
    <row r="94" spans="1:15" s="44" customFormat="1" ht="19.899999999999999" customHeight="1" x14ac:dyDescent="0.25">
      <c r="A94" s="45"/>
      <c r="B94" s="46"/>
      <c r="C94" s="105"/>
      <c r="D94" s="106"/>
      <c r="E94" s="106"/>
      <c r="F94" s="106"/>
      <c r="G94" s="106"/>
      <c r="H94" s="106"/>
      <c r="I94" s="106"/>
      <c r="J94" s="106"/>
      <c r="K94" s="106"/>
      <c r="L94" s="107"/>
      <c r="M94" s="45"/>
    </row>
    <row r="95" spans="1:15" s="44" customFormat="1" ht="19.899999999999999" customHeight="1" x14ac:dyDescent="0.25">
      <c r="A95" s="45"/>
      <c r="B95" s="46"/>
      <c r="C95" s="105"/>
      <c r="D95" s="106"/>
      <c r="E95" s="106"/>
      <c r="F95" s="106"/>
      <c r="G95" s="106"/>
      <c r="H95" s="106"/>
      <c r="I95" s="106"/>
      <c r="J95" s="106"/>
      <c r="K95" s="106"/>
      <c r="L95" s="107"/>
      <c r="M95" s="45"/>
    </row>
    <row r="96" spans="1:15" s="44" customFormat="1" ht="19.899999999999999" customHeight="1" x14ac:dyDescent="0.25">
      <c r="A96" s="45"/>
      <c r="B96" s="46"/>
      <c r="C96" s="105"/>
      <c r="D96" s="106"/>
      <c r="E96" s="106"/>
      <c r="F96" s="106"/>
      <c r="G96" s="106"/>
      <c r="H96" s="106"/>
      <c r="I96" s="106"/>
      <c r="J96" s="106"/>
      <c r="K96" s="106"/>
      <c r="L96" s="107"/>
      <c r="M96" s="45"/>
    </row>
    <row r="97" spans="1:13" s="44" customFormat="1" ht="19.899999999999999" customHeight="1" x14ac:dyDescent="0.25">
      <c r="A97" s="45"/>
      <c r="B97" s="46"/>
      <c r="C97" s="105"/>
      <c r="D97" s="106"/>
      <c r="E97" s="106"/>
      <c r="F97" s="106"/>
      <c r="G97" s="106"/>
      <c r="H97" s="106"/>
      <c r="I97" s="106"/>
      <c r="J97" s="106"/>
      <c r="K97" s="106"/>
      <c r="L97" s="107"/>
      <c r="M97" s="45"/>
    </row>
    <row r="98" spans="1:13" s="44" customFormat="1" ht="19.899999999999999" customHeight="1" x14ac:dyDescent="0.25">
      <c r="A98" s="45"/>
      <c r="B98" s="46"/>
      <c r="C98" s="105"/>
      <c r="D98" s="106"/>
      <c r="E98" s="106"/>
      <c r="F98" s="106"/>
      <c r="G98" s="106"/>
      <c r="H98" s="106"/>
      <c r="I98" s="106"/>
      <c r="J98" s="106"/>
      <c r="K98" s="106"/>
      <c r="L98" s="107"/>
      <c r="M98" s="45"/>
    </row>
    <row r="99" spans="1:13" s="44" customFormat="1" ht="19.899999999999999" customHeight="1" x14ac:dyDescent="0.25">
      <c r="A99" s="45"/>
      <c r="B99" s="46"/>
      <c r="C99" s="105"/>
      <c r="D99" s="106"/>
      <c r="E99" s="106"/>
      <c r="F99" s="106"/>
      <c r="G99" s="106"/>
      <c r="H99" s="106"/>
      <c r="I99" s="106"/>
      <c r="J99" s="106"/>
      <c r="K99" s="106"/>
      <c r="L99" s="107"/>
      <c r="M99" s="45"/>
    </row>
    <row r="100" spans="1:13" s="44" customFormat="1" ht="19.899999999999999" customHeight="1" x14ac:dyDescent="0.25">
      <c r="A100" s="45"/>
      <c r="B100" s="46"/>
      <c r="C100" s="105"/>
      <c r="D100" s="106"/>
      <c r="E100" s="106"/>
      <c r="F100" s="106"/>
      <c r="G100" s="106"/>
      <c r="H100" s="106"/>
      <c r="I100" s="106"/>
      <c r="J100" s="106"/>
      <c r="K100" s="106"/>
      <c r="L100" s="107"/>
      <c r="M100" s="45"/>
    </row>
    <row r="101" spans="1:13" s="44" customFormat="1" ht="19.899999999999999" customHeight="1" x14ac:dyDescent="0.25">
      <c r="A101" s="45"/>
      <c r="B101" s="46"/>
      <c r="C101" s="105"/>
      <c r="D101" s="106"/>
      <c r="E101" s="106"/>
      <c r="F101" s="106"/>
      <c r="G101" s="106"/>
      <c r="H101" s="106"/>
      <c r="I101" s="106"/>
      <c r="J101" s="106"/>
      <c r="K101" s="106"/>
      <c r="L101" s="107"/>
      <c r="M101" s="45"/>
    </row>
    <row r="102" spans="1:13" s="44" customFormat="1" ht="19.899999999999999" customHeight="1" x14ac:dyDescent="0.25">
      <c r="A102" s="45"/>
      <c r="B102" s="46"/>
      <c r="C102" s="105"/>
      <c r="D102" s="106"/>
      <c r="E102" s="106"/>
      <c r="F102" s="106"/>
      <c r="G102" s="106"/>
      <c r="H102" s="106"/>
      <c r="I102" s="106"/>
      <c r="J102" s="106"/>
      <c r="K102" s="106"/>
      <c r="L102" s="107"/>
      <c r="M102" s="45"/>
    </row>
    <row r="103" spans="1:13" s="44" customFormat="1" ht="19.899999999999999" customHeight="1" x14ac:dyDescent="0.25">
      <c r="A103" s="45"/>
      <c r="B103" s="46"/>
      <c r="C103" s="105"/>
      <c r="D103" s="106"/>
      <c r="E103" s="106"/>
      <c r="F103" s="106"/>
      <c r="G103" s="106"/>
      <c r="H103" s="106"/>
      <c r="I103" s="106"/>
      <c r="J103" s="106"/>
      <c r="K103" s="106"/>
      <c r="L103" s="107"/>
      <c r="M103" s="45"/>
    </row>
    <row r="104" spans="1:13" s="44" customFormat="1" ht="19.899999999999999" customHeight="1" x14ac:dyDescent="0.25">
      <c r="A104" s="45"/>
      <c r="B104" s="46"/>
      <c r="C104" s="105"/>
      <c r="D104" s="106"/>
      <c r="E104" s="106"/>
      <c r="F104" s="106"/>
      <c r="G104" s="106"/>
      <c r="H104" s="106"/>
      <c r="I104" s="106"/>
      <c r="J104" s="106"/>
      <c r="K104" s="106"/>
      <c r="L104" s="107"/>
      <c r="M104" s="45"/>
    </row>
    <row r="105" spans="1:13" s="44" customFormat="1" ht="19.899999999999999" customHeight="1" thickBot="1" x14ac:dyDescent="0.3">
      <c r="A105" s="45"/>
      <c r="B105" s="46"/>
      <c r="C105" s="108"/>
      <c r="D105" s="109"/>
      <c r="E105" s="109"/>
      <c r="F105" s="109"/>
      <c r="G105" s="109"/>
      <c r="H105" s="109"/>
      <c r="I105" s="109"/>
      <c r="J105" s="109"/>
      <c r="K105" s="109"/>
      <c r="L105" s="110"/>
      <c r="M105" s="45"/>
    </row>
    <row r="106" spans="1:13" s="44" customFormat="1" ht="19.899999999999999" customHeight="1" thickTop="1" x14ac:dyDescent="0.25">
      <c r="A106" s="45"/>
      <c r="B106" s="46"/>
      <c r="C106" s="45"/>
      <c r="D106" s="45"/>
      <c r="E106" s="45"/>
      <c r="F106" s="45"/>
      <c r="G106" s="45"/>
      <c r="H106" s="45"/>
      <c r="I106" s="38"/>
      <c r="J106" s="45"/>
      <c r="K106" s="45"/>
      <c r="L106" s="45"/>
      <c r="M106" s="45"/>
    </row>
    <row r="107" spans="1:13" s="44" customFormat="1" ht="19.899999999999999" customHeight="1" x14ac:dyDescent="0.25">
      <c r="A107" s="45"/>
      <c r="B107" s="46"/>
      <c r="C107" s="45"/>
      <c r="D107" s="45"/>
      <c r="E107" s="45"/>
      <c r="F107" s="45"/>
      <c r="G107" s="45"/>
      <c r="H107" s="45"/>
      <c r="I107" s="38"/>
      <c r="J107" s="45"/>
      <c r="K107" s="45"/>
      <c r="L107" s="45"/>
      <c r="M107" s="45"/>
    </row>
    <row r="108" spans="1:13" s="44" customFormat="1" ht="20.100000000000001" customHeight="1" x14ac:dyDescent="0.25">
      <c r="B108" s="47"/>
    </row>
    <row r="109" spans="1:13" s="44" customFormat="1" ht="20.100000000000001" customHeight="1" x14ac:dyDescent="0.25">
      <c r="B109" s="47"/>
    </row>
    <row r="110" spans="1:13" s="44" customFormat="1" ht="20.100000000000001" customHeight="1" x14ac:dyDescent="0.25">
      <c r="B110" s="47"/>
    </row>
    <row r="111" spans="1:13" s="44" customFormat="1" ht="20.100000000000001" customHeight="1" x14ac:dyDescent="0.25">
      <c r="B111" s="47"/>
    </row>
    <row r="112" spans="1:13" s="44" customFormat="1" ht="20.100000000000001" customHeight="1" x14ac:dyDescent="0.25">
      <c r="B112" s="47"/>
    </row>
    <row r="113" spans="2:2" s="44" customFormat="1" ht="20.100000000000001" customHeight="1" x14ac:dyDescent="0.25">
      <c r="B113" s="47"/>
    </row>
    <row r="114" spans="2:2" s="44" customFormat="1" ht="20.100000000000001" customHeight="1" x14ac:dyDescent="0.25">
      <c r="B114" s="47"/>
    </row>
    <row r="115" spans="2:2" s="44" customFormat="1" ht="20.100000000000001" customHeight="1" x14ac:dyDescent="0.25">
      <c r="B115" s="47"/>
    </row>
    <row r="116" spans="2:2" s="44" customFormat="1" ht="20.100000000000001" customHeight="1" x14ac:dyDescent="0.25">
      <c r="B116" s="47"/>
    </row>
    <row r="117" spans="2:2" s="44" customFormat="1" ht="20.100000000000001" customHeight="1" x14ac:dyDescent="0.25">
      <c r="B117" s="47"/>
    </row>
    <row r="118" spans="2:2" s="44" customFormat="1" ht="20.100000000000001" customHeight="1" x14ac:dyDescent="0.25">
      <c r="B118" s="47"/>
    </row>
  </sheetData>
  <sheetProtection algorithmName="SHA-512" hashValue="/2aE0YPPNi+a58Gve8327HB9jjdoEjtju+lgbD9s9JUdezdrCHj0vfalodx3ef4gW2oAfRXlXXCfZEjhxnk/xQ==" saltValue="0dQPOBzR9fBk8P2gWS9klA==" spinCount="100000" sheet="1" objects="1" scenarios="1"/>
  <mergeCells count="37">
    <mergeCell ref="C93:L105"/>
    <mergeCell ref="J58:L58"/>
    <mergeCell ref="I12:J12"/>
    <mergeCell ref="J28:L28"/>
    <mergeCell ref="J32:L32"/>
    <mergeCell ref="J19:L19"/>
    <mergeCell ref="J23:L23"/>
    <mergeCell ref="J30:L30"/>
    <mergeCell ref="J61:L61"/>
    <mergeCell ref="J63:L63"/>
    <mergeCell ref="J67:L67"/>
    <mergeCell ref="J68:L68"/>
    <mergeCell ref="J33:L33"/>
    <mergeCell ref="J41:L41"/>
    <mergeCell ref="J42:L42"/>
    <mergeCell ref="J43:L43"/>
    <mergeCell ref="I4:J4"/>
    <mergeCell ref="I7:L7"/>
    <mergeCell ref="I15:L15"/>
    <mergeCell ref="I17:L17"/>
    <mergeCell ref="J21:L21"/>
    <mergeCell ref="I9:L10"/>
    <mergeCell ref="J45:L45"/>
    <mergeCell ref="J46:L46"/>
    <mergeCell ref="J60:L60"/>
    <mergeCell ref="J48:L48"/>
    <mergeCell ref="J51:L51"/>
    <mergeCell ref="J52:L52"/>
    <mergeCell ref="J53:L53"/>
    <mergeCell ref="J55:L55"/>
    <mergeCell ref="J78:L78"/>
    <mergeCell ref="J79:L79"/>
    <mergeCell ref="J69:L69"/>
    <mergeCell ref="J72:L72"/>
    <mergeCell ref="J73:L73"/>
    <mergeCell ref="J74:L74"/>
    <mergeCell ref="J77:L77"/>
  </mergeCells>
  <phoneticPr fontId="3"/>
  <dataValidations count="5">
    <dataValidation type="list" allowBlank="1" showInputMessage="1" showErrorMessage="1" sqref="H83:H90">
      <formula1>$O$83:$O$84</formula1>
    </dataValidation>
    <dataValidation imeMode="on" allowBlank="1" showInputMessage="1" sqref="J19:L19 I15:L15 I7:L7 I17:L17 J23:L23 J21:L21 I9"/>
    <dataValidation imeMode="off" allowBlank="1" showInputMessage="1" showErrorMessage="1" sqref="J30:L30 J79:L79 J28:L28 J32:L33 J35:J38 L35:L38 J41:L43 J45:L46 J48:L48 J51:L53 J55:L55 J58:L58 J60:L61 J63:L63 J67:L69 J72:L74"/>
    <dataValidation imeMode="on" allowBlank="1" showInputMessage="1" showErrorMessage="1" sqref="J77:L78"/>
    <dataValidation type="list" allowBlank="1" showInputMessage="1" showErrorMessage="1" sqref="I12:J12">
      <formula1>"設置,変更"</formula1>
    </dataValidation>
  </dataValidations>
  <pageMargins left="0.7" right="0.7" top="0.75" bottom="0.75" header="0.3" footer="0.3"/>
  <pageSetup paperSize="9" scale="52" fitToHeight="0" orientation="portrait" r:id="rId1"/>
  <rowBreaks count="1" manualBreakCount="1">
    <brk id="64" max="3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Zeros="0" view="pageBreakPreview" zoomScaleNormal="100" zoomScaleSheetLayoutView="100" workbookViewId="0"/>
  </sheetViews>
  <sheetFormatPr defaultRowHeight="12.75" x14ac:dyDescent="0.25"/>
  <cols>
    <col min="1" max="1" width="12.59765625" style="2" customWidth="1"/>
    <col min="2" max="2" width="14.59765625" style="2" customWidth="1"/>
    <col min="3" max="3" width="11.1328125" style="2" customWidth="1"/>
    <col min="4" max="4" width="45.59765625" style="2" customWidth="1"/>
    <col min="5" max="16384" width="9.06640625" style="2"/>
  </cols>
  <sheetData>
    <row r="1" spans="1:16" s="3" customFormat="1" ht="17.649999999999999" x14ac:dyDescent="0.35">
      <c r="A1" s="11"/>
      <c r="B1" s="12"/>
      <c r="C1" s="12"/>
      <c r="D1" s="62" t="s">
        <v>78</v>
      </c>
      <c r="F1" s="48"/>
      <c r="G1" s="48"/>
      <c r="H1" s="48"/>
      <c r="I1" s="48"/>
      <c r="J1" s="48"/>
      <c r="K1" s="48"/>
      <c r="L1" s="48"/>
      <c r="M1" s="48"/>
    </row>
    <row r="2" spans="1:16" s="3" customFormat="1" ht="17.649999999999999" x14ac:dyDescent="0.35">
      <c r="A2" s="13" t="s">
        <v>92</v>
      </c>
      <c r="B2" s="14"/>
      <c r="C2" s="14"/>
      <c r="D2" s="15"/>
      <c r="F2" s="49"/>
      <c r="G2" s="49"/>
      <c r="H2" s="49"/>
      <c r="I2" s="49"/>
      <c r="J2" s="49"/>
      <c r="K2" s="49"/>
      <c r="L2" s="49"/>
      <c r="M2" s="49"/>
    </row>
    <row r="3" spans="1:16" s="3" customFormat="1" ht="17.649999999999999" x14ac:dyDescent="0.35">
      <c r="A3" s="16"/>
      <c r="B3" s="17"/>
      <c r="C3" s="17"/>
      <c r="D3" s="63" t="s">
        <v>79</v>
      </c>
      <c r="F3" s="49"/>
      <c r="G3" s="49"/>
      <c r="H3" s="49"/>
      <c r="I3" s="49"/>
      <c r="J3" s="49"/>
      <c r="K3" s="49"/>
      <c r="L3" s="49"/>
      <c r="M3" s="49"/>
    </row>
    <row r="4" spans="1:16" s="10" customFormat="1" ht="18" customHeight="1" x14ac:dyDescent="0.25">
      <c r="A4" s="18"/>
      <c r="B4" s="19"/>
      <c r="C4" s="19"/>
      <c r="D4" s="66">
        <f ca="1">届出日</f>
        <v>44874.606066435183</v>
      </c>
      <c r="F4" s="49"/>
      <c r="G4" s="49"/>
      <c r="H4" s="49"/>
      <c r="I4" s="49"/>
      <c r="J4" s="49"/>
      <c r="K4" s="49"/>
      <c r="L4" s="49"/>
      <c r="M4" s="49"/>
    </row>
    <row r="5" spans="1:16" s="10" customFormat="1" ht="45" customHeight="1" x14ac:dyDescent="0.25">
      <c r="A5" s="20" t="s">
        <v>80</v>
      </c>
      <c r="B5" s="19"/>
      <c r="C5" s="19"/>
      <c r="D5" s="21"/>
      <c r="F5" s="49"/>
      <c r="G5" s="49"/>
      <c r="H5" s="49"/>
      <c r="I5" s="49"/>
      <c r="J5" s="49"/>
      <c r="K5" s="49"/>
      <c r="L5" s="49"/>
      <c r="M5" s="49"/>
    </row>
    <row r="6" spans="1:16" s="4" customFormat="1" ht="12.85" customHeight="1" x14ac:dyDescent="0.25">
      <c r="A6" s="22"/>
      <c r="B6" s="23"/>
      <c r="C6" s="23" t="s">
        <v>115</v>
      </c>
      <c r="D6" s="67" t="str">
        <f>届出者住所</f>
        <v>○○区○○2-45-1</v>
      </c>
      <c r="F6" s="49"/>
      <c r="G6" s="49"/>
      <c r="H6" s="49"/>
      <c r="I6" s="49"/>
      <c r="J6" s="49"/>
      <c r="K6" s="49"/>
      <c r="L6" s="49"/>
      <c r="M6" s="49"/>
    </row>
    <row r="7" spans="1:16" s="4" customFormat="1" ht="30" customHeight="1" x14ac:dyDescent="0.25">
      <c r="A7" s="22"/>
      <c r="B7" s="23"/>
      <c r="C7" s="19" t="s">
        <v>116</v>
      </c>
      <c r="D7" s="68" t="str">
        <f>届出者氏名</f>
        <v>株式会社　○○○○
代表取締役　○○　○○</v>
      </c>
      <c r="F7" s="49"/>
      <c r="G7" s="49"/>
      <c r="H7" s="49"/>
      <c r="I7" s="49"/>
      <c r="J7" s="49"/>
      <c r="K7" s="49"/>
      <c r="L7" s="49"/>
      <c r="M7" s="49"/>
    </row>
    <row r="8" spans="1:16" s="4" customFormat="1" ht="30" customHeight="1" thickBot="1" x14ac:dyDescent="0.3">
      <c r="A8" s="22"/>
      <c r="B8" s="23"/>
      <c r="C8" s="23"/>
      <c r="D8" s="50" t="s">
        <v>86</v>
      </c>
      <c r="F8" s="49"/>
      <c r="G8" s="49"/>
      <c r="H8" s="49"/>
      <c r="I8" s="49"/>
      <c r="J8" s="49"/>
      <c r="K8" s="49"/>
      <c r="L8" s="49"/>
      <c r="M8" s="49"/>
      <c r="P8" s="2"/>
    </row>
    <row r="9" spans="1:16" ht="13.15" customHeight="1" thickTop="1" x14ac:dyDescent="0.25">
      <c r="A9" s="25"/>
      <c r="B9" s="26"/>
      <c r="C9" s="26"/>
      <c r="D9" s="79" t="s">
        <v>87</v>
      </c>
      <c r="F9" s="117" t="str">
        <f>HYPERLINK("mailto:"&amp;環境保全課メールアドレス&amp;"?subject="&amp;メールタイトル&amp;"&amp;body="&amp;メール本文&amp;添付書類,提出表示)</f>
        <v>メール提出は、こちらをクリックしてください。
メールが立ち上がるので
・地下水の揚水施設の構造
・近隣図
・配置図
・井戸の構造図
・給水系統図
・揚水機のカタログ
・水量測定器のカタログ
・水位計のカタログ
・地質柱状図と電気検層図
を添付し送信してください。</v>
      </c>
      <c r="G9" s="118"/>
      <c r="H9" s="118"/>
      <c r="I9" s="118"/>
      <c r="J9" s="118"/>
      <c r="K9" s="118"/>
      <c r="L9" s="118"/>
      <c r="M9" s="118"/>
      <c r="N9" s="118"/>
      <c r="O9" s="119"/>
    </row>
    <row r="10" spans="1:16" ht="12.75" customHeight="1" x14ac:dyDescent="0.25">
      <c r="A10" s="25" t="s">
        <v>89</v>
      </c>
      <c r="B10" s="26"/>
      <c r="C10" s="26"/>
      <c r="D10" s="27"/>
      <c r="F10" s="120"/>
      <c r="G10" s="121"/>
      <c r="H10" s="121"/>
      <c r="I10" s="121"/>
      <c r="J10" s="121"/>
      <c r="K10" s="121"/>
      <c r="L10" s="121"/>
      <c r="M10" s="121"/>
      <c r="N10" s="121"/>
      <c r="O10" s="122"/>
    </row>
    <row r="11" spans="1:16" ht="13.15" customHeight="1" x14ac:dyDescent="0.25">
      <c r="A11" s="25"/>
      <c r="B11" s="26"/>
      <c r="C11" s="26"/>
      <c r="D11" s="79" t="s">
        <v>88</v>
      </c>
      <c r="F11" s="120"/>
      <c r="G11" s="121"/>
      <c r="H11" s="121"/>
      <c r="I11" s="121"/>
      <c r="J11" s="121"/>
      <c r="K11" s="121"/>
      <c r="L11" s="121"/>
      <c r="M11" s="121"/>
      <c r="N11" s="121"/>
      <c r="O11" s="122"/>
      <c r="P11" s="4"/>
    </row>
    <row r="12" spans="1:16" s="4" customFormat="1" ht="24" customHeight="1" x14ac:dyDescent="0.25">
      <c r="A12" s="22" t="s">
        <v>90</v>
      </c>
      <c r="B12" s="23"/>
      <c r="C12" s="23"/>
      <c r="D12" s="24"/>
      <c r="F12" s="123"/>
      <c r="G12" s="124"/>
      <c r="H12" s="124"/>
      <c r="I12" s="124"/>
      <c r="J12" s="124"/>
      <c r="K12" s="124"/>
      <c r="L12" s="124"/>
      <c r="M12" s="124"/>
      <c r="N12" s="124"/>
      <c r="O12" s="125"/>
      <c r="P12" s="5"/>
    </row>
    <row r="13" spans="1:16" s="5" customFormat="1" ht="48" customHeight="1" x14ac:dyDescent="0.25">
      <c r="A13" s="114" t="s">
        <v>84</v>
      </c>
      <c r="B13" s="8" t="s">
        <v>81</v>
      </c>
      <c r="C13" s="51"/>
      <c r="D13" s="69" t="str">
        <f>事業場名称</f>
        <v>△△△△ビル</v>
      </c>
      <c r="F13" s="123"/>
      <c r="G13" s="124"/>
      <c r="H13" s="124"/>
      <c r="I13" s="124"/>
      <c r="J13" s="124"/>
      <c r="K13" s="124"/>
      <c r="L13" s="124"/>
      <c r="M13" s="124"/>
      <c r="N13" s="124"/>
      <c r="O13" s="125"/>
    </row>
    <row r="14" spans="1:16" s="5" customFormat="1" ht="48" customHeight="1" x14ac:dyDescent="0.25">
      <c r="A14" s="115"/>
      <c r="B14" s="8" t="s">
        <v>5</v>
      </c>
      <c r="C14" s="51"/>
      <c r="D14" s="69" t="str">
        <f>事業場所在地</f>
        <v>豊島区△△△1-18-1</v>
      </c>
      <c r="F14" s="123"/>
      <c r="G14" s="124"/>
      <c r="H14" s="124"/>
      <c r="I14" s="124"/>
      <c r="J14" s="124"/>
      <c r="K14" s="124"/>
      <c r="L14" s="124"/>
      <c r="M14" s="124"/>
      <c r="N14" s="124"/>
      <c r="O14" s="125"/>
    </row>
    <row r="15" spans="1:16" s="5" customFormat="1" ht="48" customHeight="1" x14ac:dyDescent="0.25">
      <c r="A15" s="116" t="s">
        <v>13</v>
      </c>
      <c r="B15" s="116"/>
      <c r="C15" s="52"/>
      <c r="D15" s="69" t="str">
        <f>業種&amp;"・"&amp;作業の種類</f>
        <v>貸しビル業・敷地内の散水</v>
      </c>
      <c r="F15" s="123"/>
      <c r="G15" s="124"/>
      <c r="H15" s="124"/>
      <c r="I15" s="124"/>
      <c r="J15" s="124"/>
      <c r="K15" s="124"/>
      <c r="L15" s="124"/>
      <c r="M15" s="124"/>
      <c r="N15" s="124"/>
      <c r="O15" s="125"/>
    </row>
    <row r="16" spans="1:16" s="5" customFormat="1" ht="24" customHeight="1" thickBot="1" x14ac:dyDescent="0.3">
      <c r="A16" s="116" t="s">
        <v>82</v>
      </c>
      <c r="B16" s="116"/>
      <c r="C16" s="52"/>
      <c r="D16" s="69" t="str">
        <f>地下揚水施設の構造等</f>
        <v>別紙のとおり</v>
      </c>
      <c r="F16" s="126"/>
      <c r="G16" s="127"/>
      <c r="H16" s="127"/>
      <c r="I16" s="127"/>
      <c r="J16" s="127"/>
      <c r="K16" s="127"/>
      <c r="L16" s="127"/>
      <c r="M16" s="127"/>
      <c r="N16" s="127"/>
      <c r="O16" s="128"/>
      <c r="P16" s="4"/>
    </row>
    <row r="17" spans="1:16" s="4" customFormat="1" ht="180" customHeight="1" thickTop="1" x14ac:dyDescent="0.25">
      <c r="A17" s="6" t="s">
        <v>83</v>
      </c>
      <c r="B17" s="7"/>
      <c r="C17" s="7"/>
      <c r="D17" s="53"/>
      <c r="P17" s="2"/>
    </row>
    <row r="19" spans="1:16" x14ac:dyDescent="0.25">
      <c r="A19" s="2" t="s">
        <v>85</v>
      </c>
    </row>
  </sheetData>
  <sheetProtection algorithmName="SHA-512" hashValue="UAflfZSqlM7TyLhZI2jNvCFYghSPtVlWzRtY0YKvZePa9vzEqNI6T4dmNY0IB0lhtXnkhQklrEeM1rbLksheCw==" saltValue="YRVS24STkb2Iv0Q0hagVbg==" spinCount="100000" sheet="1" objects="1" scenarios="1"/>
  <mergeCells count="4">
    <mergeCell ref="A13:A14"/>
    <mergeCell ref="A15:B15"/>
    <mergeCell ref="A16:B16"/>
    <mergeCell ref="F9:O16"/>
  </mergeCells>
  <phoneticPr fontId="3"/>
  <pageMargins left="1.1023622047244095" right="0.55118110236220474" top="1.3779527559055118" bottom="0"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5FEE5366-9979-48A7-B0C9-7E95A30BC6FB}">
            <xm:f>入力シート!$I$12="変更"</xm:f>
            <x14:dxf>
              <font>
                <strike/>
              </font>
            </x14:dxf>
          </x14:cfRule>
          <xm:sqref>D1 D9</xm:sqref>
        </x14:conditionalFormatting>
        <x14:conditionalFormatting xmlns:xm="http://schemas.microsoft.com/office/excel/2006/main">
          <x14:cfRule type="expression" priority="6" id="{CAB2C8C0-3C0D-438A-B4F3-272E00BB9D6A}">
            <xm:f>入力シート!$I$12="設置"</xm:f>
            <x14:dxf>
              <font>
                <strike/>
              </font>
            </x14:dxf>
          </x14:cfRule>
          <xm:sqref>D3 D11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Zeros="0" view="pageBreakPreview" zoomScaleNormal="100" zoomScaleSheetLayoutView="100" workbookViewId="0"/>
  </sheetViews>
  <sheetFormatPr defaultRowHeight="17.649999999999999" x14ac:dyDescent="0.35"/>
  <cols>
    <col min="1" max="1" width="3.9296875" style="3" customWidth="1"/>
    <col min="2" max="2" width="16.796875" style="3" customWidth="1"/>
    <col min="3" max="3" width="12" style="3" customWidth="1"/>
    <col min="4" max="4" width="48.19921875" style="3" customWidth="1"/>
    <col min="5" max="16384" width="9.06640625" style="3"/>
  </cols>
  <sheetData>
    <row r="1" spans="1:16" x14ac:dyDescent="0.35">
      <c r="A1" s="9" t="s">
        <v>93</v>
      </c>
      <c r="B1" s="9"/>
      <c r="C1" s="9"/>
      <c r="D1" s="9"/>
      <c r="F1" s="48"/>
      <c r="G1" s="48"/>
      <c r="H1" s="48"/>
      <c r="I1" s="48"/>
      <c r="J1" s="48"/>
      <c r="K1" s="48"/>
      <c r="L1" s="48"/>
      <c r="M1" s="48"/>
      <c r="N1" s="2"/>
      <c r="O1" s="2"/>
      <c r="P1" s="2"/>
    </row>
    <row r="2" spans="1:16" s="29" customFormat="1" ht="27" customHeight="1" x14ac:dyDescent="0.35">
      <c r="A2" s="134" t="s">
        <v>17</v>
      </c>
      <c r="B2" s="129" t="s">
        <v>96</v>
      </c>
      <c r="C2" s="129"/>
      <c r="D2" s="72"/>
      <c r="F2" s="48"/>
      <c r="G2" s="48"/>
      <c r="H2" s="48"/>
      <c r="I2" s="48"/>
      <c r="J2" s="48"/>
      <c r="K2" s="48"/>
      <c r="L2" s="48"/>
      <c r="M2" s="48"/>
      <c r="N2" s="3"/>
      <c r="O2" s="3"/>
      <c r="P2" s="3"/>
    </row>
    <row r="3" spans="1:16" s="29" customFormat="1" ht="27" customHeight="1" x14ac:dyDescent="0.35">
      <c r="A3" s="134"/>
      <c r="B3" s="129" t="s">
        <v>18</v>
      </c>
      <c r="C3" s="129"/>
      <c r="D3" s="73" t="str">
        <f>設置・変更年月日</f>
        <v>令和〇〇年〇〇月〇〇日</v>
      </c>
      <c r="F3" s="49"/>
      <c r="G3" s="49"/>
      <c r="H3" s="49"/>
      <c r="I3" s="49"/>
      <c r="J3" s="49"/>
      <c r="K3" s="49"/>
      <c r="L3" s="49"/>
      <c r="M3" s="49"/>
      <c r="N3" s="3"/>
      <c r="O3" s="3"/>
      <c r="P3" s="3"/>
    </row>
    <row r="4" spans="1:16" s="29" customFormat="1" ht="27" customHeight="1" x14ac:dyDescent="0.35">
      <c r="A4" s="134"/>
      <c r="B4" s="129" t="s">
        <v>97</v>
      </c>
      <c r="C4" s="129"/>
      <c r="D4" s="73" t="str">
        <f>さく井年月日</f>
        <v>令和●●年●●月●●日</v>
      </c>
      <c r="F4" s="49"/>
      <c r="G4" s="49"/>
      <c r="H4" s="49"/>
      <c r="I4" s="49"/>
      <c r="J4" s="49"/>
      <c r="K4" s="49"/>
      <c r="L4" s="49"/>
      <c r="M4" s="49"/>
      <c r="N4" s="3"/>
      <c r="O4" s="3"/>
      <c r="P4" s="3"/>
    </row>
    <row r="5" spans="1:16" s="29" customFormat="1" ht="27" customHeight="1" x14ac:dyDescent="0.25">
      <c r="A5" s="134"/>
      <c r="B5" s="135" t="s">
        <v>98</v>
      </c>
      <c r="C5" s="135"/>
      <c r="D5" s="74" t="str">
        <f>"深　度　"&amp;深度&amp;"ｍ、　　側管口径　"&amp;側管口径&amp;"ｍ"</f>
        <v>深　度　45ｍ、　　側管口径　50ｍ</v>
      </c>
      <c r="F5" s="49"/>
      <c r="G5" s="49"/>
      <c r="H5" s="49"/>
      <c r="I5" s="49"/>
      <c r="J5" s="49"/>
      <c r="K5" s="49"/>
      <c r="L5" s="49"/>
      <c r="M5" s="49"/>
      <c r="N5" s="10"/>
      <c r="O5" s="10"/>
      <c r="P5" s="10"/>
    </row>
    <row r="6" spans="1:16" s="29" customFormat="1" ht="54" customHeight="1" thickBot="1" x14ac:dyDescent="0.3">
      <c r="A6" s="134"/>
      <c r="B6" s="130" t="s">
        <v>99</v>
      </c>
      <c r="C6" s="129"/>
      <c r="D6" s="75" t="str">
        <f>ストレーナーの位置1&amp;"m　～　"&amp;ストレーナーの位置2&amp;"m、　"&amp;ストレーナーの位置3&amp;"m　～　"&amp;ストレーナーの位置4&amp;"m　"&amp;CHAR(10)&amp;ストレーナーの位置5&amp;"m　～　"&amp;ストレーナーの位置6&amp;"m、　"&amp;ストレーナーの位置7&amp;"m　～　"&amp;ストレーナーの位置8&amp;"m"</f>
        <v>5m　～　10m、　15.5m　～　20m　
25m　～　30m、　35m　～　40m</v>
      </c>
      <c r="F6" s="49"/>
      <c r="G6" s="49"/>
      <c r="H6" s="49"/>
      <c r="I6" s="49"/>
      <c r="J6" s="49"/>
      <c r="K6" s="49"/>
      <c r="L6" s="49"/>
      <c r="M6" s="49"/>
      <c r="N6" s="4"/>
      <c r="O6" s="4"/>
      <c r="P6" s="10"/>
    </row>
    <row r="7" spans="1:16" s="29" customFormat="1" ht="27" customHeight="1" thickTop="1" x14ac:dyDescent="0.25">
      <c r="A7" s="134" t="s">
        <v>26</v>
      </c>
      <c r="B7" s="129" t="s">
        <v>100</v>
      </c>
      <c r="C7" s="129"/>
      <c r="D7" s="74" t="str">
        <f>揚水機種類&amp;" "&amp;揚水機名称&amp;" "&amp;揚水機型式</f>
        <v>浅井戸ポンプ ××エース NF×-×××SK</v>
      </c>
      <c r="F7" s="136" t="str">
        <f>HYPERLINK("mailto:"&amp;環境保全課メールアドレス&amp;"?subject="&amp;メールタイトル&amp;"&amp;body="&amp;メール本文&amp;添付書類,提出表示)</f>
        <v>メール提出は、こちらをクリックしてください。
メールが立ち上がるので
・地下水の揚水施設の構造
・近隣図
・配置図
・井戸の構造図
・給水系統図
・揚水機のカタログ
・水量測定器のカタログ
・水位計のカタログ
・地質柱状図と電気検層図
を添付し送信してください。</v>
      </c>
      <c r="G7" s="137"/>
      <c r="H7" s="137"/>
      <c r="I7" s="137"/>
      <c r="J7" s="137"/>
      <c r="K7" s="137"/>
      <c r="L7" s="137"/>
      <c r="M7" s="137"/>
      <c r="N7" s="137"/>
      <c r="O7" s="138"/>
      <c r="P7" s="4"/>
    </row>
    <row r="8" spans="1:16" s="29" customFormat="1" ht="27" customHeight="1" x14ac:dyDescent="0.25">
      <c r="A8" s="134"/>
      <c r="B8" s="129" t="s">
        <v>101</v>
      </c>
      <c r="C8" s="129"/>
      <c r="D8" s="74" t="str">
        <f>IF(原動機の出力="","",原動機の出力&amp;"kW・")&amp;IF(揚水能力="","　　　　",揚水能力&amp;"ℓ/分")</f>
        <v>0.25kW・26ℓ/分</v>
      </c>
      <c r="F8" s="139"/>
      <c r="G8" s="140"/>
      <c r="H8" s="140"/>
      <c r="I8" s="140"/>
      <c r="J8" s="140"/>
      <c r="K8" s="140"/>
      <c r="L8" s="140"/>
      <c r="M8" s="140"/>
      <c r="N8" s="140"/>
      <c r="O8" s="141"/>
      <c r="P8" s="4"/>
    </row>
    <row r="9" spans="1:16" s="29" customFormat="1" ht="27" customHeight="1" x14ac:dyDescent="0.25">
      <c r="A9" s="134"/>
      <c r="B9" s="129" t="s">
        <v>32</v>
      </c>
      <c r="C9" s="129"/>
      <c r="D9" s="76">
        <f>吐出口断面積</f>
        <v>19.63</v>
      </c>
      <c r="F9" s="142"/>
      <c r="G9" s="143"/>
      <c r="H9" s="143"/>
      <c r="I9" s="143"/>
      <c r="J9" s="143"/>
      <c r="K9" s="143"/>
      <c r="L9" s="143"/>
      <c r="M9" s="143"/>
      <c r="N9" s="143"/>
      <c r="O9" s="144"/>
      <c r="P9" s="2"/>
    </row>
    <row r="10" spans="1:16" s="29" customFormat="1" ht="27" customHeight="1" x14ac:dyDescent="0.25">
      <c r="A10" s="134" t="s">
        <v>33</v>
      </c>
      <c r="B10" s="129" t="s">
        <v>100</v>
      </c>
      <c r="C10" s="129"/>
      <c r="D10" s="74" t="str">
        <f>水量測定器種類&amp;"　"&amp;水量測定器名称&amp;"　"&amp;水量測定器型式</f>
        <v>□□製作所　接線流羽根車式　NK□□13</v>
      </c>
      <c r="F10" s="142"/>
      <c r="G10" s="143"/>
      <c r="H10" s="143"/>
      <c r="I10" s="143"/>
      <c r="J10" s="143"/>
      <c r="K10" s="143"/>
      <c r="L10" s="143"/>
      <c r="M10" s="143"/>
      <c r="N10" s="143"/>
      <c r="O10" s="144"/>
    </row>
    <row r="11" spans="1:16" s="29" customFormat="1" ht="27" customHeight="1" x14ac:dyDescent="0.25">
      <c r="A11" s="134"/>
      <c r="B11" s="129" t="s">
        <v>34</v>
      </c>
      <c r="C11" s="129"/>
      <c r="D11" s="73" t="str">
        <f>検定年月日</f>
        <v>令和△△年△△月△△日</v>
      </c>
      <c r="F11" s="142"/>
      <c r="G11" s="143"/>
      <c r="H11" s="143"/>
      <c r="I11" s="143"/>
      <c r="J11" s="143"/>
      <c r="K11" s="143"/>
      <c r="L11" s="143"/>
      <c r="M11" s="143"/>
      <c r="N11" s="143"/>
      <c r="O11" s="144"/>
      <c r="P11" s="2"/>
    </row>
    <row r="12" spans="1:16" s="29" customFormat="1" ht="27" customHeight="1" x14ac:dyDescent="0.25">
      <c r="A12" s="134" t="s">
        <v>35</v>
      </c>
      <c r="B12" s="129" t="s">
        <v>36</v>
      </c>
      <c r="C12" s="129"/>
      <c r="D12" s="74" t="str">
        <f>計測方法</f>
        <v>ロープ式手動用水位計（アルファ水位計）</v>
      </c>
      <c r="F12" s="142"/>
      <c r="G12" s="143"/>
      <c r="H12" s="143"/>
      <c r="I12" s="143"/>
      <c r="J12" s="143"/>
      <c r="K12" s="143"/>
      <c r="L12" s="143"/>
      <c r="M12" s="143"/>
      <c r="N12" s="143"/>
      <c r="O12" s="144"/>
    </row>
    <row r="13" spans="1:16" s="29" customFormat="1" ht="27" customHeight="1" x14ac:dyDescent="0.25">
      <c r="A13" s="134"/>
      <c r="B13" s="135" t="s">
        <v>102</v>
      </c>
      <c r="C13" s="135"/>
      <c r="D13" s="74" t="str">
        <f>"静止水位　"&amp;静止水位&amp;"ｍ、　揚水水位　"&amp;揚水水位&amp;"ｍ"</f>
        <v>静止水位　21.99ｍ、　揚水水位　25.56ｍ</v>
      </c>
      <c r="F13" s="142"/>
      <c r="G13" s="143"/>
      <c r="H13" s="143"/>
      <c r="I13" s="143"/>
      <c r="J13" s="143"/>
      <c r="K13" s="143"/>
      <c r="L13" s="143"/>
      <c r="M13" s="143"/>
      <c r="N13" s="143"/>
      <c r="O13" s="144"/>
    </row>
    <row r="14" spans="1:16" s="29" customFormat="1" ht="27" customHeight="1" x14ac:dyDescent="0.25">
      <c r="A14" s="116" t="s">
        <v>103</v>
      </c>
      <c r="B14" s="116"/>
      <c r="C14" s="116"/>
      <c r="D14" s="77">
        <f>地下水揚水量</f>
        <v>10</v>
      </c>
      <c r="F14" s="142"/>
      <c r="G14" s="143"/>
      <c r="H14" s="143"/>
      <c r="I14" s="143"/>
      <c r="J14" s="143"/>
      <c r="K14" s="143"/>
      <c r="L14" s="143"/>
      <c r="M14" s="143"/>
      <c r="N14" s="143"/>
      <c r="O14" s="144"/>
    </row>
    <row r="15" spans="1:16" s="29" customFormat="1" ht="27" customHeight="1" thickBot="1" x14ac:dyDescent="0.3">
      <c r="A15" s="116" t="s">
        <v>40</v>
      </c>
      <c r="B15" s="116"/>
      <c r="C15" s="116"/>
      <c r="D15" s="74" t="str">
        <f>作業の種類</f>
        <v>敷地内の散水</v>
      </c>
      <c r="F15" s="145"/>
      <c r="G15" s="146"/>
      <c r="H15" s="146"/>
      <c r="I15" s="146"/>
      <c r="J15" s="146"/>
      <c r="K15" s="146"/>
      <c r="L15" s="146"/>
      <c r="M15" s="146"/>
      <c r="N15" s="146"/>
      <c r="O15" s="147"/>
    </row>
    <row r="16" spans="1:16" s="29" customFormat="1" ht="27" customHeight="1" thickTop="1" x14ac:dyDescent="0.25">
      <c r="A16" s="148" t="s">
        <v>104</v>
      </c>
      <c r="B16" s="149"/>
      <c r="C16" s="149"/>
      <c r="D16" s="150"/>
    </row>
    <row r="17" spans="1:15" s="29" customFormat="1" ht="27" customHeight="1" x14ac:dyDescent="0.25">
      <c r="A17" s="134" t="s">
        <v>44</v>
      </c>
      <c r="B17" s="129" t="s">
        <v>105</v>
      </c>
      <c r="C17" s="129"/>
      <c r="D17" s="74" t="str">
        <f>変更前施設数&amp;"本　"&amp;変更前吐出口断面積&amp;"c㎡"</f>
        <v>1本　5c㎡</v>
      </c>
    </row>
    <row r="18" spans="1:15" s="29" customFormat="1" ht="27" customHeight="1" x14ac:dyDescent="0.25">
      <c r="A18" s="134"/>
      <c r="B18" s="116" t="s">
        <v>106</v>
      </c>
      <c r="C18" s="116"/>
      <c r="D18" s="78">
        <f>変更前地下水揚水量</f>
        <v>10</v>
      </c>
    </row>
    <row r="19" spans="1:15" s="29" customFormat="1" ht="27" customHeight="1" x14ac:dyDescent="0.35">
      <c r="A19" s="134" t="s">
        <v>48</v>
      </c>
      <c r="B19" s="129" t="s">
        <v>105</v>
      </c>
      <c r="C19" s="129"/>
      <c r="D19" s="74" t="str">
        <f>変更後施設数&amp;"本　"&amp;変更後吐出口断面積&amp;"c㎡"</f>
        <v>2本　8c㎡</v>
      </c>
      <c r="F19" s="3"/>
      <c r="G19" s="3"/>
      <c r="H19" s="3"/>
      <c r="I19" s="3"/>
      <c r="J19" s="3"/>
      <c r="K19" s="3"/>
      <c r="L19" s="3"/>
      <c r="M19" s="3"/>
      <c r="N19" s="3"/>
      <c r="O19" s="3"/>
    </row>
    <row r="20" spans="1:15" s="29" customFormat="1" ht="27" customHeight="1" x14ac:dyDescent="0.35">
      <c r="A20" s="134"/>
      <c r="B20" s="116" t="s">
        <v>106</v>
      </c>
      <c r="C20" s="116"/>
      <c r="D20" s="78">
        <f>変更後地下水揚水量</f>
        <v>20</v>
      </c>
      <c r="F20" s="3"/>
      <c r="G20" s="3"/>
      <c r="H20" s="3"/>
      <c r="I20" s="3"/>
      <c r="J20" s="3"/>
      <c r="K20" s="3"/>
      <c r="L20" s="3"/>
      <c r="M20" s="3"/>
      <c r="N20" s="3"/>
      <c r="O20" s="3"/>
    </row>
    <row r="21" spans="1:15" ht="48" customHeight="1" x14ac:dyDescent="0.35">
      <c r="A21" s="131" t="s">
        <v>94</v>
      </c>
      <c r="B21" s="132"/>
      <c r="C21" s="133" t="str">
        <f>揚水施設担当者所属&amp;CHAR(10)&amp;揚水施設担当者氏名&amp;"　"&amp;揚水施設担当者電話番号</f>
        <v>●●水工
●●　●●　03-●●●●-●●●●</v>
      </c>
      <c r="D21" s="133"/>
    </row>
    <row r="22" spans="1:15" x14ac:dyDescent="0.35">
      <c r="A22" s="28" t="s">
        <v>95</v>
      </c>
    </row>
    <row r="23" spans="1:15" x14ac:dyDescent="0.35">
      <c r="A23" s="30" t="s">
        <v>107</v>
      </c>
    </row>
    <row r="24" spans="1:15" x14ac:dyDescent="0.35">
      <c r="A24" s="30" t="s">
        <v>109</v>
      </c>
    </row>
    <row r="25" spans="1:15" x14ac:dyDescent="0.35">
      <c r="A25" s="30" t="s">
        <v>110</v>
      </c>
    </row>
    <row r="26" spans="1:15" x14ac:dyDescent="0.35">
      <c r="A26" s="30" t="s">
        <v>108</v>
      </c>
    </row>
  </sheetData>
  <sheetProtection algorithmName="SHA-512" hashValue="olLnF+uUIZYAsdHqTXhMr7Ur5XnkkCbhdQOJvpNm2VHbmVbxzFcs9Bs0zrTvH3kiRTD8vgHxsdl5ULb1HY/Wng==" saltValue="/bJp7Em9fJeu49NpL0EWqw==" spinCount="100000" sheet="1" objects="1" scenarios="1"/>
  <mergeCells count="28">
    <mergeCell ref="F7:O15"/>
    <mergeCell ref="A16:D16"/>
    <mergeCell ref="A19:A20"/>
    <mergeCell ref="B17:C17"/>
    <mergeCell ref="B18:C18"/>
    <mergeCell ref="B19:C19"/>
    <mergeCell ref="B20:C20"/>
    <mergeCell ref="A21:B21"/>
    <mergeCell ref="C21:D21"/>
    <mergeCell ref="A2:A6"/>
    <mergeCell ref="A7:A9"/>
    <mergeCell ref="A10:A11"/>
    <mergeCell ref="A12:A13"/>
    <mergeCell ref="A17:A18"/>
    <mergeCell ref="B5:C5"/>
    <mergeCell ref="A14:C14"/>
    <mergeCell ref="A15:C15"/>
    <mergeCell ref="B9:C9"/>
    <mergeCell ref="B10:C10"/>
    <mergeCell ref="B11:C11"/>
    <mergeCell ref="B12:C12"/>
    <mergeCell ref="B13:C13"/>
    <mergeCell ref="B2:C2"/>
    <mergeCell ref="B3:C3"/>
    <mergeCell ref="B4:C4"/>
    <mergeCell ref="B6:C6"/>
    <mergeCell ref="B7:C7"/>
    <mergeCell ref="B8:C8"/>
  </mergeCells>
  <phoneticPr fontId="3"/>
  <pageMargins left="1.0629921259842521" right="0.70866141732283472" top="1.4960629921259843" bottom="0" header="1.0629921259842521" footer="0.31496062992125984"/>
  <pageSetup paperSize="9" orientation="portrait" r:id="rId1"/>
  <headerFooter>
    <oddHeader>&amp;L&amp;"ＭＳ 明朝,標準"別　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53</vt:i4>
      </vt:variant>
    </vt:vector>
  </HeadingPairs>
  <TitlesOfParts>
    <vt:vector size="57" baseType="lpstr">
      <vt:lpstr>このファイルについて</vt:lpstr>
      <vt:lpstr>入力シート</vt:lpstr>
      <vt:lpstr>地下水揚水施設設置・変更届出書</vt:lpstr>
      <vt:lpstr>地下水揚水施設の構造等</vt:lpstr>
      <vt:lpstr>地下水揚水施設の構造等!Print_Area</vt:lpstr>
      <vt:lpstr>地下水揚水施設設置・変更届出書!Print_Area</vt:lpstr>
      <vt:lpstr>入力シート!Print_Area</vt:lpstr>
      <vt:lpstr>さく井年月日</vt:lpstr>
      <vt:lpstr>ストレーナーの位置1</vt:lpstr>
      <vt:lpstr>ストレーナーの位置2</vt:lpstr>
      <vt:lpstr>ストレーナーの位置3</vt:lpstr>
      <vt:lpstr>ストレーナーの位置4</vt:lpstr>
      <vt:lpstr>ストレーナーの位置5</vt:lpstr>
      <vt:lpstr>ストレーナーの位置6</vt:lpstr>
      <vt:lpstr>ストレーナーの位置7</vt:lpstr>
      <vt:lpstr>ストレーナーの位置8</vt:lpstr>
      <vt:lpstr>メールタイトル</vt:lpstr>
      <vt:lpstr>メール本文</vt:lpstr>
      <vt:lpstr>環境保全課メールアドレス</vt:lpstr>
      <vt:lpstr>業種</vt:lpstr>
      <vt:lpstr>計測方法</vt:lpstr>
      <vt:lpstr>検定年月日</vt:lpstr>
      <vt:lpstr>原動機の出力</vt:lpstr>
      <vt:lpstr>作業の種類</vt:lpstr>
      <vt:lpstr>事業場所在地</vt:lpstr>
      <vt:lpstr>事業場名称</vt:lpstr>
      <vt:lpstr>深度</vt:lpstr>
      <vt:lpstr>水量測定器型式</vt:lpstr>
      <vt:lpstr>水量測定器種類</vt:lpstr>
      <vt:lpstr>水量測定器名称</vt:lpstr>
      <vt:lpstr>静止水位</vt:lpstr>
      <vt:lpstr>設置・変更年月日</vt:lpstr>
      <vt:lpstr>側管口径</vt:lpstr>
      <vt:lpstr>地下水揚水量</vt:lpstr>
      <vt:lpstr>地下揚水施設の構造等</vt:lpstr>
      <vt:lpstr>柱状図</vt:lpstr>
      <vt:lpstr>提出表示</vt:lpstr>
      <vt:lpstr>添付書類</vt:lpstr>
      <vt:lpstr>吐出口断面積</vt:lpstr>
      <vt:lpstr>届出者氏名</vt:lpstr>
      <vt:lpstr>届出者住所</vt:lpstr>
      <vt:lpstr>届出種別</vt:lpstr>
      <vt:lpstr>届出日</vt:lpstr>
      <vt:lpstr>変更後施設数</vt:lpstr>
      <vt:lpstr>変更後地下水揚水量</vt:lpstr>
      <vt:lpstr>変更後吐出口断面積</vt:lpstr>
      <vt:lpstr>変更前施設数</vt:lpstr>
      <vt:lpstr>変更前地下水揚水量</vt:lpstr>
      <vt:lpstr>変更前吐出口断面積</vt:lpstr>
      <vt:lpstr>揚水機型式</vt:lpstr>
      <vt:lpstr>揚水機種類</vt:lpstr>
      <vt:lpstr>揚水機名称</vt:lpstr>
      <vt:lpstr>揚水施設担当者氏名</vt:lpstr>
      <vt:lpstr>揚水施設担当者所属</vt:lpstr>
      <vt:lpstr>揚水施設担当者電話番号</vt:lpstr>
      <vt:lpstr>揚水水位</vt:lpstr>
      <vt:lpstr>揚水能力</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2022-11-09T05:33:40Z</dcterms:modified>
</cp:coreProperties>
</file>