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45" windowWidth="14940" windowHeight="9000"/>
  </bookViews>
  <sheets>
    <sheet name="住戸面積一覧表" sheetId="4" r:id="rId1"/>
    <sheet name="例 住戸面積一覧表" sheetId="5" r:id="rId2"/>
  </sheets>
  <definedNames>
    <definedName name="_xlnm.Print_Area" localSheetId="0">住戸面積一覧表!$A$1:$E$27</definedName>
    <definedName name="_xlnm.Print_Area" localSheetId="1">'例 住戸面積一覧表'!$A$1:$E$27</definedName>
  </definedNames>
  <calcPr calcId="162913"/>
</workbook>
</file>

<file path=xl/calcChain.xml><?xml version="1.0" encoding="utf-8"?>
<calcChain xmlns="http://schemas.openxmlformats.org/spreadsheetml/2006/main">
  <c r="D18" i="5" l="1"/>
  <c r="D24" i="5" s="1"/>
  <c r="D23" i="5" l="1"/>
  <c r="B20" i="5"/>
  <c r="E23" i="5"/>
  <c r="C21" i="5"/>
  <c r="E24" i="5"/>
  <c r="A25" i="5"/>
  <c r="E21" i="5"/>
  <c r="D25" i="5"/>
  <c r="G17" i="5"/>
  <c r="A23" i="5"/>
  <c r="E25" i="5"/>
  <c r="D20" i="5"/>
  <c r="A24" i="5"/>
  <c r="B21" i="5"/>
  <c r="D21" i="5" s="1"/>
  <c r="E27" i="5" l="1"/>
  <c r="D18" i="4"/>
  <c r="E24" i="4" l="1"/>
  <c r="D20" i="4"/>
  <c r="A25" i="4"/>
  <c r="E23" i="4"/>
  <c r="A24" i="4"/>
  <c r="E21" i="4"/>
  <c r="A23" i="4"/>
  <c r="D25" i="4"/>
  <c r="D24" i="4"/>
  <c r="C21" i="4"/>
  <c r="D21" i="4"/>
  <c r="E25" i="4"/>
  <c r="B20" i="4"/>
  <c r="B21" i="4"/>
  <c r="E27" i="4"/>
  <c r="D23" i="4"/>
  <c r="G17" i="4"/>
</calcChain>
</file>

<file path=xl/sharedStrings.xml><?xml version="1.0" encoding="utf-8"?>
<sst xmlns="http://schemas.openxmlformats.org/spreadsheetml/2006/main" count="82" uniqueCount="14">
  <si>
    <t>各住戸の専用面積の一覧表</t>
    <rPh sb="0" eb="1">
      <t>カク</t>
    </rPh>
    <rPh sb="1" eb="2">
      <t>ジュウ</t>
    </rPh>
    <rPh sb="2" eb="3">
      <t>コ</t>
    </rPh>
    <rPh sb="4" eb="6">
      <t>センヨウ</t>
    </rPh>
    <rPh sb="6" eb="8">
      <t>メンセキ</t>
    </rPh>
    <rPh sb="9" eb="11">
      <t>イチラン</t>
    </rPh>
    <rPh sb="11" eb="12">
      <t>ヒョウ</t>
    </rPh>
    <phoneticPr fontId="1"/>
  </si>
  <si>
    <t>㎡</t>
    <phoneticPr fontId="1"/>
  </si>
  <si>
    <t>戸　　　　数</t>
    <rPh sb="0" eb="1">
      <t>ト</t>
    </rPh>
    <rPh sb="5" eb="6">
      <t>カズ</t>
    </rPh>
    <phoneticPr fontId="1"/>
  </si>
  <si>
    <t>戸　　　</t>
    <rPh sb="0" eb="1">
      <t>ト</t>
    </rPh>
    <phoneticPr fontId="1"/>
  </si>
  <si>
    <t>合　　　　　　　　　　計</t>
    <rPh sb="0" eb="1">
      <t>ゴウ</t>
    </rPh>
    <rPh sb="11" eb="12">
      <t>ケイ</t>
    </rPh>
    <phoneticPr fontId="1"/>
  </si>
  <si>
    <t>Ａ</t>
    <phoneticPr fontId="1"/>
  </si>
  <si>
    <t>Ｂ</t>
    <phoneticPr fontId="1"/>
  </si>
  <si>
    <t>Ｃ</t>
    <phoneticPr fontId="1"/>
  </si>
  <si>
    <t>Ｅ</t>
    <phoneticPr fontId="1"/>
  </si>
  <si>
    <t>Ｆ</t>
    <phoneticPr fontId="1"/>
  </si>
  <si>
    <t>D</t>
    <phoneticPr fontId="1"/>
  </si>
  <si>
    <t>自動表示＆計算されるため、変更しないでください。</t>
    <rPh sb="0" eb="2">
      <t>ジドウ</t>
    </rPh>
    <rPh sb="2" eb="4">
      <t>ヒョウジ</t>
    </rPh>
    <rPh sb="5" eb="7">
      <t>ケイサン</t>
    </rPh>
    <rPh sb="13" eb="15">
      <t>ヘンコウ</t>
    </rPh>
    <phoneticPr fontId="1"/>
  </si>
  <si>
    <t>住　戸　タ　イ　プ</t>
    <rPh sb="0" eb="1">
      <t>ジュウ</t>
    </rPh>
    <rPh sb="2" eb="3">
      <t>コ</t>
    </rPh>
    <phoneticPr fontId="1"/>
  </si>
  <si>
    <t>住　戸　面　積</t>
    <rPh sb="0" eb="1">
      <t>ジュウ</t>
    </rPh>
    <rPh sb="2" eb="3">
      <t>コ</t>
    </rPh>
    <rPh sb="4" eb="5">
      <t>メン</t>
    </rPh>
    <rPh sb="6" eb="7">
      <t>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</si>
</sst>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2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82262</xdr:colOff>
      <xdr:row>17</xdr:row>
      <xdr:rowOff>12989</xdr:rowOff>
    </xdr:from>
    <xdr:to>
      <xdr:col>5</xdr:col>
      <xdr:colOff>541191</xdr:colOff>
      <xdr:row>27</xdr:row>
      <xdr:rowOff>8661</xdr:rowOff>
    </xdr:to>
    <xdr:sp macro="" textlink="">
      <xdr:nvSpPr>
        <xdr:cNvPr id="2" name="右中かっこ 1"/>
        <xdr:cNvSpPr/>
      </xdr:nvSpPr>
      <xdr:spPr>
        <a:xfrm>
          <a:off x="6147956" y="6658842"/>
          <a:ext cx="458929" cy="2441864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82262</xdr:colOff>
      <xdr:row>16</xdr:row>
      <xdr:rowOff>372340</xdr:rowOff>
    </xdr:from>
    <xdr:to>
      <xdr:col>5</xdr:col>
      <xdr:colOff>541191</xdr:colOff>
      <xdr:row>27</xdr:row>
      <xdr:rowOff>8660</xdr:rowOff>
    </xdr:to>
    <xdr:sp macro="" textlink="">
      <xdr:nvSpPr>
        <xdr:cNvPr id="2" name="右中かっこ 1"/>
        <xdr:cNvSpPr/>
      </xdr:nvSpPr>
      <xdr:spPr>
        <a:xfrm>
          <a:off x="6147956" y="6628534"/>
          <a:ext cx="458929" cy="2472171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"/>
  <sheetViews>
    <sheetView tabSelected="1" view="pageBreakPreview" zoomScale="110" zoomScaleNormal="100" zoomScaleSheetLayoutView="110" workbookViewId="0">
      <selection sqref="A1:E1"/>
    </sheetView>
  </sheetViews>
  <sheetFormatPr defaultColWidth="9" defaultRowHeight="12.4" x14ac:dyDescent="0.2"/>
  <cols>
    <col min="1" max="1" width="25.59765625" style="5" customWidth="1"/>
    <col min="2" max="2" width="15.19921875" style="5" bestFit="1" customWidth="1"/>
    <col min="3" max="3" width="7.265625" style="5" customWidth="1"/>
    <col min="4" max="4" width="27.9296875" style="5" customWidth="1"/>
    <col min="5" max="5" width="8.9296875" style="5" customWidth="1"/>
    <col min="6" max="16384" width="9" style="5"/>
  </cols>
  <sheetData>
    <row r="1" spans="1:5" s="1" customFormat="1" ht="32.25" customHeight="1" x14ac:dyDescent="0.25">
      <c r="A1" s="17" t="s">
        <v>0</v>
      </c>
      <c r="B1" s="17"/>
      <c r="C1" s="17"/>
      <c r="D1" s="17"/>
      <c r="E1" s="17"/>
    </row>
    <row r="2" spans="1:5" ht="30.75" customHeight="1" x14ac:dyDescent="0.2">
      <c r="A2" s="2" t="s">
        <v>12</v>
      </c>
      <c r="B2" s="3" t="s">
        <v>13</v>
      </c>
      <c r="C2" s="4" t="s">
        <v>1</v>
      </c>
      <c r="D2" s="18" t="s">
        <v>2</v>
      </c>
      <c r="E2" s="20"/>
    </row>
    <row r="3" spans="1:5" ht="30.75" customHeight="1" x14ac:dyDescent="0.2">
      <c r="A3" s="4"/>
      <c r="B3" s="6"/>
      <c r="C3" s="4" t="s">
        <v>1</v>
      </c>
      <c r="D3" s="7"/>
      <c r="E3" s="8" t="s">
        <v>3</v>
      </c>
    </row>
    <row r="4" spans="1:5" ht="30.75" customHeight="1" x14ac:dyDescent="0.2">
      <c r="A4" s="4"/>
      <c r="B4" s="6"/>
      <c r="C4" s="4" t="s">
        <v>1</v>
      </c>
      <c r="D4" s="7"/>
      <c r="E4" s="8" t="s">
        <v>3</v>
      </c>
    </row>
    <row r="5" spans="1:5" ht="30.75" customHeight="1" x14ac:dyDescent="0.2">
      <c r="A5" s="4"/>
      <c r="B5" s="6"/>
      <c r="C5" s="4" t="s">
        <v>1</v>
      </c>
      <c r="D5" s="7"/>
      <c r="E5" s="8" t="s">
        <v>3</v>
      </c>
    </row>
    <row r="6" spans="1:5" ht="30.75" customHeight="1" x14ac:dyDescent="0.2">
      <c r="A6" s="4"/>
      <c r="B6" s="6"/>
      <c r="C6" s="4" t="s">
        <v>1</v>
      </c>
      <c r="D6" s="7"/>
      <c r="E6" s="8" t="s">
        <v>3</v>
      </c>
    </row>
    <row r="7" spans="1:5" ht="30.75" customHeight="1" x14ac:dyDescent="0.2">
      <c r="A7" s="4"/>
      <c r="B7" s="6"/>
      <c r="C7" s="4" t="s">
        <v>1</v>
      </c>
      <c r="D7" s="7"/>
      <c r="E7" s="8" t="s">
        <v>3</v>
      </c>
    </row>
    <row r="8" spans="1:5" ht="30.75" customHeight="1" x14ac:dyDescent="0.2">
      <c r="A8" s="4"/>
      <c r="B8" s="6"/>
      <c r="C8" s="4" t="s">
        <v>1</v>
      </c>
      <c r="D8" s="7"/>
      <c r="E8" s="8" t="s">
        <v>3</v>
      </c>
    </row>
    <row r="9" spans="1:5" ht="30.75" customHeight="1" x14ac:dyDescent="0.2">
      <c r="A9" s="9"/>
      <c r="B9" s="9"/>
      <c r="C9" s="4" t="s">
        <v>1</v>
      </c>
      <c r="D9" s="7"/>
      <c r="E9" s="8" t="s">
        <v>3</v>
      </c>
    </row>
    <row r="10" spans="1:5" ht="30.75" customHeight="1" x14ac:dyDescent="0.2">
      <c r="A10" s="9"/>
      <c r="B10" s="9"/>
      <c r="C10" s="4" t="s">
        <v>1</v>
      </c>
      <c r="D10" s="7"/>
      <c r="E10" s="8" t="s">
        <v>3</v>
      </c>
    </row>
    <row r="11" spans="1:5" ht="30.75" customHeight="1" x14ac:dyDescent="0.2">
      <c r="A11" s="9"/>
      <c r="B11" s="9"/>
      <c r="C11" s="4" t="s">
        <v>1</v>
      </c>
      <c r="D11" s="7"/>
      <c r="E11" s="8" t="s">
        <v>3</v>
      </c>
    </row>
    <row r="12" spans="1:5" ht="30.75" customHeight="1" x14ac:dyDescent="0.2">
      <c r="A12" s="9"/>
      <c r="B12" s="9"/>
      <c r="C12" s="4" t="s">
        <v>1</v>
      </c>
      <c r="D12" s="7"/>
      <c r="E12" s="8" t="s">
        <v>3</v>
      </c>
    </row>
    <row r="13" spans="1:5" ht="30.75" customHeight="1" x14ac:dyDescent="0.2">
      <c r="A13" s="9"/>
      <c r="B13" s="9"/>
      <c r="C13" s="4" t="s">
        <v>1</v>
      </c>
      <c r="D13" s="7"/>
      <c r="E13" s="8" t="s">
        <v>3</v>
      </c>
    </row>
    <row r="14" spans="1:5" ht="30.75" customHeight="1" x14ac:dyDescent="0.2">
      <c r="A14" s="9"/>
      <c r="B14" s="9"/>
      <c r="C14" s="4" t="s">
        <v>1</v>
      </c>
      <c r="D14" s="7"/>
      <c r="E14" s="8" t="s">
        <v>3</v>
      </c>
    </row>
    <row r="15" spans="1:5" ht="30.75" customHeight="1" x14ac:dyDescent="0.2">
      <c r="A15" s="9"/>
      <c r="B15" s="9"/>
      <c r="C15" s="4" t="s">
        <v>1</v>
      </c>
      <c r="D15" s="7"/>
      <c r="E15" s="8" t="s">
        <v>3</v>
      </c>
    </row>
    <row r="16" spans="1:5" ht="30.75" customHeight="1" x14ac:dyDescent="0.2">
      <c r="A16" s="9"/>
      <c r="B16" s="9"/>
      <c r="C16" s="4" t="s">
        <v>1</v>
      </c>
      <c r="D16" s="7"/>
      <c r="E16" s="8" t="s">
        <v>3</v>
      </c>
    </row>
    <row r="17" spans="1:11" ht="30.75" customHeight="1" x14ac:dyDescent="0.2">
      <c r="A17" s="9"/>
      <c r="B17" s="9"/>
      <c r="C17" s="4" t="s">
        <v>1</v>
      </c>
      <c r="D17" s="7"/>
      <c r="E17" s="8" t="s">
        <v>3</v>
      </c>
      <c r="G17" s="5" t="str">
        <f>IF($D$18&gt;=50,"","")</f>
        <v/>
      </c>
    </row>
    <row r="18" spans="1:11" ht="30.75" customHeight="1" x14ac:dyDescent="0.2">
      <c r="A18" s="18" t="s">
        <v>4</v>
      </c>
      <c r="B18" s="19"/>
      <c r="C18" s="20"/>
      <c r="D18" s="7">
        <f>SUM($D$3:$D$17)</f>
        <v>0</v>
      </c>
      <c r="E18" s="8" t="s">
        <v>3</v>
      </c>
    </row>
    <row r="19" spans="1:11" ht="17.25" customHeight="1" x14ac:dyDescent="0.2"/>
    <row r="20" spans="1:11" ht="17.25" customHeight="1" x14ac:dyDescent="0.2">
      <c r="B20" s="10" t="str">
        <f>IF($D$18&gt;=30,"総戸数","")</f>
        <v/>
      </c>
      <c r="D20" s="10" t="str">
        <f>IF($D$18&gt;=30,"としまファミリー住戸必要戸数","")</f>
        <v/>
      </c>
    </row>
    <row r="21" spans="1:11" ht="17.25" customHeight="1" x14ac:dyDescent="0.2">
      <c r="B21" s="5" t="str">
        <f>IF($D$18&gt;=30,$D$18,"")</f>
        <v/>
      </c>
      <c r="C21" s="5" t="str">
        <f>IF($D$18&gt;=30,"戸","")</f>
        <v/>
      </c>
      <c r="D21" s="5" t="str">
        <f>IF($D$18&gt;=30,ROUNDUP((B21-29)*0.2+1,0),"")</f>
        <v/>
      </c>
      <c r="E21" s="5" t="str">
        <f>IF($D$18&gt;=30,"戸以上","")</f>
        <v/>
      </c>
    </row>
    <row r="22" spans="1:11" ht="17.25" customHeight="1" x14ac:dyDescent="0.2">
      <c r="G22" s="21" t="s">
        <v>11</v>
      </c>
      <c r="H22" s="21"/>
      <c r="I22" s="21"/>
      <c r="J22" s="21"/>
      <c r="K22" s="21"/>
    </row>
    <row r="23" spans="1:11" ht="17.25" customHeight="1" x14ac:dyDescent="0.2">
      <c r="A23" s="16" t="str">
        <f>IF($D$18&gt;=30,"ワンルーム　　　　　３０未満　　㎡　　　 ","")</f>
        <v/>
      </c>
      <c r="B23" s="16"/>
      <c r="C23" s="16"/>
      <c r="D23" s="5" t="str">
        <f>IF($D$18&gt;=30,SUMIF($B$3:$B$17,"&lt;30",$D$3:$D$17),"")</f>
        <v/>
      </c>
      <c r="E23" s="5" t="str">
        <f>IF($D$18&gt;=30,"戸","")</f>
        <v/>
      </c>
      <c r="G23" s="21"/>
      <c r="H23" s="21"/>
      <c r="I23" s="21"/>
      <c r="J23" s="21"/>
      <c r="K23" s="21"/>
    </row>
    <row r="24" spans="1:11" ht="17.25" customHeight="1" x14ac:dyDescent="0.2">
      <c r="A24" s="16" t="str">
        <f>IF($D$18&gt;=30,"　　３０以上５０未満　　㎡　　　 ","")</f>
        <v/>
      </c>
      <c r="B24" s="16"/>
      <c r="C24" s="16"/>
      <c r="D24" s="5" t="str">
        <f>IF($D$18&gt;=30,SUMIFS($D$3:$D$17,$B$3:$B$17,"&gt;=30",$B$3:$B$17,"&lt;50"),"")</f>
        <v/>
      </c>
      <c r="E24" s="5" t="str">
        <f t="shared" ref="E24:E25" si="0">IF($D$18&gt;=30,"戸","")</f>
        <v/>
      </c>
    </row>
    <row r="25" spans="1:11" ht="17.25" customHeight="1" x14ac:dyDescent="0.2">
      <c r="A25" s="16" t="str">
        <f>IF($D$18&gt;=30,"ファミリー　　　　　５０以上　　㎡　　　 ","")</f>
        <v/>
      </c>
      <c r="B25" s="16"/>
      <c r="C25" s="16"/>
      <c r="D25" s="5" t="str">
        <f>IF($D$18&gt;=30,SUMIF($B$3:$B$17,"&gt;=50",$D$3:$D$17),"")</f>
        <v/>
      </c>
      <c r="E25" s="5" t="str">
        <f t="shared" si="0"/>
        <v/>
      </c>
    </row>
    <row r="26" spans="1:11" ht="17.25" customHeight="1" x14ac:dyDescent="0.2">
      <c r="A26" s="10"/>
      <c r="B26" s="11"/>
    </row>
    <row r="27" spans="1:11" ht="22.9" customHeight="1" x14ac:dyDescent="0.2">
      <c r="E27" s="13" t="str">
        <f>IF($D$18&gt;=30,IF(D25&gt;=D21,"OK","NG"),"")</f>
        <v/>
      </c>
    </row>
    <row r="28" spans="1:11" x14ac:dyDescent="0.2">
      <c r="B28" s="12"/>
    </row>
  </sheetData>
  <mergeCells count="7">
    <mergeCell ref="G22:K23"/>
    <mergeCell ref="A25:C25"/>
    <mergeCell ref="A1:E1"/>
    <mergeCell ref="A18:C18"/>
    <mergeCell ref="D2:E2"/>
    <mergeCell ref="A23:C23"/>
    <mergeCell ref="A24:C24"/>
  </mergeCells>
  <phoneticPr fontId="1"/>
  <pageMargins left="0.78700000000000003" right="0.78700000000000003" top="0.98399999999999999" bottom="0.98399999999999999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8"/>
  <sheetViews>
    <sheetView view="pageBreakPreview" topLeftCell="A13" zoomScale="110" zoomScaleNormal="100" zoomScaleSheetLayoutView="110" workbookViewId="0">
      <selection activeCell="G20" sqref="G20"/>
    </sheetView>
  </sheetViews>
  <sheetFormatPr defaultColWidth="9" defaultRowHeight="12.4" x14ac:dyDescent="0.2"/>
  <cols>
    <col min="1" max="1" width="25.59765625" style="5" customWidth="1"/>
    <col min="2" max="2" width="15.19921875" style="5" bestFit="1" customWidth="1"/>
    <col min="3" max="3" width="7.265625" style="5" customWidth="1"/>
    <col min="4" max="4" width="27.9296875" style="5" customWidth="1"/>
    <col min="5" max="5" width="8.9296875" style="5" customWidth="1"/>
    <col min="6" max="16384" width="9" style="5"/>
  </cols>
  <sheetData>
    <row r="1" spans="1:5" s="1" customFormat="1" ht="32.25" customHeight="1" x14ac:dyDescent="0.25">
      <c r="A1" s="17" t="s">
        <v>0</v>
      </c>
      <c r="B1" s="17"/>
      <c r="C1" s="17"/>
      <c r="D1" s="17"/>
      <c r="E1" s="17"/>
    </row>
    <row r="2" spans="1:5" ht="30.75" customHeight="1" x14ac:dyDescent="0.2">
      <c r="A2" s="2" t="s">
        <v>12</v>
      </c>
      <c r="B2" s="3" t="s">
        <v>13</v>
      </c>
      <c r="C2" s="4" t="s">
        <v>1</v>
      </c>
      <c r="D2" s="18" t="s">
        <v>2</v>
      </c>
      <c r="E2" s="20"/>
    </row>
    <row r="3" spans="1:5" ht="30.75" customHeight="1" x14ac:dyDescent="0.2">
      <c r="A3" s="4" t="s">
        <v>5</v>
      </c>
      <c r="B3" s="6">
        <v>25.02</v>
      </c>
      <c r="C3" s="4" t="s">
        <v>1</v>
      </c>
      <c r="D3" s="14">
        <v>15</v>
      </c>
      <c r="E3" s="8" t="s">
        <v>3</v>
      </c>
    </row>
    <row r="4" spans="1:5" ht="30.75" customHeight="1" x14ac:dyDescent="0.2">
      <c r="A4" s="4" t="s">
        <v>6</v>
      </c>
      <c r="B4" s="6">
        <v>27.05</v>
      </c>
      <c r="C4" s="4" t="s">
        <v>1</v>
      </c>
      <c r="D4" s="14">
        <v>10</v>
      </c>
      <c r="E4" s="8" t="s">
        <v>3</v>
      </c>
    </row>
    <row r="5" spans="1:5" ht="30.75" customHeight="1" x14ac:dyDescent="0.2">
      <c r="A5" s="4" t="s">
        <v>7</v>
      </c>
      <c r="B5" s="6">
        <v>35.29</v>
      </c>
      <c r="C5" s="4" t="s">
        <v>1</v>
      </c>
      <c r="D5" s="14">
        <v>11</v>
      </c>
      <c r="E5" s="8" t="s">
        <v>3</v>
      </c>
    </row>
    <row r="6" spans="1:5" ht="30.75" customHeight="1" x14ac:dyDescent="0.2">
      <c r="A6" s="4" t="s">
        <v>10</v>
      </c>
      <c r="B6" s="6">
        <v>45.53</v>
      </c>
      <c r="C6" s="4" t="s">
        <v>1</v>
      </c>
      <c r="D6" s="14">
        <v>8</v>
      </c>
      <c r="E6" s="8" t="s">
        <v>3</v>
      </c>
    </row>
    <row r="7" spans="1:5" ht="30.75" customHeight="1" x14ac:dyDescent="0.2">
      <c r="A7" s="4" t="s">
        <v>8</v>
      </c>
      <c r="B7" s="6">
        <v>55.27</v>
      </c>
      <c r="C7" s="4" t="s">
        <v>1</v>
      </c>
      <c r="D7" s="14">
        <v>6</v>
      </c>
      <c r="E7" s="8" t="s">
        <v>3</v>
      </c>
    </row>
    <row r="8" spans="1:5" ht="30.75" customHeight="1" x14ac:dyDescent="0.2">
      <c r="A8" s="4" t="s">
        <v>9</v>
      </c>
      <c r="B8" s="6">
        <v>63.97</v>
      </c>
      <c r="C8" s="4" t="s">
        <v>1</v>
      </c>
      <c r="D8" s="14">
        <v>5</v>
      </c>
      <c r="E8" s="8" t="s">
        <v>3</v>
      </c>
    </row>
    <row r="9" spans="1:5" ht="30.75" customHeight="1" x14ac:dyDescent="0.2">
      <c r="A9" s="9"/>
      <c r="B9" s="9"/>
      <c r="C9" s="4" t="s">
        <v>1</v>
      </c>
      <c r="D9" s="14"/>
      <c r="E9" s="8" t="s">
        <v>3</v>
      </c>
    </row>
    <row r="10" spans="1:5" ht="30.75" customHeight="1" x14ac:dyDescent="0.2">
      <c r="A10" s="9"/>
      <c r="B10" s="9"/>
      <c r="C10" s="4" t="s">
        <v>1</v>
      </c>
      <c r="D10" s="14"/>
      <c r="E10" s="8" t="s">
        <v>3</v>
      </c>
    </row>
    <row r="11" spans="1:5" ht="30.75" customHeight="1" x14ac:dyDescent="0.2">
      <c r="A11" s="9"/>
      <c r="B11" s="9"/>
      <c r="C11" s="4" t="s">
        <v>1</v>
      </c>
      <c r="D11" s="14"/>
      <c r="E11" s="8" t="s">
        <v>3</v>
      </c>
    </row>
    <row r="12" spans="1:5" ht="30.75" customHeight="1" x14ac:dyDescent="0.2">
      <c r="A12" s="9"/>
      <c r="B12" s="9"/>
      <c r="C12" s="4" t="s">
        <v>1</v>
      </c>
      <c r="D12" s="14"/>
      <c r="E12" s="8" t="s">
        <v>3</v>
      </c>
    </row>
    <row r="13" spans="1:5" ht="30.75" customHeight="1" x14ac:dyDescent="0.2">
      <c r="A13" s="9"/>
      <c r="B13" s="9"/>
      <c r="C13" s="4" t="s">
        <v>1</v>
      </c>
      <c r="D13" s="14"/>
      <c r="E13" s="8" t="s">
        <v>3</v>
      </c>
    </row>
    <row r="14" spans="1:5" ht="30.75" customHeight="1" x14ac:dyDescent="0.2">
      <c r="A14" s="9"/>
      <c r="B14" s="9"/>
      <c r="C14" s="4" t="s">
        <v>1</v>
      </c>
      <c r="D14" s="14"/>
      <c r="E14" s="8" t="s">
        <v>3</v>
      </c>
    </row>
    <row r="15" spans="1:5" ht="30.75" customHeight="1" x14ac:dyDescent="0.2">
      <c r="A15" s="9"/>
      <c r="B15" s="9"/>
      <c r="C15" s="4" t="s">
        <v>1</v>
      </c>
      <c r="D15" s="14"/>
      <c r="E15" s="8" t="s">
        <v>3</v>
      </c>
    </row>
    <row r="16" spans="1:5" ht="30.75" customHeight="1" x14ac:dyDescent="0.2">
      <c r="A16" s="9"/>
      <c r="B16" s="9"/>
      <c r="C16" s="4" t="s">
        <v>1</v>
      </c>
      <c r="D16" s="14"/>
      <c r="E16" s="8" t="s">
        <v>3</v>
      </c>
    </row>
    <row r="17" spans="1:7" ht="30.75" customHeight="1" x14ac:dyDescent="0.2">
      <c r="A17" s="9"/>
      <c r="B17" s="9"/>
      <c r="C17" s="4" t="s">
        <v>1</v>
      </c>
      <c r="D17" s="14"/>
      <c r="E17" s="8" t="s">
        <v>3</v>
      </c>
      <c r="G17" s="5" t="str">
        <f>IF($D$18&gt;=50,"","")</f>
        <v/>
      </c>
    </row>
    <row r="18" spans="1:7" ht="30.75" customHeight="1" x14ac:dyDescent="0.2">
      <c r="A18" s="18" t="s">
        <v>4</v>
      </c>
      <c r="B18" s="19"/>
      <c r="C18" s="20"/>
      <c r="D18" s="14">
        <f>SUM($D$3:$D$17)</f>
        <v>55</v>
      </c>
      <c r="E18" s="8" t="s">
        <v>3</v>
      </c>
    </row>
    <row r="19" spans="1:7" ht="17.25" customHeight="1" x14ac:dyDescent="0.2"/>
    <row r="20" spans="1:7" ht="17.25" customHeight="1" x14ac:dyDescent="0.2">
      <c r="B20" s="15" t="str">
        <f>IF($D$18&gt;=30,"総戸数","")</f>
        <v>総戸数</v>
      </c>
      <c r="D20" s="15" t="str">
        <f>IF($D$18&gt;=30,"としまファミリー住戸必要戸数","")</f>
        <v>としまファミリー住戸必要戸数</v>
      </c>
    </row>
    <row r="21" spans="1:7" ht="17.25" customHeight="1" x14ac:dyDescent="0.2">
      <c r="B21" s="5">
        <f>IF($D$18&gt;=30,$D$18,"")</f>
        <v>55</v>
      </c>
      <c r="C21" s="5" t="str">
        <f>IF($D$18&gt;=30,"戸","")</f>
        <v>戸</v>
      </c>
      <c r="D21" s="5">
        <f>IF($D$18&gt;=30,ROUNDUP((B21-29)*0.2+1,0),"")</f>
        <v>7</v>
      </c>
      <c r="E21" s="5" t="str">
        <f>IF($D$18&gt;=30,"戸以上","")</f>
        <v>戸以上</v>
      </c>
    </row>
    <row r="22" spans="1:7" ht="17.25" customHeight="1" x14ac:dyDescent="0.2">
      <c r="G22" s="5" t="s">
        <v>11</v>
      </c>
    </row>
    <row r="23" spans="1:7" ht="17.25" customHeight="1" x14ac:dyDescent="0.2">
      <c r="A23" s="16" t="str">
        <f>IF($D$18&gt;=30,"ワンルーム　　　　　３０未満　　㎡　　　 ","")</f>
        <v xml:space="preserve">ワンルーム　　　　　３０未満　　㎡　　　 </v>
      </c>
      <c r="B23" s="16"/>
      <c r="C23" s="16"/>
      <c r="D23" s="5">
        <f>IF($D$18&gt;=30,SUMIF($B$3:$B$17,"&lt;30",$D$3:$D$17),"")</f>
        <v>25</v>
      </c>
      <c r="E23" s="5" t="str">
        <f>IF($D$18&gt;=30,"戸","")</f>
        <v>戸</v>
      </c>
    </row>
    <row r="24" spans="1:7" ht="17.25" customHeight="1" x14ac:dyDescent="0.2">
      <c r="A24" s="16" t="str">
        <f>IF($D$18&gt;=30,"　　３０以上５０未満　　㎡　　　 ","")</f>
        <v xml:space="preserve">　　３０以上５０未満　　㎡　　　 </v>
      </c>
      <c r="B24" s="16"/>
      <c r="C24" s="16"/>
      <c r="D24" s="5">
        <f>IF($D$18&gt;=30,SUMIFS($D$3:$D$17,$B$3:$B$17,"&gt;=30",$B$3:$B$17,"&lt;50"),"")</f>
        <v>19</v>
      </c>
      <c r="E24" s="5" t="str">
        <f t="shared" ref="E24:E25" si="0">IF($D$18&gt;=30,"戸","")</f>
        <v>戸</v>
      </c>
    </row>
    <row r="25" spans="1:7" ht="17.25" customHeight="1" x14ac:dyDescent="0.2">
      <c r="A25" s="16" t="str">
        <f>IF($D$18&gt;=30,"ファミリー　　　　　５０以上　　㎡　　　 ","")</f>
        <v xml:space="preserve">ファミリー　　　　　５０以上　　㎡　　　 </v>
      </c>
      <c r="B25" s="16"/>
      <c r="C25" s="16"/>
      <c r="D25" s="5">
        <f>IF($D$18&gt;=30,SUMIF($B$3:$B$17,"&gt;=50",$D$3:$D$17),"")</f>
        <v>11</v>
      </c>
      <c r="E25" s="5" t="str">
        <f t="shared" si="0"/>
        <v>戸</v>
      </c>
    </row>
    <row r="26" spans="1:7" ht="17.25" customHeight="1" x14ac:dyDescent="0.2">
      <c r="A26" s="15"/>
      <c r="B26" s="11"/>
    </row>
    <row r="27" spans="1:7" ht="22.9" customHeight="1" x14ac:dyDescent="0.2">
      <c r="E27" s="13" t="str">
        <f>IF($D$18&gt;=30,IF(D25&gt;=D21,"OK","NG"),"")</f>
        <v>OK</v>
      </c>
    </row>
    <row r="28" spans="1:7" x14ac:dyDescent="0.2">
      <c r="B28" s="12"/>
    </row>
  </sheetData>
  <mergeCells count="6">
    <mergeCell ref="A1:E1"/>
    <mergeCell ref="D2:E2"/>
    <mergeCell ref="A18:C18"/>
    <mergeCell ref="A23:C23"/>
    <mergeCell ref="A24:C24"/>
    <mergeCell ref="A25:C25"/>
  </mergeCells>
  <phoneticPr fontId="1"/>
  <pageMargins left="0.78700000000000003" right="0.78700000000000003" top="0.98399999999999999" bottom="0.98399999999999999" header="0.51200000000000001" footer="0.51200000000000001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住戸面積一覧表</vt:lpstr>
      <vt:lpstr>例 住戸面積一覧表</vt:lpstr>
      <vt:lpstr>住戸面積一覧表!Print_Area</vt:lpstr>
      <vt:lpstr>'例 住戸面積一覧表'!Print_Area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2024-03-22T01:06:45Z</dcterms:created>
  <dcterms:modified xsi:type="dcterms:W3CDTF">2024-04-01T05:52:40Z</dcterms:modified>
</cp:coreProperties>
</file>