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X:\令和07年度（自動生成削除禁止）\S01 福祉部\06 介護保険課\270 事業者指定グループ\10 HP・ケア倶楽部・様式\02 様式\ホームページ掲載用\01_2_更新関係書類\"/>
    </mc:Choice>
  </mc:AlternateContent>
  <xr:revisionPtr revIDLastSave="0" documentId="13_ncr:1_{23919424-82FF-4F21-A9CE-D3D06AD83EC2}" xr6:coauthVersionLast="47" xr6:coauthVersionMax="47" xr10:uidLastSave="{00000000-0000-0000-0000-000000000000}"/>
  <bookViews>
    <workbookView xWindow="-120" yWindow="-120" windowWidth="20730" windowHeight="11040" tabRatio="665" xr2:uid="{00000000-000D-0000-FFFF-FFFF00000000}"/>
  </bookViews>
  <sheets>
    <sheet name="提出書類一覧（指定更新）" sheetId="20" r:id="rId1"/>
    <sheet name="更新申請書(第5号様式)" sheetId="12" r:id="rId2"/>
    <sheet name="付表第三号（一）" sheetId="13" r:id="rId3"/>
    <sheet name="（参考）付表第三号（一）" sheetId="14" r:id="rId4"/>
    <sheet name="標準様式(1枚版)" sheetId="1" r:id="rId5"/>
    <sheet name="標準様式1(100名)" sheetId="9" r:id="rId6"/>
    <sheet name="記入方法" sheetId="5" r:id="rId7"/>
    <sheet name="プルダウン・リスト" sheetId="2" r:id="rId8"/>
    <sheet name="勤務形態(記載例)" sheetId="10" r:id="rId9"/>
    <sheet name="標準様式2" sheetId="15" r:id="rId10"/>
    <sheet name="平面図【記入例】" sheetId="16" r:id="rId11"/>
    <sheet name="標準様式４" sheetId="17" r:id="rId12"/>
    <sheet name="標準様式5" sheetId="18" r:id="rId13"/>
    <sheet name="参考様式１" sheetId="19" r:id="rId14"/>
  </sheets>
  <externalReferences>
    <externalReference r:id="rId15"/>
    <externalReference r:id="rId16"/>
    <externalReference r:id="rId17"/>
    <externalReference r:id="rId18"/>
  </externalReferences>
  <definedNames>
    <definedName name="【記載例】シフト記号" localSheetId="13">#REF!</definedName>
    <definedName name="【記載例】シフト記号" localSheetId="9">#REF!</definedName>
    <definedName name="【記載例】シフト記号">'[1]記載例(シフト記号)'!$C$6:$C$35</definedName>
    <definedName name="【記載例】シフト記号表">'[2]【記載例】シフト記号表（勤務時間帯）'!$C$6:$C$47</definedName>
    <definedName name="_xlnm.Print_Area" localSheetId="3">'（参考）付表第三号（一）'!$A$1:$AH$21</definedName>
    <definedName name="_xlnm.Print_Area" localSheetId="6">記入方法!$A$1:$O$79</definedName>
    <definedName name="_xlnm.Print_Area" localSheetId="8">'勤務形態(記載例)'!$A$1:$BD$51</definedName>
    <definedName name="_xlnm.Print_Area" localSheetId="1">'更新申請書(第5号様式)'!$A$1:$AH$60</definedName>
    <definedName name="_xlnm.Print_Area" localSheetId="13">参考様式１!$A$1:$V$34</definedName>
    <definedName name="_xlnm.Print_Area" localSheetId="0">'提出書類一覧（指定更新）'!$A$1:$M$30</definedName>
    <definedName name="_xlnm.Print_Area" localSheetId="4">'標準様式(1枚版)'!$A$1:$BD$51</definedName>
    <definedName name="_xlnm.Print_Area" localSheetId="5">'標準様式1(100名)'!$A$1:$BD$133</definedName>
    <definedName name="_xlnm.Print_Area" localSheetId="9">標準様式2!$A$1:$N$19</definedName>
    <definedName name="_xlnm.Print_Area" localSheetId="11">標準様式４!$A$1:$B$17</definedName>
    <definedName name="_xlnm.Print_Area" localSheetId="12">標準様式5!$A$1:$L$26</definedName>
    <definedName name="_xlnm.Print_Area" localSheetId="2">'付表第三号（一）'!$A$1:$AH$43</definedName>
    <definedName name="_xlnm.Print_Titles" localSheetId="8">'勤務形態(記載例)'!$1:$12</definedName>
    <definedName name="_xlnm.Print_Titles" localSheetId="4">'標準様式(1枚版)'!$1:$12</definedName>
    <definedName name="_xlnm.Print_Titles" localSheetId="5">'標準様式1(100名)'!$1:$12</definedName>
    <definedName name="あ">'[3]【記載例】シフト記号表（勤務時間帯）'!$C$6:$C$47</definedName>
    <definedName name="サービス提供責任者">プルダウン・リスト!$D$13:$D$25</definedName>
    <definedName name="シフト記号表" localSheetId="13">#REF!</definedName>
    <definedName name="シフト記号表" localSheetId="9">#REF!</definedName>
    <definedName name="シフト記号表">[4]シフト記号表!$C$6:$C$35</definedName>
    <definedName name="シフト記号表②">[1]シフト記号表!$C$6:$C$35</definedName>
    <definedName name="介護支援専門員" localSheetId="13">#REF!</definedName>
    <definedName name="介護支援専門員">#REF!</definedName>
    <definedName name="介護従業者" localSheetId="13">#REF!</definedName>
    <definedName name="介護従業者">#REF!</definedName>
    <definedName name="介護職員">#REF!</definedName>
    <definedName name="看護職員" localSheetId="9">#REF!</definedName>
    <definedName name="看護職員">#REF!</definedName>
    <definedName name="管理者" localSheetId="13">#REF!</definedName>
    <definedName name="管理者" localSheetId="9">#REF!</definedName>
    <definedName name="管理者">プルダウン・リスト!$C$13:$C$25</definedName>
    <definedName name="機能訓練指導員">#REF!</definedName>
    <definedName name="計画作成担当者" localSheetId="13">#REF!</definedName>
    <definedName name="計画作成担当者">#REF!</definedName>
    <definedName name="職種" localSheetId="3">プルダウン・リスト!$C$12:$K$12</definedName>
    <definedName name="職種" localSheetId="1">プルダウン・リスト!$C$12:$K$12</definedName>
    <definedName name="職種" localSheetId="13">#REF!</definedName>
    <definedName name="職種" localSheetId="9">#REF!</definedName>
    <definedName name="職種" localSheetId="11">プルダウン・リスト!$C$12:$K$12</definedName>
    <definedName name="職種" localSheetId="12">プルダウン・リスト!$C$12:$K$12</definedName>
    <definedName name="職種" localSheetId="2">プルダウン・リスト!$C$12:$K$12</definedName>
    <definedName name="職種" localSheetId="10">プルダウン・リスト!$C$12:$K$12</definedName>
    <definedName name="職種">プルダウン・リスト!$C$12:$K$12</definedName>
    <definedName name="生活相談員">#REF!</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E40" i="1"/>
  <c r="R50" i="1" s="1"/>
  <c r="R44" i="1"/>
  <c r="W44" i="1"/>
  <c r="W45" i="1"/>
  <c r="AB45" i="1" l="1"/>
  <c r="W50" i="1" s="1"/>
  <c r="V40" i="1"/>
  <c r="T40" i="1"/>
  <c r="AB50" i="1"/>
  <c r="AU22" i="10"/>
  <c r="W45" i="10"/>
  <c r="W44" i="10"/>
  <c r="R44" i="10"/>
  <c r="AE40" i="10"/>
  <c r="R50" i="10" s="1"/>
  <c r="AA40" i="10"/>
  <c r="R45" i="10" s="1"/>
  <c r="AB45" i="10" s="1"/>
  <c r="W50" i="10" s="1"/>
  <c r="Y40" i="10"/>
  <c r="T37" i="10"/>
  <c r="L37" i="10"/>
  <c r="L36" i="10"/>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L38" i="10" l="1"/>
  <c r="L40" i="10" s="1"/>
  <c r="C45"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I127" i="9" l="1"/>
  <c r="L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<sst xmlns="http://schemas.openxmlformats.org/spreadsheetml/2006/main" count="829" uniqueCount="361">
  <si>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</si>
  <si>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</si>
  <si>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</si>
  <si>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</si>
  <si>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</si>
  <si>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</si>
  <si>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</si>
  <si>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</si>
  <si>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</si>
  <si>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</si>
  <si>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</si>
  <si>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</si>
  <si>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</si>
  <si>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</si>
  <si>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</si>
  <si>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</si>
  <si>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</si>
  <si>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</si>
  <si>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</si>
  <si>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</si>
  <si>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</si>
  <si>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</si>
  <si>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</si>
  <si>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</si>
  <si>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</si>
  <si>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</si>
  <si>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</si>
  <si>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</si>
  <si>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</si>
  <si>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</si>
  <si>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</si>
  <si>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</si>
  <si>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</si>
  <si>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</si>
  <si>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</si>
  <si>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</si>
  <si>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</si>
  <si>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</si>
  <si>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</si>
  <si>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</si>
  <si>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</si>
  <si>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</si>
  <si>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</si>
  <si>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</si>
  <si>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</si>
  <si>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</si>
  <si>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</si>
  <si>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</si>
  <si>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</si>
  <si>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</si>
  <si>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</si>
  <si>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</si>
  <si>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</si>
  <si>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</si>
  <si>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</si>
  <si>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</si>
  <si>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</si>
  <si>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</si>
  <si>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</si>
  <si>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</si>
  <si>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</si>
  <si>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</si>
  <si>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</si>
  <si>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</si>
  <si>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</si>
  <si>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</si>
  <si>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</si>
  <si>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</si>
  <si>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</si>
  <si>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</si>
  <si>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</si>
  <si>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</si>
  <si>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</si>
  <si>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</si>
  <si>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</si>
  <si>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</si>
  <si>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</si>
  <si>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</si>
  <si>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</si>
  <si>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</si>
  <si>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</si>
  <si>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</si>
  <si>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</si>
  <si>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</si>
  <si>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</si>
  <si>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</si>
  <si>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</si>
  <si>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</si>
  <si>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</si>
  <si>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</si>
  <si>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</si>
  <si>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</si>
  <si>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</si>
  <si>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</si>
  <si>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</si>
  <si>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</si>
  <si>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</si>
  <si>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</si>
  <si>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</si>
  <si>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</si>
  <si>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</si>
  <si>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</si>
  <si>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</si>
  <si>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</si>
  <si>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</si>
  <si>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</si>
  <si>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</si>
  <si>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</si>
  <si>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</si>
  <si>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</si>
  <si>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</si>
  <si>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</si>
  <si>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</si>
  <si>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</si>
  <si>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</si>
  <si>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</si>
  <si>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</si>
  <si>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</si>
  <si>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</si>
  <si>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</si>
  <si>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</si>
  <si>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</si>
  <si>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</si>
  <si>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</si>
  <si>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</si>
  <si>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</si>
  <si>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</si>
  <si>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</si>
  <si>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</si>
  <si>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</si>
  <si>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</si>
  <si>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</si>
  <si>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</si>
  <si>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</si>
  <si>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</si>
  <si>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</si>
  <si>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</si>
  <si>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</si>
  <si>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</si>
  <si>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</si>
  <si>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</si>
  <si>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</si>
  <si>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</si>
  <si>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</si>
  <si>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</si>
  <si>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</si>
  <si>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</si>
  <si>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</si>
  <si>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</si>
  <si>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</si>
  <si>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</si>
  <si>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</si>
  <si>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</si>
  <si>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</si>
  <si>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</si>
  <si>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</si>
  <si>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</si>
  <si>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</si>
  <si>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</si>
  <si>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</si>
  <si>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</si>
  <si>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</si>
  <si>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</si>
  <si>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</si>
  <si>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</si>
  <si>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</si>
  <si>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</si>
  <si>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</si>
  <si>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（参考様式１）</t>
    <rPh sb="1" eb="3">
      <t>サンコウ</t>
    </rPh>
    <rPh sb="3" eb="5">
      <t>ヨウシキ</t>
    </rPh>
    <phoneticPr fontId="2"/>
  </si>
  <si>
    <t>○○　○○</t>
    <phoneticPr fontId="1"/>
  </si>
  <si>
    <t>（標準様式１）</t>
    <rPh sb="1" eb="3">
      <t>ヒョウジュン</t>
    </rPh>
    <rPh sb="3" eb="5">
      <t>ヨウシキ</t>
    </rPh>
    <phoneticPr fontId="2"/>
  </si>
  <si>
    <t>年</t>
  </si>
  <si>
    <t>月</t>
  </si>
  <si>
    <t>日</t>
  </si>
  <si>
    <t>豊　島　区　長</t>
    <rPh sb="0" eb="1">
      <t>トヨ</t>
    </rPh>
    <rPh sb="2" eb="3">
      <t>シマ</t>
    </rPh>
    <rPh sb="4" eb="5">
      <t>ク</t>
    </rPh>
    <rPh sb="6" eb="7">
      <t>チョウ</t>
    </rPh>
    <phoneticPr fontId="2"/>
  </si>
  <si>
    <t>所在地</t>
    <rPh sb="0" eb="3">
      <t>ショザイチ</t>
    </rPh>
    <phoneticPr fontId="2"/>
  </si>
  <si>
    <t>申請者</t>
  </si>
  <si>
    <t>法人番号</t>
    <rPh sb="0" eb="2">
      <t>ホウジン</t>
    </rPh>
    <rPh sb="2" eb="4">
      <t>バンゴウ</t>
    </rPh>
    <phoneticPr fontId="2"/>
  </si>
  <si>
    <t>申　請　者</t>
    <rPh sb="0" eb="1">
      <t>サル</t>
    </rPh>
    <rPh sb="2" eb="3">
      <t>ショウ</t>
    </rPh>
    <rPh sb="4" eb="5">
      <t>モノ</t>
    </rPh>
    <phoneticPr fontId="24"/>
  </si>
  <si>
    <t>フリガナ</t>
    <phoneticPr fontId="2"/>
  </si>
  <si>
    <t>名称</t>
    <rPh sb="0" eb="1">
      <t>ナ</t>
    </rPh>
    <rPh sb="1" eb="2">
      <t>ショウ</t>
    </rPh>
    <phoneticPr fontId="2"/>
  </si>
  <si>
    <t>主たる事務所の
所在地</t>
    <rPh sb="8" eb="11">
      <t>ショザイチ</t>
    </rPh>
    <phoneticPr fontId="2"/>
  </si>
  <si>
    <t>（郵便番号</t>
    <phoneticPr fontId="2"/>
  </si>
  <si>
    <t>-</t>
    <phoneticPr fontId="2"/>
  </si>
  <si>
    <t>）</t>
    <phoneticPr fontId="2"/>
  </si>
  <si>
    <t>都</t>
    <rPh sb="0" eb="1">
      <t>ト</t>
    </rPh>
    <phoneticPr fontId="2"/>
  </si>
  <si>
    <t>道</t>
    <rPh sb="0" eb="1">
      <t>ミチ</t>
    </rPh>
    <phoneticPr fontId="2"/>
  </si>
  <si>
    <t>市</t>
    <rPh sb="0" eb="1">
      <t>シ</t>
    </rPh>
    <phoneticPr fontId="2"/>
  </si>
  <si>
    <t>区</t>
    <rPh sb="0" eb="1">
      <t>ク</t>
    </rPh>
    <phoneticPr fontId="2"/>
  </si>
  <si>
    <t>府</t>
    <rPh sb="0" eb="1">
      <t>フ</t>
    </rPh>
    <phoneticPr fontId="2"/>
  </si>
  <si>
    <t>県</t>
    <rPh sb="0" eb="1">
      <t>ケン</t>
    </rPh>
    <phoneticPr fontId="2"/>
  </si>
  <si>
    <t>町</t>
    <rPh sb="0" eb="1">
      <t>マチ</t>
    </rPh>
    <phoneticPr fontId="2"/>
  </si>
  <si>
    <t>村</t>
    <rPh sb="0" eb="1">
      <t>ムラ</t>
    </rPh>
    <phoneticPr fontId="2"/>
  </si>
  <si>
    <t>連絡先</t>
    <rPh sb="0" eb="3">
      <t>レンラクサキ</t>
    </rPh>
    <phoneticPr fontId="2"/>
  </si>
  <si>
    <t>電話番号</t>
  </si>
  <si>
    <t>（内線）</t>
    <rPh sb="1" eb="3">
      <t>ナイセン</t>
    </rPh>
    <phoneticPr fontId="2"/>
  </si>
  <si>
    <t>ＦＡＸ番号</t>
  </si>
  <si>
    <t>Email</t>
    <phoneticPr fontId="2"/>
  </si>
  <si>
    <t>代表者の職名・氏名・生年月日</t>
    <rPh sb="5" eb="6">
      <t>メイ</t>
    </rPh>
    <rPh sb="10" eb="12">
      <t>セイネン</t>
    </rPh>
    <rPh sb="12" eb="14">
      <t>ガッピ</t>
    </rPh>
    <phoneticPr fontId="2"/>
  </si>
  <si>
    <t>職名</t>
    <rPh sb="0" eb="2">
      <t>ショクメイ</t>
    </rPh>
    <phoneticPr fontId="2"/>
  </si>
  <si>
    <t>氏　名</t>
    <rPh sb="0" eb="3">
      <t>シメイ</t>
    </rPh>
    <phoneticPr fontId="2"/>
  </si>
  <si>
    <t>代表者の住所</t>
  </si>
  <si>
    <t>備考</t>
    <rPh sb="0" eb="2">
      <t>ビコウ</t>
    </rPh>
    <phoneticPr fontId="2"/>
  </si>
  <si>
    <t>別記第５号様式（第４条関係）</t>
    <phoneticPr fontId="2"/>
  </si>
  <si>
    <t>指定更新申請書</t>
    <rPh sb="2" eb="4">
      <t>コウシン</t>
    </rPh>
    <phoneticPr fontId="2"/>
  </si>
  <si>
    <t>所在地</t>
    <rPh sb="0" eb="3">
      <t>ショザイチ</t>
    </rPh>
    <phoneticPr fontId="24"/>
  </si>
  <si>
    <t>名称</t>
    <rPh sb="0" eb="2">
      <t>メイショウ</t>
    </rPh>
    <phoneticPr fontId="24"/>
  </si>
  <si>
    <t>代表者職名・氏名</t>
    <phoneticPr fontId="24"/>
  </si>
  <si>
    <t>　  介護保険法に規定する事業所に係る指定の更新を受けたいので、下記のとおり、関係書類を添えて申請します。</t>
    <rPh sb="15" eb="16">
      <t>ショ</t>
    </rPh>
    <rPh sb="22" eb="24">
      <t>コウシン</t>
    </rPh>
    <phoneticPr fontId="2"/>
  </si>
  <si>
    <t>生年月日</t>
    <rPh sb="0" eb="2">
      <t>セイネン</t>
    </rPh>
    <rPh sb="2" eb="4">
      <t>ガッピ</t>
    </rPh>
    <phoneticPr fontId="2"/>
  </si>
  <si>
    <t>事 業 所</t>
    <rPh sb="0" eb="1">
      <t>コト</t>
    </rPh>
    <rPh sb="2" eb="3">
      <t>ギョウ</t>
    </rPh>
    <rPh sb="4" eb="5">
      <t>ジョ</t>
    </rPh>
    <phoneticPr fontId="24"/>
  </si>
  <si>
    <t>事業等の種類</t>
    <rPh sb="0" eb="2">
      <t>ジギョウ</t>
    </rPh>
    <rPh sb="2" eb="3">
      <t>トウ</t>
    </rPh>
    <rPh sb="4" eb="6">
      <t>シュルイ</t>
    </rPh>
    <phoneticPr fontId="24"/>
  </si>
  <si>
    <t>介護保険事業所番号</t>
    <phoneticPr fontId="24"/>
  </si>
  <si>
    <t>指定有効期間満了日</t>
    <rPh sb="0" eb="2">
      <t>シテイ</t>
    </rPh>
    <rPh sb="2" eb="4">
      <t>ユウコウ</t>
    </rPh>
    <rPh sb="4" eb="6">
      <t>キカン</t>
    </rPh>
    <rPh sb="6" eb="9">
      <t>マンリョウビ</t>
    </rPh>
    <phoneticPr fontId="24"/>
  </si>
  <si>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2"/>
  </si>
  <si>
    <t>管理者</t>
    <rPh sb="0" eb="3">
      <t>カンリシャ</t>
    </rPh>
    <phoneticPr fontId="24"/>
  </si>
  <si>
    <t>生年月日</t>
    <rPh sb="0" eb="2">
      <t>セイネン</t>
    </rPh>
    <rPh sb="2" eb="4">
      <t>ガッピ</t>
    </rPh>
    <phoneticPr fontId="24"/>
  </si>
  <si>
    <t>氏名</t>
    <rPh sb="0" eb="2">
      <t>シメイ</t>
    </rPh>
    <phoneticPr fontId="2"/>
  </si>
  <si>
    <t>住所</t>
    <rPh sb="0" eb="2">
      <t>ジュウショ</t>
    </rPh>
    <phoneticPr fontId="2"/>
  </si>
  <si>
    <t>備考</t>
    <rPh sb="0" eb="2">
      <t>ビコウ</t>
    </rPh>
    <phoneticPr fontId="24"/>
  </si>
  <si>
    <t xml:space="preserve">１
２
３
４
</t>
    <phoneticPr fontId="2"/>
  </si>
  <si>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2"/>
  </si>
  <si>
    <t>付表第三号（一） 訪問型サービス事業所の指定等に係る記載事項</t>
    <rPh sb="22" eb="23">
      <t>トウ</t>
    </rPh>
    <phoneticPr fontId="2"/>
  </si>
  <si>
    <t xml:space="preserve"> </t>
    <phoneticPr fontId="2"/>
  </si>
  <si>
    <t>介護予防訪問介護相当サービス</t>
  </si>
  <si>
    <t>緩和した基準による訪問型サービス</t>
    <phoneticPr fontId="2"/>
  </si>
  <si>
    <t>定率</t>
    <phoneticPr fontId="2"/>
  </si>
  <si>
    <t>定額</t>
    <rPh sb="1" eb="2">
      <t>ガク</t>
    </rPh>
    <phoneticPr fontId="2"/>
  </si>
  <si>
    <t>事 業 所</t>
  </si>
  <si>
    <t>名　　称</t>
    <rPh sb="0" eb="1">
      <t>メイ</t>
    </rPh>
    <rPh sb="3" eb="4">
      <t>ショウ</t>
    </rPh>
    <phoneticPr fontId="2"/>
  </si>
  <si>
    <t>連絡先</t>
    <rPh sb="0" eb="2">
      <t>レンラク</t>
    </rPh>
    <rPh sb="2" eb="3">
      <t>サキ</t>
    </rPh>
    <phoneticPr fontId="2"/>
  </si>
  <si>
    <t>（内線）</t>
  </si>
  <si>
    <t>管 理 者</t>
  </si>
  <si>
    <t>氏    名</t>
    <phoneticPr fontId="2"/>
  </si>
  <si>
    <t>生年月日</t>
    <phoneticPr fontId="2"/>
  </si>
  <si>
    <t>当該事業所で兼務する他の職種
（兼務の場合のみ記入）</t>
    <rPh sb="6" eb="8">
      <t>ケンム</t>
    </rPh>
    <rPh sb="12" eb="14">
      <t>ショクシュ</t>
    </rPh>
    <phoneticPr fontId="2"/>
  </si>
  <si>
    <t>他の事業所、施設等の職務との兼務（兼務の場合のみ記入）</t>
    <rPh sb="8" eb="9">
      <t>トウ</t>
    </rPh>
    <rPh sb="10" eb="12">
      <t>ショクム</t>
    </rPh>
    <phoneticPr fontId="2"/>
  </si>
  <si>
    <t>兼務先の名称、所在地</t>
    <rPh sb="0" eb="2">
      <t>ケンム</t>
    </rPh>
    <rPh sb="2" eb="3">
      <t>サキ</t>
    </rPh>
    <rPh sb="4" eb="6">
      <t>メイショウ</t>
    </rPh>
    <rPh sb="7" eb="10">
      <t>ショザイチ</t>
    </rPh>
    <phoneticPr fontId="2"/>
  </si>
  <si>
    <t>兼務先のサービス種別、兼務する職種及び勤務時間等</t>
    <rPh sb="0" eb="2">
      <t>ケンム</t>
    </rPh>
    <rPh sb="2" eb="3">
      <t>サキ</t>
    </rPh>
    <rPh sb="8" eb="10">
      <t>シュベツ</t>
    </rPh>
    <phoneticPr fontId="2"/>
  </si>
  <si>
    <t>○人員に関する基準の確認に必要な事項</t>
    <phoneticPr fontId="2"/>
  </si>
  <si>
    <t>従業者の職種・員数</t>
    <phoneticPr fontId="2"/>
  </si>
  <si>
    <t>訪問介護員等</t>
    <phoneticPr fontId="2"/>
  </si>
  <si>
    <t>専  従</t>
    <phoneticPr fontId="2"/>
  </si>
  <si>
    <t>兼  務</t>
    <phoneticPr fontId="2"/>
  </si>
  <si>
    <t>常　勤（人）</t>
    <phoneticPr fontId="2"/>
  </si>
  <si>
    <t>非常勤（人）</t>
    <phoneticPr fontId="2"/>
  </si>
  <si>
    <t>常勤換算後の人数（人）</t>
    <phoneticPr fontId="2"/>
  </si>
  <si>
    <t>利用者の推定数（人）</t>
    <phoneticPr fontId="2"/>
  </si>
  <si>
    <t>氏　名</t>
    <rPh sb="0" eb="1">
      <t>シ</t>
    </rPh>
    <rPh sb="2" eb="3">
      <t>ナ</t>
    </rPh>
    <phoneticPr fontId="2"/>
  </si>
  <si>
    <t>添付書類</t>
    <rPh sb="0" eb="2">
      <t>テンプ</t>
    </rPh>
    <rPh sb="2" eb="4">
      <t>ショルイ</t>
    </rPh>
    <phoneticPr fontId="2"/>
  </si>
  <si>
    <t>別添のとおり</t>
    <rPh sb="0" eb="2">
      <t>ベッテン</t>
    </rPh>
    <phoneticPr fontId="2"/>
  </si>
  <si>
    <t>（訪問型サービス事業を事業所所在地以外の場所で一部実施する場合）</t>
    <rPh sb="3" eb="4">
      <t>ガタ</t>
    </rPh>
    <rPh sb="8" eb="10">
      <t>ジギョウ</t>
    </rPh>
    <phoneticPr fontId="2"/>
  </si>
  <si>
    <t>事 業 所</t>
    <phoneticPr fontId="2"/>
  </si>
  <si>
    <t>１
２
３
４</t>
    <phoneticPr fontId="2"/>
  </si>
  <si>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2"/>
  </si>
  <si>
    <t>（参考） 訪問型サービス事業所の指定等に係る記載事項記入欄不足時の資料</t>
    <rPh sb="7" eb="8">
      <t>ガタ</t>
    </rPh>
    <rPh sb="12" eb="15">
      <t>ジギョウショ</t>
    </rPh>
    <rPh sb="18" eb="19">
      <t>トウ</t>
    </rPh>
    <phoneticPr fontId="2"/>
  </si>
  <si>
    <t>■サービス提供責任者</t>
    <rPh sb="5" eb="7">
      <t>テイキョウ</t>
    </rPh>
    <rPh sb="7" eb="10">
      <t>セキニンシャ</t>
    </rPh>
    <phoneticPr fontId="2"/>
  </si>
  <si>
    <t>■複数事業所</t>
    <rPh sb="1" eb="3">
      <t>フクスウ</t>
    </rPh>
    <rPh sb="3" eb="6">
      <t>ジギョウショ</t>
    </rPh>
    <phoneticPr fontId="2"/>
  </si>
  <si>
    <t>（標準様式２）</t>
    <rPh sb="1" eb="3">
      <t>ヒョウジュン</t>
    </rPh>
    <rPh sb="3" eb="5">
      <t>ヨウシキ</t>
    </rPh>
    <phoneticPr fontId="2"/>
  </si>
  <si>
    <t>平面図</t>
    <rPh sb="0" eb="3">
      <t>ヘイメンズ</t>
    </rPh>
    <phoneticPr fontId="2"/>
  </si>
  <si>
    <t>事業所・施設の名称</t>
    <rPh sb="0" eb="3">
      <t>ジギョウショ</t>
    </rPh>
    <rPh sb="4" eb="6">
      <t>シセツ</t>
    </rPh>
    <rPh sb="7" eb="9">
      <t>メイショウ</t>
    </rPh>
    <phoneticPr fontId="2"/>
  </si>
  <si>
    <t>備考　1</t>
    <rPh sb="0" eb="2">
      <t>ビコウ</t>
    </rPh>
    <phoneticPr fontId="2"/>
  </si>
  <si>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2"/>
  </si>
  <si>
    <t>　各室の用途及び面積を記載してください。</t>
    <phoneticPr fontId="2"/>
  </si>
  <si>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2"/>
  </si>
  <si>
    <t>展示コーナー</t>
    <rPh sb="0" eb="2">
      <t>テンジ</t>
    </rPh>
    <phoneticPr fontId="2"/>
  </si>
  <si>
    <t>　調理室</t>
    <rPh sb="1" eb="4">
      <t>チョウリシツ</t>
    </rPh>
    <phoneticPr fontId="2"/>
  </si>
  <si>
    <t>静養室</t>
    <rPh sb="0" eb="2">
      <t>セイヨウ</t>
    </rPh>
    <rPh sb="2" eb="3">
      <t>シツ</t>
    </rPh>
    <phoneticPr fontId="2"/>
  </si>
  <si>
    <t>相談室</t>
    <rPh sb="0" eb="3">
      <t>ソウダンシツ</t>
    </rPh>
    <phoneticPr fontId="2"/>
  </si>
  <si>
    <t>便所</t>
    <rPh sb="0" eb="2">
      <t>ベンジョ</t>
    </rPh>
    <phoneticPr fontId="2"/>
  </si>
  <si>
    <t>　30㎡</t>
    <phoneticPr fontId="2"/>
  </si>
  <si>
    <t>20㎡</t>
    <phoneticPr fontId="2"/>
  </si>
  <si>
    <t>40㎡</t>
    <phoneticPr fontId="2"/>
  </si>
  <si>
    <t>玄関ホール</t>
    <rPh sb="0" eb="2">
      <t>ゲンカン</t>
    </rPh>
    <phoneticPr fontId="2"/>
  </si>
  <si>
    <t>　　機能訓練室　100㎡</t>
    <rPh sb="2" eb="4">
      <t>キノウ</t>
    </rPh>
    <rPh sb="4" eb="6">
      <t>クンレン</t>
    </rPh>
    <rPh sb="6" eb="7">
      <t>シツ</t>
    </rPh>
    <phoneticPr fontId="2"/>
  </si>
  <si>
    <t>　　（食堂兼用）</t>
    <rPh sb="3" eb="5">
      <t>ショクドウ</t>
    </rPh>
    <rPh sb="5" eb="7">
      <t>ケンヨウ</t>
    </rPh>
    <phoneticPr fontId="2"/>
  </si>
  <si>
    <t>倉庫</t>
    <rPh sb="0" eb="2">
      <t>ソウコ</t>
    </rPh>
    <phoneticPr fontId="2"/>
  </si>
  <si>
    <t>浴室 70㎡</t>
    <rPh sb="0" eb="2">
      <t>ヨクシツ</t>
    </rPh>
    <phoneticPr fontId="2"/>
  </si>
  <si>
    <t>事務室 30㎡</t>
    <rPh sb="0" eb="3">
      <t>ジムシツ</t>
    </rPh>
    <phoneticPr fontId="2"/>
  </si>
  <si>
    <t>（標準様式４）</t>
    <rPh sb="1" eb="3">
      <t>ヒョウジュン</t>
    </rPh>
    <phoneticPr fontId="2"/>
  </si>
  <si>
    <t>利用者からの苦情を処理するために講ずる措置の概要</t>
  </si>
  <si>
    <t>事業所名</t>
    <phoneticPr fontId="2"/>
  </si>
  <si>
    <t>申請するサービス種類</t>
  </si>
  <si>
    <t>措  置  の  概  要</t>
  </si>
  <si>
    <t>１  利用者からの相談又は苦情等に対応する常設の窓口（連絡先）、担当者の設置</t>
    <phoneticPr fontId="2"/>
  </si>
  <si>
    <t>２  円滑かつ迅速に苦情処理を行うための処理体制・手順</t>
    <phoneticPr fontId="2"/>
  </si>
  <si>
    <t>３  その他参考事項</t>
    <phoneticPr fontId="2"/>
  </si>
  <si>
    <t>備考  上の事項は例示であり、これにかかわらず苦情処理に係る対応方針を具体的に記してください。</t>
  </si>
  <si>
    <t>（標準様式５）</t>
    <rPh sb="1" eb="3">
      <t>ヒョウジュン</t>
    </rPh>
    <rPh sb="3" eb="5">
      <t>ヨウシキ</t>
    </rPh>
    <phoneticPr fontId="2"/>
  </si>
  <si>
    <t>誓　約　書</t>
    <phoneticPr fontId="2"/>
  </si>
  <si>
    <t>年</t>
    <rPh sb="0" eb="1">
      <t>ネン</t>
    </rPh>
    <phoneticPr fontId="2"/>
  </si>
  <si>
    <t>月</t>
    <rPh sb="0" eb="1">
      <t>ゲツ</t>
    </rPh>
    <phoneticPr fontId="2"/>
  </si>
  <si>
    <t>日</t>
    <rPh sb="0" eb="1">
      <t>ニチ</t>
    </rPh>
    <phoneticPr fontId="2"/>
  </si>
  <si>
    <t xml:space="preserve">    殿</t>
    <phoneticPr fontId="2"/>
  </si>
  <si>
    <t xml:space="preserve">申請者    </t>
    <phoneticPr fontId="2"/>
  </si>
  <si>
    <t>（名称）</t>
    <rPh sb="1" eb="3">
      <t>メイショウ</t>
    </rPh>
    <phoneticPr fontId="2"/>
  </si>
  <si>
    <t>（代表者の職名・氏名）</t>
    <rPh sb="1" eb="4">
      <t>ダイヒョウシャ</t>
    </rPh>
    <rPh sb="5" eb="7">
      <t>ショクメイ</t>
    </rPh>
    <rPh sb="8" eb="10">
      <t>シメイ</t>
    </rPh>
    <phoneticPr fontId="2"/>
  </si>
  <si>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2"/>
  </si>
  <si>
    <t>記</t>
    <rPh sb="0" eb="1">
      <t>キ</t>
    </rPh>
    <phoneticPr fontId="2"/>
  </si>
  <si>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2"/>
  </si>
  <si>
    <t>一</t>
    <rPh sb="0" eb="1">
      <t>イチ</t>
    </rPh>
    <phoneticPr fontId="2"/>
  </si>
  <si>
    <t>第一号事業（第一号生活支援事業を除く。）に係る基準として、次に掲げるいずれかに該当する基準</t>
    <phoneticPr fontId="2"/>
  </si>
  <si>
    <t>イ</t>
    <phoneticPr fontId="2"/>
  </si>
  <si>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2"/>
  </si>
  <si>
    <t>ロ</t>
    <phoneticPr fontId="2"/>
  </si>
  <si>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2"/>
  </si>
  <si>
    <t>ハ</t>
    <phoneticPr fontId="2"/>
  </si>
  <si>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2"/>
  </si>
  <si>
    <t>ニ</t>
    <phoneticPr fontId="2"/>
  </si>
  <si>
    <t>第一号事業に係る基準として、当該第一号事業に係るサービスの内容等を勘案した基準（前号に掲げるものを除く。）</t>
    <phoneticPr fontId="2"/>
  </si>
  <si>
    <t>サービス提供責任者経歴書</t>
    <rPh sb="4" eb="9">
      <t>テイキョウセキニンシャ</t>
    </rPh>
    <rPh sb="9" eb="12">
      <t>ケイレキショ</t>
    </rPh>
    <phoneticPr fontId="2"/>
  </si>
  <si>
    <t>事業所の名称</t>
    <rPh sb="0" eb="3">
      <t>ジギョウショ</t>
    </rPh>
    <rPh sb="4" eb="6">
      <t>メイショウ</t>
    </rPh>
    <phoneticPr fontId="2"/>
  </si>
  <si>
    <t>カナ</t>
    <phoneticPr fontId="2"/>
  </si>
  <si>
    <t>月</t>
    <rPh sb="0" eb="1">
      <t>ガツ</t>
    </rPh>
    <phoneticPr fontId="2"/>
  </si>
  <si>
    <t>主 な 職 歴 等</t>
    <rPh sb="0" eb="1">
      <t>オモ</t>
    </rPh>
    <rPh sb="4" eb="5">
      <t>ショク</t>
    </rPh>
    <rPh sb="6" eb="7">
      <t>レキ</t>
    </rPh>
    <rPh sb="8" eb="9">
      <t>トウ</t>
    </rPh>
    <phoneticPr fontId="2"/>
  </si>
  <si>
    <t>年　月</t>
    <rPh sb="0" eb="1">
      <t>ネン</t>
    </rPh>
    <rPh sb="2" eb="3">
      <t>ガツ</t>
    </rPh>
    <phoneticPr fontId="2"/>
  </si>
  <si>
    <t>～</t>
    <phoneticPr fontId="2"/>
  </si>
  <si>
    <t>勤 務 先 等</t>
    <rPh sb="0" eb="1">
      <t>ツトム</t>
    </rPh>
    <rPh sb="2" eb="3">
      <t>ツトム</t>
    </rPh>
    <rPh sb="4" eb="5">
      <t>サキ</t>
    </rPh>
    <rPh sb="6" eb="7">
      <t>トウ</t>
    </rPh>
    <phoneticPr fontId="2"/>
  </si>
  <si>
    <t>職 務 内 容</t>
    <rPh sb="0" eb="1">
      <t>ショク</t>
    </rPh>
    <rPh sb="2" eb="3">
      <t>ツトム</t>
    </rPh>
    <rPh sb="4" eb="5">
      <t>ナイ</t>
    </rPh>
    <rPh sb="6" eb="7">
      <t>カタチ</t>
    </rPh>
    <phoneticPr fontId="2"/>
  </si>
  <si>
    <t>「主な職歴等」には、役職・職種の要件を満たすことが分かる職歴等について記載ください。</t>
    <rPh sb="1" eb="2">
      <t>オモ</t>
    </rPh>
    <rPh sb="3" eb="5">
      <t>ショクレキ</t>
    </rPh>
    <rPh sb="5" eb="6">
      <t>トウ</t>
    </rPh>
    <rPh sb="10" eb="12">
      <t>ヤクショク</t>
    </rPh>
    <rPh sb="13" eb="15">
      <t>ショクシュ</t>
    </rPh>
    <rPh sb="16" eb="18">
      <t>ヨウケン</t>
    </rPh>
    <rPh sb="19" eb="20">
      <t>ミ</t>
    </rPh>
    <rPh sb="25" eb="26">
      <t>ワ</t>
    </rPh>
    <rPh sb="28" eb="30">
      <t>ショクレキ</t>
    </rPh>
    <rPh sb="30" eb="31">
      <t>トウ</t>
    </rPh>
    <rPh sb="35" eb="37">
      <t>キサイ</t>
    </rPh>
    <phoneticPr fontId="2"/>
  </si>
  <si>
    <t>「サービス提供責任者の経歴」は、次の書類に代えることが可能です（通知「指定訪問介護事業者の指定申請等におけるサービス提供責任者の経歴に係る提出書類の取扱いについて」（平成20年7月29日老振発第0729002号））</t>
    <rPh sb="5" eb="7">
      <t>テイキョウ</t>
    </rPh>
    <rPh sb="7" eb="10">
      <t>セキニンシャ</t>
    </rPh>
    <rPh sb="11" eb="13">
      <t>ケイレキ</t>
    </rPh>
    <rPh sb="16" eb="17">
      <t>ツギ</t>
    </rPh>
    <rPh sb="18" eb="20">
      <t>ショルイ</t>
    </rPh>
    <rPh sb="21" eb="22">
      <t>カ</t>
    </rPh>
    <rPh sb="27" eb="29">
      <t>カノウ</t>
    </rPh>
    <rPh sb="32" eb="34">
      <t>ツウチ</t>
    </rPh>
    <phoneticPr fontId="2"/>
  </si>
  <si>
    <t>⑴</t>
    <phoneticPr fontId="2"/>
  </si>
  <si>
    <t>介護福祉士登録証</t>
    <rPh sb="0" eb="5">
      <t>カイゴフクシシ</t>
    </rPh>
    <rPh sb="5" eb="8">
      <t>トウロクショウ</t>
    </rPh>
    <phoneticPr fontId="2"/>
  </si>
  <si>
    <t>⑵</t>
    <phoneticPr fontId="2"/>
  </si>
  <si>
    <t>介護職員基礎研修課程修了者及び訪問介護に関する１級課程修了者の場合、「当該研修を修了した旨の証明書の写し」</t>
    <rPh sb="0" eb="14">
      <t>カイゴショクインキソケンシュウカテイシュウリョウシャオヨ</t>
    </rPh>
    <rPh sb="15" eb="19">
      <t>ホウモンカイゴ</t>
    </rPh>
    <rPh sb="20" eb="21">
      <t>カン</t>
    </rPh>
    <rPh sb="24" eb="25">
      <t>キュウ</t>
    </rPh>
    <rPh sb="25" eb="30">
      <t>カテイシュウリョウシャ</t>
    </rPh>
    <rPh sb="31" eb="33">
      <t>バアイ</t>
    </rPh>
    <rPh sb="35" eb="39">
      <t>トウガイケンシュウ</t>
    </rPh>
    <rPh sb="40" eb="42">
      <t>シュウリョウ</t>
    </rPh>
    <rPh sb="44" eb="45">
      <t>ムネ</t>
    </rPh>
    <rPh sb="46" eb="49">
      <t>ショウメイショ</t>
    </rPh>
    <rPh sb="50" eb="51">
      <t>ウツ</t>
    </rPh>
    <phoneticPr fontId="2"/>
  </si>
  <si>
    <t>⑶</t>
    <phoneticPr fontId="2"/>
  </si>
  <si>
    <t>訪問介護に関する２級課程修了者の場合、「当該研修を修了した旨の証明書の写し」及び「３年以上介護等の業務に従事したことがわかる書類</t>
    <rPh sb="0" eb="4">
      <t>ホウモンカイゴ</t>
    </rPh>
    <rPh sb="5" eb="6">
      <t>カン</t>
    </rPh>
    <rPh sb="9" eb="10">
      <t>キュウ</t>
    </rPh>
    <rPh sb="10" eb="15">
      <t>カテイシュウリョウシャ</t>
    </rPh>
    <rPh sb="16" eb="18">
      <t>バアイ</t>
    </rPh>
    <rPh sb="20" eb="22">
      <t>トウガイ</t>
    </rPh>
    <rPh sb="22" eb="24">
      <t>ケンシュウ</t>
    </rPh>
    <rPh sb="25" eb="27">
      <t>シュウリョウ</t>
    </rPh>
    <rPh sb="29" eb="30">
      <t>ムネ</t>
    </rPh>
    <rPh sb="31" eb="34">
      <t>ショウメイショ</t>
    </rPh>
    <rPh sb="35" eb="36">
      <t>ウツ</t>
    </rPh>
    <rPh sb="38" eb="39">
      <t>オヨ</t>
    </rPh>
    <rPh sb="42" eb="43">
      <t>ネン</t>
    </rPh>
    <rPh sb="43" eb="45">
      <t>イジョウ</t>
    </rPh>
    <rPh sb="45" eb="48">
      <t>カイゴトウ</t>
    </rPh>
    <rPh sb="49" eb="51">
      <t>ギョウム</t>
    </rPh>
    <phoneticPr fontId="2"/>
  </si>
  <si>
    <r>
      <t>事業所</t>
    </r>
    <r>
      <rPr>
        <sz val="11"/>
        <color theme="1"/>
        <rFont val="BIZ UDP明朝 Medium"/>
        <family val="1"/>
        <charset val="128"/>
      </rPr>
      <t>名</t>
    </r>
    <rPh sb="0" eb="3">
      <t>ジギョウショ</t>
    </rPh>
    <rPh sb="3" eb="4">
      <t>ナ</t>
    </rPh>
    <phoneticPr fontId="2"/>
  </si>
  <si>
    <r>
      <t xml:space="preserve">サービス提供責任者
</t>
    </r>
    <r>
      <rPr>
        <sz val="9"/>
        <rFont val="BIZ UDP明朝 Medium"/>
        <family val="1"/>
        <charset val="128"/>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2"/>
  </si>
  <si>
    <r>
      <t>サービス種類</t>
    </r>
    <r>
      <rPr>
        <sz val="9"/>
        <color theme="1"/>
        <rFont val="BIZ UDP明朝 Medium"/>
        <family val="1"/>
        <charset val="128"/>
      </rPr>
      <t>（該当に〇）</t>
    </r>
    <rPh sb="4" eb="6">
      <t>シュルイ</t>
    </rPh>
    <rPh sb="7" eb="9">
      <t>ガイトウ</t>
    </rPh>
    <phoneticPr fontId="2"/>
  </si>
  <si>
    <r>
      <t xml:space="preserve">サービス提供
責任者
</t>
    </r>
    <r>
      <rPr>
        <sz val="9"/>
        <color theme="1"/>
        <rFont val="BIZ UDP明朝 Medium"/>
        <family val="1"/>
        <charset val="128"/>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2"/>
  </si>
  <si>
    <t>介護予防・日常生活支援総合事業訪問型サービス事業所</t>
    <rPh sb="15" eb="17">
      <t>ホウモン</t>
    </rPh>
    <rPh sb="17" eb="18">
      <t>ガタ</t>
    </rPh>
    <rPh sb="22" eb="24">
      <t>ジギョウ</t>
    </rPh>
    <rPh sb="24" eb="25">
      <t>ショ</t>
    </rPh>
    <phoneticPr fontId="1"/>
  </si>
  <si>
    <t>指定更新申請に係る申請書・添付書類一覧</t>
    <rPh sb="0" eb="2">
      <t>シテイ</t>
    </rPh>
    <rPh sb="2" eb="4">
      <t>コウシン</t>
    </rPh>
    <rPh sb="4" eb="6">
      <t>シンセイ</t>
    </rPh>
    <rPh sb="7" eb="8">
      <t>カカ</t>
    </rPh>
    <rPh sb="9" eb="12">
      <t>シンセイショ</t>
    </rPh>
    <rPh sb="13" eb="15">
      <t>テンプ</t>
    </rPh>
    <rPh sb="15" eb="17">
      <t>ショルイ</t>
    </rPh>
    <rPh sb="17" eb="19">
      <t>イチラン</t>
    </rPh>
    <phoneticPr fontId="2"/>
  </si>
  <si>
    <t>○</t>
    <phoneticPr fontId="1"/>
  </si>
  <si>
    <t>事業所の名称</t>
    <rPh sb="0" eb="3">
      <t>ジギョウショ</t>
    </rPh>
    <rPh sb="4" eb="5">
      <t>ナ</t>
    </rPh>
    <phoneticPr fontId="2"/>
  </si>
  <si>
    <t>申　請　書　及　び　添　付　書　類</t>
    <rPh sb="0" eb="1">
      <t>サル</t>
    </rPh>
    <rPh sb="2" eb="3">
      <t>ショウ</t>
    </rPh>
    <rPh sb="4" eb="5">
      <t>ショ</t>
    </rPh>
    <rPh sb="6" eb="7">
      <t>オヨ</t>
    </rPh>
    <rPh sb="10" eb="11">
      <t>テン</t>
    </rPh>
    <rPh sb="12" eb="13">
      <t>ヅケ</t>
    </rPh>
    <rPh sb="14" eb="15">
      <t>ショ</t>
    </rPh>
    <rPh sb="16" eb="17">
      <t>タグイ</t>
    </rPh>
    <phoneticPr fontId="1"/>
  </si>
  <si>
    <t>更新時
必要書類</t>
    <phoneticPr fontId="1"/>
  </si>
  <si>
    <t>確認欄</t>
    <rPh sb="0" eb="2">
      <t>カクニン</t>
    </rPh>
    <rPh sb="2" eb="3">
      <t>ラン</t>
    </rPh>
    <phoneticPr fontId="2"/>
  </si>
  <si>
    <t>申請書</t>
    <rPh sb="0" eb="3">
      <t>シンセイショ</t>
    </rPh>
    <phoneticPr fontId="1"/>
  </si>
  <si>
    <t>【新規指定】指定申請書　（別記第１号様式）</t>
    <rPh sb="1" eb="3">
      <t>シンキ</t>
    </rPh>
    <rPh sb="3" eb="5">
      <t>シテイ</t>
    </rPh>
    <rPh sb="6" eb="8">
      <t>シテイ</t>
    </rPh>
    <rPh sb="13" eb="15">
      <t>ベッキ</t>
    </rPh>
    <rPh sb="15" eb="16">
      <t>ダイ</t>
    </rPh>
    <rPh sb="17" eb="18">
      <t>ゴウ</t>
    </rPh>
    <rPh sb="18" eb="20">
      <t>ヨウシキ</t>
    </rPh>
    <phoneticPr fontId="2"/>
  </si>
  <si>
    <t xml:space="preserve">訪問型サービス事業所の指定等に係る記載事項　（付表第三号（一）） </t>
    <rPh sb="0" eb="2">
      <t>ホウモン</t>
    </rPh>
    <rPh sb="29" eb="30">
      <t>1</t>
    </rPh>
    <phoneticPr fontId="2"/>
  </si>
  <si>
    <t>（参考）  訪問型サービス事業所の指定等に係る記載事項記入欄不足時の資料</t>
    <rPh sb="6" eb="8">
      <t>ホウモン</t>
    </rPh>
    <phoneticPr fontId="2"/>
  </si>
  <si>
    <t>法人登記事項証明書</t>
    <rPh sb="0" eb="2">
      <t>ホウジン</t>
    </rPh>
    <phoneticPr fontId="2"/>
  </si>
  <si>
    <t>変更時
のみ</t>
    <phoneticPr fontId="1"/>
  </si>
  <si>
    <t>従業者の勤務の体制及び勤務形態一覧表　（標準様式１）</t>
    <rPh sb="20" eb="22">
      <t>ヒョウジュン</t>
    </rPh>
    <rPh sb="22" eb="24">
      <t>ヨウシキ</t>
    </rPh>
    <phoneticPr fontId="2"/>
  </si>
  <si>
    <t>経歴書（サービス提供責任者）（参考様式１）　※介護福祉士登録証（写）等で代用可</t>
    <rPh sb="0" eb="3">
      <t>ケイレキショ</t>
    </rPh>
    <rPh sb="8" eb="13">
      <t>テイキョウセキニンシャ</t>
    </rPh>
    <rPh sb="15" eb="19">
      <t>サンコウヨウシキ</t>
    </rPh>
    <rPh sb="23" eb="31">
      <t>カイゴフクシシトウロクショウ</t>
    </rPh>
    <rPh sb="32" eb="33">
      <t>ウツ</t>
    </rPh>
    <rPh sb="34" eb="35">
      <t>トウ</t>
    </rPh>
    <rPh sb="36" eb="38">
      <t>ダイヨウ</t>
    </rPh>
    <rPh sb="38" eb="39">
      <t>カ</t>
    </rPh>
    <phoneticPr fontId="1"/>
  </si>
  <si>
    <t>資格証の写し（サービス提供責任者）</t>
    <rPh sb="0" eb="2">
      <t>シカク</t>
    </rPh>
    <rPh sb="2" eb="3">
      <t>ショウ</t>
    </rPh>
    <rPh sb="4" eb="5">
      <t>ウツ</t>
    </rPh>
    <rPh sb="11" eb="16">
      <t>テイキョウセキニンシャ</t>
    </rPh>
    <phoneticPr fontId="1"/>
  </si>
  <si>
    <t>平面図　（標準様式２）</t>
    <rPh sb="5" eb="7">
      <t>ヒョウジュン</t>
    </rPh>
    <rPh sb="7" eb="9">
      <t>ヨウシキ</t>
    </rPh>
    <phoneticPr fontId="2"/>
  </si>
  <si>
    <t>外観及び内部の様子が分かる写真</t>
  </si>
  <si>
    <t>運営規程</t>
  </si>
  <si>
    <t>利用者からの苦情を処理するために講ずる措置の概要　（標準様式4）</t>
    <rPh sb="26" eb="28">
      <t>ヒョウジュン</t>
    </rPh>
    <rPh sb="28" eb="30">
      <t>ヨウシキ</t>
    </rPh>
    <phoneticPr fontId="2"/>
  </si>
  <si>
    <t>誓約書　（標準様式5）</t>
    <rPh sb="0" eb="3">
      <t>セイヤクショ</t>
    </rPh>
    <rPh sb="5" eb="9">
      <t>ヒョウジュンヨウシキ</t>
    </rPh>
    <phoneticPr fontId="2"/>
  </si>
  <si>
    <t>介護予防・日常生活支援総合事業費算定に係る体制等に関する届出書（加算様式）、介護予防・日常生活支援総合事業費算定に係る体制等状況一覧表（別紙１-４）、（加算に係る添付書類）※区独自基準サービスは不要</t>
    <rPh sb="2" eb="4">
      <t>ヨボウ</t>
    </rPh>
    <rPh sb="5" eb="18">
      <t>ニチジョウセイカツシエンソウゴウジギョウヒサンテイ</t>
    </rPh>
    <rPh sb="32" eb="34">
      <t>カサン</t>
    </rPh>
    <rPh sb="34" eb="36">
      <t>ヨウシキ</t>
    </rPh>
    <rPh sb="87" eb="88">
      <t>ク</t>
    </rPh>
    <rPh sb="88" eb="90">
      <t>ドクジ</t>
    </rPh>
    <rPh sb="90" eb="92">
      <t>キジュン</t>
    </rPh>
    <rPh sb="97" eb="99">
      <t>フヨウ</t>
    </rPh>
    <phoneticPr fontId="2"/>
  </si>
  <si>
    <t>上記以外にも確認のため、必要書類の提出を求める場合があります。</t>
    <phoneticPr fontId="2"/>
  </si>
  <si>
    <t>担当者連絡先　</t>
    <phoneticPr fontId="2"/>
  </si>
  <si>
    <t>法人名</t>
    <rPh sb="0" eb="3">
      <t>ホウジンメイ</t>
    </rPh>
    <phoneticPr fontId="1"/>
  </si>
  <si>
    <t>担当者名</t>
    <phoneticPr fontId="1"/>
  </si>
  <si>
    <t>電話番号</t>
    <rPh sb="0" eb="4">
      <t>デンワバンゴウ</t>
    </rPh>
    <phoneticPr fontId="1"/>
  </si>
  <si>
    <t>Eメール</t>
    <phoneticPr fontId="1"/>
  </si>
  <si>
    <t>　　　</t>
    <phoneticPr fontId="1"/>
  </si>
  <si>
    <t>提出書類に漏れがないよう確認のうえ、確認欄に「○」印を記載し、申請書等と併せて提出してください。</t>
    <rPh sb="12" eb="14">
      <t>カクニン</t>
    </rPh>
    <rPh sb="18" eb="20">
      <t>カクニン</t>
    </rPh>
    <rPh sb="25" eb="26">
      <t>シルシ</t>
    </rPh>
    <rPh sb="27" eb="29">
      <t>キサイ</t>
    </rPh>
    <rPh sb="31" eb="34">
      <t>シンセイショ</t>
    </rPh>
    <rPh sb="34" eb="35">
      <t>トウ</t>
    </rPh>
    <rPh sb="36" eb="37">
      <t>アワ</t>
    </rPh>
    <rPh sb="39" eb="41">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</si>
</sst>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 numFmtId="186" formatCode="yyyy&quot;年&quot;m&quot;月&quot;d&quot;日&quot;;@"/>
  </numFmts>
  <fonts count="63">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1"/>
      <name val="ＭＳ Ｐゴシック"/>
      <family val="3"/>
      <charset val="128"/>
    </font>
    <font>
      <sz val="12"/>
      <name val="ＭＳ Ｐゴシック"/>
      <family val="3"/>
      <charset val="128"/>
    </font>
    <font>
      <sz val="11"/>
      <color theme="1"/>
      <name val="ＭＳ Ｐゴシック"/>
      <family val="3"/>
      <charset val="128"/>
    </font>
    <font>
      <sz val="10"/>
      <name val="ＭＳ ゴシック"/>
      <family val="3"/>
      <charset val="128"/>
    </font>
    <font>
      <sz val="10"/>
      <color rgb="FF000000"/>
      <name val="Times New Roman"/>
      <family val="1"/>
    </font>
    <font>
      <sz val="10"/>
      <color theme="1"/>
      <name val="游ゴシック Light"/>
      <family val="3"/>
      <charset val="128"/>
      <scheme val="major"/>
    </font>
    <font>
      <sz val="10"/>
      <color theme="1"/>
      <name val="游ゴシック"/>
      <family val="3"/>
      <charset val="128"/>
      <scheme val="minor"/>
    </font>
    <font>
      <b/>
      <sz val="12"/>
      <color theme="1"/>
      <name val="游ゴシック Light"/>
      <family val="3"/>
      <charset val="128"/>
      <scheme val="major"/>
    </font>
    <font>
      <sz val="10"/>
      <name val="游ゴシック Light"/>
      <family val="3"/>
      <charset val="128"/>
      <scheme val="major"/>
    </font>
    <font>
      <b/>
      <sz val="12"/>
      <name val="游ゴシック Light"/>
      <family val="3"/>
      <charset val="128"/>
      <scheme val="major"/>
    </font>
    <font>
      <sz val="10"/>
      <color rgb="FF000000"/>
      <name val="ＭＳ Ｐゴシック"/>
      <family val="3"/>
      <charset val="128"/>
    </font>
    <font>
      <sz val="10"/>
      <color rgb="FF000000"/>
      <name val="游ゴシック"/>
      <family val="3"/>
      <charset val="128"/>
      <scheme val="minor"/>
    </font>
    <font>
      <sz val="11"/>
      <color rgb="FF000000"/>
      <name val="ＭＳ Ｐゴシック"/>
      <family val="3"/>
      <charset val="128"/>
    </font>
    <font>
      <sz val="10.5"/>
      <color rgb="FF000000"/>
      <name val="ＭＳ Ｐゴシック"/>
      <family val="3"/>
      <charset val="128"/>
    </font>
    <font>
      <sz val="11"/>
      <color rgb="FF000000"/>
      <name val="游ゴシック"/>
      <family val="3"/>
      <charset val="128"/>
    </font>
    <font>
      <sz val="11"/>
      <color rgb="FF000000"/>
      <name val="BIZ UDP明朝 Medium"/>
      <family val="1"/>
      <charset val="128"/>
    </font>
    <font>
      <sz val="14"/>
      <color rgb="FF000000"/>
      <name val="BIZ UDP明朝 Medium"/>
      <family val="1"/>
      <charset val="128"/>
    </font>
    <font>
      <sz val="10"/>
      <name val="BIZ UDP明朝 Medium"/>
      <family val="1"/>
      <charset val="128"/>
    </font>
    <font>
      <sz val="9"/>
      <color rgb="FF000000"/>
      <name val="BIZ UDP明朝 Medium"/>
      <family val="1"/>
      <charset val="128"/>
    </font>
    <font>
      <sz val="10.5"/>
      <color rgb="FF000000"/>
      <name val="BIZ UDP明朝 Medium"/>
      <family val="1"/>
      <charset val="128"/>
    </font>
    <font>
      <b/>
      <sz val="12"/>
      <name val="BIZ UDP明朝 Medium"/>
      <family val="1"/>
      <charset val="128"/>
    </font>
    <font>
      <b/>
      <sz val="10.5"/>
      <name val="BIZ UDP明朝 Medium"/>
      <family val="1"/>
      <charset val="128"/>
    </font>
    <font>
      <sz val="10.5"/>
      <name val="BIZ UDP明朝 Medium"/>
      <family val="1"/>
      <charset val="128"/>
    </font>
    <font>
      <sz val="10"/>
      <color rgb="FF000000"/>
      <name val="BIZ UDP明朝 Medium"/>
      <family val="1"/>
      <charset val="128"/>
    </font>
    <font>
      <sz val="11"/>
      <name val="BIZ UDP明朝 Medium"/>
      <family val="1"/>
      <charset val="128"/>
    </font>
    <font>
      <sz val="11"/>
      <color theme="1"/>
      <name val="BIZ UDP明朝 Medium"/>
      <family val="1"/>
      <charset val="128"/>
    </font>
    <font>
      <sz val="16"/>
      <color theme="1"/>
      <name val="BIZ UDP明朝 Medium"/>
      <family val="1"/>
      <charset val="128"/>
    </font>
    <font>
      <sz val="16"/>
      <name val="BIZ UDP明朝 Medium"/>
      <family val="1"/>
      <charset val="128"/>
    </font>
    <font>
      <sz val="9"/>
      <name val="BIZ UDP明朝 Medium"/>
      <family val="1"/>
      <charset val="128"/>
    </font>
    <font>
      <b/>
      <sz val="12"/>
      <color theme="1"/>
      <name val="BIZ UDP明朝 Medium"/>
      <family val="1"/>
      <charset val="128"/>
    </font>
    <font>
      <sz val="10"/>
      <color theme="1"/>
      <name val="BIZ UDP明朝 Medium"/>
      <family val="1"/>
      <charset val="128"/>
    </font>
    <font>
      <sz val="9"/>
      <color theme="1"/>
      <name val="BIZ UDP明朝 Medium"/>
      <family val="1"/>
      <charset val="128"/>
    </font>
    <font>
      <sz val="10.5"/>
      <color theme="1"/>
      <name val="BIZ UDP明朝 Medium"/>
      <family val="1"/>
      <charset val="128"/>
    </font>
    <font>
      <b/>
      <sz val="10"/>
      <color theme="1"/>
      <name val="BIZ UDP明朝 Medium"/>
      <family val="1"/>
      <charset val="128"/>
    </font>
    <font>
      <strike/>
      <sz val="10"/>
      <color theme="1"/>
      <name val="BIZ UDP明朝 Medium"/>
      <family val="1"/>
      <charset val="128"/>
    </font>
    <font>
      <sz val="10"/>
      <color rgb="FFFF0000"/>
      <name val="BIZ UDP明朝 Medium"/>
      <family val="1"/>
      <charset val="128"/>
    </font>
    <font>
      <sz val="11"/>
      <color rgb="FFFF0000"/>
      <name val="BIZ UDP明朝 Medium"/>
      <family val="1"/>
      <charset val="128"/>
    </font>
    <font>
      <sz val="14"/>
      <name val="BIZ UDP明朝 Medium"/>
      <family val="1"/>
      <charset val="128"/>
    </font>
    <font>
      <sz val="12"/>
      <name val="BIZ UDP明朝 Medium"/>
      <family val="1"/>
      <charset val="128"/>
    </font>
    <font>
      <b/>
      <sz val="11"/>
      <color theme="1"/>
      <name val="BIZ UDP明朝 Medium"/>
      <family val="1"/>
      <charset val="128"/>
    </font>
    <font>
      <sz val="11"/>
      <color indexed="8"/>
      <name val="BIZ UDP明朝 Medium"/>
      <family val="1"/>
      <charset val="128"/>
    </font>
    <font>
      <b/>
      <sz val="10"/>
      <name val="BIZ UDP明朝 Medium"/>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
      <patternFill patternType="solid">
        <fgColor theme="0" tint="-0.14999847407452621"/>
        <bgColor indexed="64"/>
      </patternFill>
    </fill>
  </fills>
  <borders count="11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s>
  <cellStyleXfs count="8">
    <xf numFmtId="0" fontId="0" fillId="0" borderId="0">
      <alignment vertical="center"/>
    </xf>
    <xf numFmtId="38" fontId="14" fillId="0" borderId="0" applyFont="0" applyFill="0" applyBorder="0" applyAlignment="0" applyProtection="0">
      <alignment vertical="center"/>
    </xf>
    <xf numFmtId="0" fontId="22" fillId="0" borderId="0" applyBorder="0"/>
    <xf numFmtId="0" fontId="21" fillId="0" borderId="0"/>
    <xf numFmtId="0" fontId="22" fillId="0" borderId="0" applyBorder="0"/>
    <xf numFmtId="0" fontId="21" fillId="0" borderId="0"/>
    <xf numFmtId="0" fontId="25" fillId="0" borderId="0"/>
    <xf numFmtId="0" fontId="21" fillId="0" borderId="0"/>
  </cellStyleXfs>
  <cellXfs count="91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3" fillId="3" borderId="0" xfId="2" applyFont="1" applyFill="1" applyAlignment="1">
      <alignment vertical="center"/>
    </xf>
    <xf numFmtId="0" fontId="23" fillId="3" borderId="0" xfId="2" applyFont="1" applyFill="1" applyBorder="1" applyAlignment="1">
      <alignment vertical="center"/>
    </xf>
    <xf numFmtId="0" fontId="23" fillId="3" borderId="0" xfId="3" applyFont="1" applyFill="1" applyAlignment="1">
      <alignment vertical="center"/>
    </xf>
    <xf numFmtId="0" fontId="23" fillId="3" borderId="0" xfId="3" applyFont="1" applyFill="1" applyAlignment="1">
      <alignment horizontal="center" vertical="center"/>
    </xf>
    <xf numFmtId="0" fontId="23" fillId="3" borderId="0" xfId="2" applyFont="1" applyFill="1" applyBorder="1" applyAlignment="1">
      <alignment horizontal="center" vertical="center"/>
    </xf>
    <xf numFmtId="0" fontId="23" fillId="3" borderId="0" xfId="2" applyFont="1" applyFill="1" applyBorder="1" applyAlignment="1">
      <alignment horizontal="centerContinuous" vertical="center"/>
    </xf>
    <xf numFmtId="49" fontId="23" fillId="0" borderId="0" xfId="2" applyNumberFormat="1" applyFont="1" applyAlignment="1">
      <alignment vertical="top" wrapText="1"/>
    </xf>
    <xf numFmtId="49" fontId="23" fillId="0" borderId="0" xfId="2" applyNumberFormat="1" applyFont="1" applyAlignment="1">
      <alignment horizontal="left" vertical="top" wrapText="1"/>
    </xf>
    <xf numFmtId="0" fontId="23" fillId="3" borderId="0" xfId="4" applyFont="1" applyFill="1" applyBorder="1" applyAlignment="1">
      <alignment horizontal="center" vertical="center" textRotation="255"/>
    </xf>
    <xf numFmtId="0" fontId="26" fillId="3" borderId="0" xfId="6" applyFont="1" applyFill="1" applyAlignment="1">
      <alignment horizontal="left" vertical="top"/>
    </xf>
    <xf numFmtId="0" fontId="27" fillId="3" borderId="0" xfId="6" applyFont="1" applyFill="1" applyAlignment="1">
      <alignment horizontal="left" vertical="top"/>
    </xf>
    <xf numFmtId="14" fontId="26" fillId="3" borderId="0" xfId="6" applyNumberFormat="1" applyFont="1" applyFill="1" applyAlignment="1">
      <alignment horizontal="left" vertical="top"/>
    </xf>
    <xf numFmtId="20" fontId="26" fillId="3" borderId="0" xfId="6" applyNumberFormat="1" applyFont="1" applyFill="1" applyAlignment="1">
      <alignment horizontal="left" vertical="top"/>
    </xf>
    <xf numFmtId="0" fontId="28" fillId="3" borderId="0" xfId="6" applyFont="1" applyFill="1" applyAlignment="1">
      <alignment horizontal="left" vertical="top"/>
    </xf>
    <xf numFmtId="0" fontId="29" fillId="3" borderId="0" xfId="6" applyFont="1" applyFill="1" applyAlignment="1">
      <alignment horizontal="left" vertical="top"/>
    </xf>
    <xf numFmtId="0" fontId="30" fillId="3" borderId="0" xfId="6" applyFont="1" applyFill="1" applyAlignment="1">
      <alignment horizontal="left" vertical="top"/>
    </xf>
    <xf numFmtId="0" fontId="21" fillId="0" borderId="0" xfId="7" applyAlignment="1">
      <alignment vertical="center"/>
    </xf>
    <xf numFmtId="0" fontId="21" fillId="0" borderId="0" xfId="5" applyAlignment="1">
      <alignment vertical="center"/>
    </xf>
    <xf numFmtId="0" fontId="31" fillId="3" borderId="0" xfId="6" applyFont="1" applyFill="1" applyBorder="1" applyAlignment="1">
      <alignment horizontal="left" vertical="top"/>
    </xf>
    <xf numFmtId="0" fontId="32" fillId="3" borderId="0" xfId="6" applyFont="1" applyFill="1" applyBorder="1" applyAlignment="1">
      <alignment horizontal="left" vertical="top"/>
    </xf>
    <xf numFmtId="0" fontId="33" fillId="3" borderId="0" xfId="6" applyFont="1" applyFill="1" applyBorder="1" applyAlignment="1">
      <alignment horizontal="left" vertical="top"/>
    </xf>
    <xf numFmtId="0" fontId="17" fillId="3" borderId="0" xfId="6" applyFont="1" applyFill="1" applyBorder="1" applyAlignment="1">
      <alignment horizontal="left" vertical="top"/>
    </xf>
    <xf numFmtId="0" fontId="34" fillId="3" borderId="0" xfId="6" applyFont="1" applyFill="1" applyBorder="1" applyAlignment="1">
      <alignment horizontal="left" vertical="top"/>
    </xf>
    <xf numFmtId="0" fontId="34" fillId="3" borderId="0" xfId="6" applyFont="1" applyFill="1" applyBorder="1" applyAlignment="1">
      <alignment horizontal="left"/>
    </xf>
    <xf numFmtId="0" fontId="35" fillId="3" borderId="0" xfId="6" applyFont="1" applyFill="1" applyBorder="1" applyAlignment="1">
      <alignment horizontal="left" vertical="top"/>
    </xf>
    <xf numFmtId="0" fontId="36" fillId="3" borderId="0" xfId="6" applyFont="1" applyFill="1" applyBorder="1" applyAlignment="1">
      <alignment horizontal="left" vertical="top"/>
    </xf>
    <xf numFmtId="0" fontId="36" fillId="3" borderId="0" xfId="6" applyFont="1" applyFill="1" applyBorder="1" applyAlignment="1">
      <alignment horizontal="left" vertical="center"/>
    </xf>
    <xf numFmtId="0" fontId="36" fillId="3" borderId="0" xfId="6" applyFont="1" applyFill="1" applyBorder="1" applyAlignment="1">
      <alignment horizontal="center" vertical="top"/>
    </xf>
    <xf numFmtId="0" fontId="37" fillId="3" borderId="31" xfId="6" applyFont="1" applyFill="1" applyBorder="1" applyAlignment="1">
      <alignment horizontal="left" vertical="center"/>
    </xf>
    <xf numFmtId="0" fontId="36" fillId="3" borderId="24" xfId="6" applyFont="1" applyFill="1" applyBorder="1" applyAlignment="1">
      <alignment horizontal="center" vertical="center"/>
    </xf>
    <xf numFmtId="0" fontId="36" fillId="3" borderId="100" xfId="6" applyFont="1" applyFill="1" applyBorder="1" applyAlignment="1">
      <alignment horizontal="left" vertical="center"/>
    </xf>
    <xf numFmtId="0" fontId="36" fillId="3" borderId="106" xfId="6" applyFont="1" applyFill="1" applyBorder="1" applyAlignment="1">
      <alignment horizontal="left" vertical="center"/>
    </xf>
    <xf numFmtId="0" fontId="36" fillId="3" borderId="103" xfId="6" applyFont="1" applyFill="1" applyBorder="1" applyAlignment="1">
      <alignment horizontal="left" vertical="center"/>
    </xf>
    <xf numFmtId="0" fontId="39" fillId="3" borderId="0" xfId="6" applyFont="1" applyFill="1" applyBorder="1" applyAlignment="1">
      <alignment horizontal="right" vertical="center" wrapText="1"/>
    </xf>
    <xf numFmtId="0" fontId="39" fillId="3" borderId="0" xfId="6" applyFont="1" applyFill="1" applyBorder="1" applyAlignment="1">
      <alignment vertical="top" wrapText="1"/>
    </xf>
    <xf numFmtId="0" fontId="40" fillId="3" borderId="0" xfId="6" applyFont="1" applyFill="1" applyBorder="1" applyAlignment="1">
      <alignment horizontal="left" vertical="top"/>
    </xf>
    <xf numFmtId="0" fontId="42" fillId="3" borderId="0" xfId="6" applyFont="1" applyFill="1" applyBorder="1" applyAlignment="1">
      <alignment horizontal="center" vertical="center"/>
    </xf>
    <xf numFmtId="0" fontId="43" fillId="3" borderId="0" xfId="6" applyFont="1" applyFill="1" applyBorder="1" applyAlignment="1">
      <alignment vertical="center"/>
    </xf>
    <xf numFmtId="0" fontId="43" fillId="3" borderId="0" xfId="6" applyFont="1" applyFill="1" applyBorder="1" applyAlignment="1">
      <alignment horizontal="center" vertical="center"/>
    </xf>
    <xf numFmtId="0" fontId="43" fillId="3" borderId="0" xfId="6" applyFont="1" applyFill="1" applyBorder="1" applyAlignment="1">
      <alignment horizontal="left" vertical="center"/>
    </xf>
    <xf numFmtId="0" fontId="44" fillId="3" borderId="0" xfId="6" applyFont="1" applyFill="1" applyBorder="1" applyAlignment="1"/>
    <xf numFmtId="0" fontId="40" fillId="3" borderId="0" xfId="6" applyFont="1" applyFill="1" applyBorder="1" applyAlignment="1">
      <alignment horizontal="left"/>
    </xf>
    <xf numFmtId="0" fontId="41" fillId="3" borderId="0" xfId="6" applyFont="1" applyFill="1" applyBorder="1" applyAlignment="1">
      <alignment horizontal="right" vertical="top"/>
    </xf>
    <xf numFmtId="0" fontId="40" fillId="3" borderId="31" xfId="6" applyFont="1" applyFill="1" applyBorder="1" applyAlignment="1"/>
    <xf numFmtId="0" fontId="44" fillId="3" borderId="68" xfId="6" applyFont="1" applyFill="1" applyBorder="1" applyAlignment="1">
      <alignment vertical="center"/>
    </xf>
    <xf numFmtId="0" fontId="43" fillId="3" borderId="0" xfId="6" applyFont="1" applyFill="1" applyBorder="1" applyAlignment="1">
      <alignment horizontal="center" vertical="top"/>
    </xf>
    <xf numFmtId="0" fontId="44" fillId="3" borderId="0" xfId="6" applyFont="1" applyFill="1" applyBorder="1" applyAlignment="1">
      <alignment horizontal="left" vertical="top"/>
    </xf>
    <xf numFmtId="0" fontId="44" fillId="3" borderId="7" xfId="6" applyFont="1" applyFill="1" applyBorder="1" applyAlignment="1">
      <alignment horizontal="left" vertical="top"/>
    </xf>
    <xf numFmtId="0" fontId="44" fillId="3" borderId="23" xfId="6" applyFont="1" applyFill="1" applyBorder="1" applyAlignment="1">
      <alignment horizontal="left" vertical="top"/>
    </xf>
    <xf numFmtId="0" fontId="43" fillId="3" borderId="0" xfId="6" applyFont="1" applyFill="1" applyBorder="1" applyAlignment="1">
      <alignment horizontal="left" vertical="top"/>
    </xf>
    <xf numFmtId="0" fontId="45" fillId="3" borderId="95" xfId="6" applyFont="1" applyFill="1" applyBorder="1" applyAlignment="1">
      <alignment horizontal="left" vertical="center" wrapText="1"/>
    </xf>
    <xf numFmtId="0" fontId="36" fillId="3" borderId="96" xfId="6" applyFont="1" applyFill="1" applyBorder="1" applyAlignment="1">
      <alignment horizontal="left" vertical="center" wrapText="1"/>
    </xf>
    <xf numFmtId="0" fontId="45" fillId="3" borderId="97" xfId="6" applyFont="1" applyFill="1" applyBorder="1" applyAlignment="1">
      <alignment horizontal="left" vertical="center" wrapText="1"/>
    </xf>
    <xf numFmtId="0" fontId="36" fillId="3" borderId="98" xfId="6" applyFont="1" applyFill="1" applyBorder="1" applyAlignment="1">
      <alignment horizontal="left" vertical="center" wrapText="1"/>
    </xf>
    <xf numFmtId="0" fontId="45" fillId="3" borderId="0" xfId="6" applyFont="1" applyFill="1" applyBorder="1" applyAlignment="1">
      <alignment horizontal="left" vertical="center" wrapText="1"/>
    </xf>
    <xf numFmtId="0" fontId="36" fillId="3" borderId="0" xfId="6" applyFont="1" applyFill="1" applyBorder="1" applyAlignment="1">
      <alignment horizontal="left" vertical="center" wrapText="1"/>
    </xf>
    <xf numFmtId="0" fontId="45" fillId="3" borderId="0" xfId="6" applyFont="1" applyFill="1" applyBorder="1" applyAlignment="1">
      <alignment horizontal="left" vertical="top" wrapText="1"/>
    </xf>
    <xf numFmtId="0" fontId="45" fillId="0" borderId="0" xfId="5" applyFont="1" applyAlignment="1">
      <alignment vertical="center"/>
    </xf>
    <xf numFmtId="0" fontId="45" fillId="0" borderId="10" xfId="5" applyFont="1" applyBorder="1" applyAlignment="1">
      <alignment horizontal="center" vertical="center"/>
    </xf>
    <xf numFmtId="0" fontId="45" fillId="0" borderId="21" xfId="5" applyFont="1" applyBorder="1" applyAlignment="1">
      <alignment vertical="center"/>
    </xf>
    <xf numFmtId="0" fontId="45" fillId="0" borderId="2" xfId="5" applyFont="1" applyBorder="1" applyAlignment="1">
      <alignment vertical="center"/>
    </xf>
    <xf numFmtId="0" fontId="45" fillId="0" borderId="3" xfId="5" applyFont="1" applyBorder="1" applyAlignment="1">
      <alignment vertical="center"/>
    </xf>
    <xf numFmtId="0" fontId="45" fillId="0" borderId="90" xfId="5" applyFont="1" applyBorder="1" applyAlignment="1">
      <alignment vertical="center"/>
    </xf>
    <xf numFmtId="0" fontId="45" fillId="0" borderId="73" xfId="5" applyFont="1" applyBorder="1" applyAlignment="1">
      <alignment vertical="center"/>
    </xf>
    <xf numFmtId="0" fontId="45" fillId="0" borderId="64" xfId="5" applyFont="1" applyBorder="1" applyAlignment="1">
      <alignment vertical="center"/>
    </xf>
    <xf numFmtId="0" fontId="45" fillId="0" borderId="68" xfId="5" applyFont="1" applyBorder="1" applyAlignment="1">
      <alignment vertical="center"/>
    </xf>
    <xf numFmtId="0" fontId="45" fillId="0" borderId="8" xfId="5" applyFont="1" applyBorder="1" applyAlignment="1">
      <alignment vertical="center"/>
    </xf>
    <xf numFmtId="0" fontId="45" fillId="0" borderId="74" xfId="5" applyFont="1" applyBorder="1" applyAlignment="1">
      <alignment vertical="center"/>
    </xf>
    <xf numFmtId="0" fontId="45" fillId="0" borderId="7" xfId="5" applyFont="1" applyBorder="1" applyAlignment="1">
      <alignment horizontal="center" vertical="center"/>
    </xf>
    <xf numFmtId="0" fontId="45" fillId="0" borderId="74" xfId="5" applyFont="1" applyBorder="1" applyAlignment="1">
      <alignment horizontal="center" vertical="center"/>
    </xf>
    <xf numFmtId="0" fontId="45" fillId="0" borderId="0" xfId="5" applyFont="1" applyBorder="1" applyAlignment="1">
      <alignment horizontal="center" vertical="center"/>
    </xf>
    <xf numFmtId="0" fontId="45" fillId="0" borderId="0" xfId="5" applyFont="1" applyBorder="1" applyAlignment="1">
      <alignment vertical="center"/>
    </xf>
    <xf numFmtId="0" fontId="45" fillId="0" borderId="69" xfId="5" applyFont="1" applyBorder="1" applyAlignment="1">
      <alignment vertical="center"/>
    </xf>
    <xf numFmtId="0" fontId="45" fillId="0" borderId="29" xfId="5" applyFont="1" applyBorder="1" applyAlignment="1">
      <alignment vertical="center"/>
    </xf>
    <xf numFmtId="0" fontId="45" fillId="0" borderId="23" xfId="5" applyFont="1" applyBorder="1" applyAlignment="1">
      <alignment vertical="center"/>
    </xf>
    <xf numFmtId="0" fontId="45" fillId="0" borderId="22" xfId="5" applyFont="1" applyBorder="1" applyAlignment="1">
      <alignment vertical="center"/>
    </xf>
    <xf numFmtId="0" fontId="45" fillId="0" borderId="31" xfId="5" applyFont="1" applyBorder="1" applyAlignment="1">
      <alignment vertical="center"/>
    </xf>
    <xf numFmtId="0" fontId="45" fillId="0" borderId="7" xfId="5" applyFont="1" applyBorder="1" applyAlignment="1">
      <alignment vertical="center"/>
    </xf>
    <xf numFmtId="0" fontId="45" fillId="0" borderId="60" xfId="5" applyFont="1" applyBorder="1" applyAlignment="1">
      <alignment vertical="center"/>
    </xf>
    <xf numFmtId="0" fontId="45" fillId="0" borderId="89" xfId="5" applyFont="1" applyBorder="1" applyAlignment="1">
      <alignment vertical="center"/>
    </xf>
    <xf numFmtId="0" fontId="45" fillId="0" borderId="15" xfId="5" applyFont="1" applyBorder="1" applyAlignment="1">
      <alignment vertical="center"/>
    </xf>
    <xf numFmtId="0" fontId="45" fillId="0" borderId="16" xfId="5" applyFont="1" applyBorder="1" applyAlignment="1">
      <alignment vertical="center"/>
    </xf>
    <xf numFmtId="0" fontId="45" fillId="0" borderId="0" xfId="5" applyFont="1" applyAlignment="1">
      <alignment horizontal="right" vertical="center"/>
    </xf>
    <xf numFmtId="0" fontId="45" fillId="0" borderId="0" xfId="7" applyFont="1" applyAlignment="1">
      <alignment vertical="center"/>
    </xf>
    <xf numFmtId="0" fontId="46" fillId="0" borderId="0" xfId="7" applyFont="1" applyAlignment="1">
      <alignment vertical="center"/>
    </xf>
    <xf numFmtId="0" fontId="45" fillId="0" borderId="21" xfId="7" applyFont="1" applyBorder="1" applyAlignment="1">
      <alignment vertical="center"/>
    </xf>
    <xf numFmtId="0" fontId="45" fillId="0" borderId="2" xfId="7" applyFont="1" applyBorder="1" applyAlignment="1">
      <alignment vertical="center"/>
    </xf>
    <xf numFmtId="0" fontId="45" fillId="0" borderId="3" xfId="7" applyFont="1" applyBorder="1" applyAlignment="1">
      <alignment vertical="center"/>
    </xf>
    <xf numFmtId="0" fontId="45" fillId="0" borderId="90" xfId="7" applyFont="1" applyBorder="1" applyAlignment="1">
      <alignment vertical="center"/>
    </xf>
    <xf numFmtId="0" fontId="45" fillId="0" borderId="0" xfId="7" applyFont="1" applyBorder="1" applyAlignment="1">
      <alignment vertical="center"/>
    </xf>
    <xf numFmtId="0" fontId="45" fillId="0" borderId="8" xfId="7" applyFont="1" applyBorder="1" applyAlignment="1">
      <alignment vertical="center"/>
    </xf>
    <xf numFmtId="0" fontId="45" fillId="0" borderId="89" xfId="7" applyFont="1" applyBorder="1" applyAlignment="1">
      <alignment vertical="center"/>
    </xf>
    <xf numFmtId="0" fontId="45" fillId="0" borderId="15" xfId="7" applyFont="1" applyBorder="1" applyAlignment="1">
      <alignment vertical="center"/>
    </xf>
    <xf numFmtId="0" fontId="45" fillId="0" borderId="16" xfId="7" applyFont="1" applyBorder="1" applyAlignment="1">
      <alignment vertical="center"/>
    </xf>
    <xf numFmtId="0" fontId="45" fillId="0" borderId="0" xfId="7" applyFont="1" applyAlignment="1">
      <alignment horizontal="right" vertical="center"/>
    </xf>
    <xf numFmtId="0" fontId="47" fillId="3" borderId="0" xfId="0" applyFont="1" applyFill="1">
      <alignment vertical="center"/>
    </xf>
    <xf numFmtId="0" fontId="47" fillId="3" borderId="10" xfId="0" applyFont="1" applyFill="1" applyBorder="1" applyAlignment="1">
      <alignment horizontal="center" vertical="center"/>
    </xf>
    <xf numFmtId="0" fontId="47" fillId="3" borderId="10" xfId="0" applyFont="1" applyFill="1" applyBorder="1" applyAlignment="1">
      <alignment vertical="center" shrinkToFit="1"/>
    </xf>
    <xf numFmtId="0" fontId="47" fillId="3" borderId="10" xfId="0" applyFont="1" applyFill="1" applyBorder="1">
      <alignment vertical="center"/>
    </xf>
    <xf numFmtId="0" fontId="47" fillId="3" borderId="4" xfId="0" applyFont="1" applyFill="1" applyBorder="1" applyAlignment="1">
      <alignment horizontal="center" vertical="center" shrinkToFit="1"/>
    </xf>
    <xf numFmtId="0" fontId="48" fillId="3" borderId="27" xfId="0" applyFont="1" applyFill="1" applyBorder="1" applyAlignment="1">
      <alignment horizontal="center" vertical="center"/>
    </xf>
    <xf numFmtId="0" fontId="48" fillId="3" borderId="51" xfId="0" applyFont="1" applyFill="1" applyBorder="1" applyAlignment="1">
      <alignment horizontal="center" vertical="center"/>
    </xf>
    <xf numFmtId="0" fontId="48" fillId="3" borderId="32" xfId="0" applyFont="1" applyFill="1" applyBorder="1" applyAlignment="1">
      <alignment horizontal="center" vertical="center"/>
    </xf>
    <xf numFmtId="0" fontId="47" fillId="3" borderId="32" xfId="0" applyFont="1" applyFill="1" applyBorder="1" applyAlignment="1">
      <alignment horizontal="center" vertical="center"/>
    </xf>
    <xf numFmtId="0" fontId="47" fillId="3" borderId="33" xfId="0" applyFont="1" applyFill="1" applyBorder="1" applyAlignment="1">
      <alignment horizontal="center" vertical="center"/>
    </xf>
    <xf numFmtId="0" fontId="48" fillId="3" borderId="5" xfId="0" applyFont="1" applyFill="1" applyBorder="1">
      <alignment vertical="center"/>
    </xf>
    <xf numFmtId="0" fontId="48" fillId="3" borderId="53" xfId="0" applyFont="1" applyFill="1" applyBorder="1" applyAlignment="1">
      <alignment vertical="center" shrinkToFit="1"/>
    </xf>
    <xf numFmtId="0" fontId="48" fillId="3" borderId="52" xfId="0" applyFont="1" applyFill="1" applyBorder="1" applyAlignment="1">
      <alignment vertical="center" shrinkToFit="1"/>
    </xf>
    <xf numFmtId="0" fontId="48" fillId="3" borderId="52" xfId="0" applyFont="1" applyFill="1" applyBorder="1">
      <alignment vertical="center"/>
    </xf>
    <xf numFmtId="0" fontId="47" fillId="3" borderId="52" xfId="0" applyFont="1" applyFill="1" applyBorder="1">
      <alignment vertical="center"/>
    </xf>
    <xf numFmtId="0" fontId="47" fillId="3" borderId="6" xfId="0" applyFont="1" applyFill="1" applyBorder="1">
      <alignment vertical="center"/>
    </xf>
    <xf numFmtId="0" fontId="48" fillId="3" borderId="9" xfId="0" applyFont="1" applyFill="1" applyBorder="1">
      <alignment vertical="center"/>
    </xf>
    <xf numFmtId="0" fontId="48" fillId="3" borderId="23" xfId="0" applyFont="1" applyFill="1" applyBorder="1" applyAlignment="1">
      <alignment vertical="center" shrinkToFit="1"/>
    </xf>
    <xf numFmtId="0" fontId="48" fillId="3" borderId="22" xfId="0" applyFont="1" applyFill="1" applyBorder="1" applyAlignment="1">
      <alignment vertical="center" shrinkToFit="1"/>
    </xf>
    <xf numFmtId="0" fontId="48" fillId="3" borderId="22" xfId="0" applyFont="1" applyFill="1" applyBorder="1">
      <alignment vertical="center"/>
    </xf>
    <xf numFmtId="0" fontId="47" fillId="3" borderId="11" xfId="0" applyFont="1" applyFill="1" applyBorder="1">
      <alignment vertical="center"/>
    </xf>
    <xf numFmtId="0" fontId="48" fillId="3" borderId="13" xfId="0" applyFont="1" applyFill="1" applyBorder="1" applyAlignment="1">
      <alignment vertical="center" shrinkToFit="1"/>
    </xf>
    <xf numFmtId="0" fontId="48" fillId="3" borderId="10" xfId="0" applyFont="1" applyFill="1" applyBorder="1" applyAlignment="1">
      <alignment vertical="center" shrinkToFit="1"/>
    </xf>
    <xf numFmtId="0" fontId="48" fillId="3" borderId="10" xfId="0" applyFont="1" applyFill="1" applyBorder="1">
      <alignment vertical="center"/>
    </xf>
    <xf numFmtId="0" fontId="48" fillId="3" borderId="17" xfId="0" applyFont="1" applyFill="1" applyBorder="1">
      <alignment vertical="center"/>
    </xf>
    <xf numFmtId="0" fontId="47" fillId="3" borderId="18" xfId="0" applyFont="1" applyFill="1" applyBorder="1" applyAlignment="1">
      <alignment vertical="center" shrinkToFit="1"/>
    </xf>
    <xf numFmtId="0" fontId="48" fillId="3" borderId="18" xfId="0" applyFont="1" applyFill="1" applyBorder="1" applyAlignment="1">
      <alignment vertical="center" shrinkToFit="1"/>
    </xf>
    <xf numFmtId="0" fontId="48" fillId="3" borderId="18" xfId="0" applyFont="1" applyFill="1" applyBorder="1">
      <alignment vertical="center"/>
    </xf>
    <xf numFmtId="0" fontId="47" fillId="3" borderId="18" xfId="0" applyFont="1" applyFill="1" applyBorder="1">
      <alignment vertical="center"/>
    </xf>
    <xf numFmtId="0" fontId="47" fillId="3" borderId="19" xfId="0" applyFont="1" applyFill="1" applyBorder="1">
      <alignment vertical="center"/>
    </xf>
    <xf numFmtId="0" fontId="41" fillId="3" borderId="0" xfId="6" applyFont="1" applyFill="1" applyAlignment="1">
      <alignment vertical="top"/>
    </xf>
    <xf numFmtId="0" fontId="38" fillId="3" borderId="0" xfId="6" applyFont="1" applyFill="1" applyAlignment="1">
      <alignment horizontal="left" vertical="top"/>
    </xf>
    <xf numFmtId="0" fontId="41" fillId="3" borderId="0" xfId="6" applyFont="1" applyFill="1" applyAlignment="1">
      <alignment horizontal="left"/>
    </xf>
    <xf numFmtId="0" fontId="38" fillId="3" borderId="2" xfId="3" applyFont="1" applyFill="1" applyBorder="1" applyAlignment="1">
      <alignment horizontal="center" vertical="center" wrapText="1"/>
    </xf>
    <xf numFmtId="0" fontId="38" fillId="3" borderId="2" xfId="3" applyFont="1" applyFill="1" applyBorder="1" applyAlignment="1">
      <alignment vertical="center" wrapText="1"/>
    </xf>
    <xf numFmtId="0" fontId="38" fillId="3" borderId="68" xfId="3" applyFont="1" applyFill="1" applyBorder="1" applyAlignment="1">
      <alignment horizontal="center" vertical="center" wrapText="1"/>
    </xf>
    <xf numFmtId="0" fontId="38" fillId="3" borderId="68" xfId="3" applyFont="1" applyFill="1" applyBorder="1" applyAlignment="1">
      <alignment vertical="center" wrapText="1"/>
    </xf>
    <xf numFmtId="0" fontId="38" fillId="3" borderId="0" xfId="6" applyFont="1" applyFill="1" applyAlignment="1">
      <alignment horizontal="left" vertical="center"/>
    </xf>
    <xf numFmtId="0" fontId="41" fillId="3" borderId="0" xfId="6" applyFont="1" applyFill="1" applyAlignment="1">
      <alignment horizontal="left" vertical="center"/>
    </xf>
    <xf numFmtId="0" fontId="41" fillId="3" borderId="15" xfId="6" applyFont="1" applyFill="1" applyBorder="1" applyAlignment="1">
      <alignment horizontal="left"/>
    </xf>
    <xf numFmtId="0" fontId="38" fillId="3" borderId="0" xfId="3" applyFont="1" applyFill="1" applyAlignment="1">
      <alignment horizontal="center" vertical="center" wrapText="1"/>
    </xf>
    <xf numFmtId="49" fontId="38" fillId="3" borderId="13" xfId="2" applyNumberFormat="1" applyFont="1" applyFill="1" applyBorder="1" applyAlignment="1">
      <alignment vertical="center"/>
    </xf>
    <xf numFmtId="49" fontId="38" fillId="3" borderId="24" xfId="2" applyNumberFormat="1" applyFont="1" applyFill="1" applyBorder="1" applyAlignment="1">
      <alignment vertical="center"/>
    </xf>
    <xf numFmtId="49" fontId="38" fillId="3" borderId="12" xfId="2" applyNumberFormat="1" applyFont="1" applyFill="1" applyBorder="1" applyAlignment="1">
      <alignment vertical="center"/>
    </xf>
    <xf numFmtId="0" fontId="50" fillId="3" borderId="0" xfId="6" applyFont="1" applyFill="1" applyAlignment="1">
      <alignment vertical="top"/>
    </xf>
    <xf numFmtId="0" fontId="51" fillId="3" borderId="0" xfId="6" applyFont="1" applyFill="1" applyAlignment="1">
      <alignment horizontal="left" vertical="top"/>
    </xf>
    <xf numFmtId="0" fontId="51" fillId="3" borderId="68" xfId="3" applyFont="1" applyFill="1" applyBorder="1" applyAlignment="1">
      <alignment horizontal="center" vertical="center" wrapText="1"/>
    </xf>
    <xf numFmtId="0" fontId="51" fillId="3" borderId="68" xfId="3" applyFont="1" applyFill="1" applyBorder="1" applyAlignment="1">
      <alignment vertical="center" wrapText="1"/>
    </xf>
    <xf numFmtId="0" fontId="51" fillId="3" borderId="0" xfId="3" applyFont="1" applyFill="1" applyAlignment="1">
      <alignment horizontal="center" vertical="center" wrapText="1"/>
    </xf>
    <xf numFmtId="49" fontId="51" fillId="3" borderId="24" xfId="2" applyNumberFormat="1" applyFont="1" applyFill="1" applyBorder="1" applyAlignment="1">
      <alignment vertical="center"/>
    </xf>
    <xf numFmtId="0" fontId="51" fillId="3" borderId="0" xfId="6" applyFont="1" applyFill="1" applyAlignment="1">
      <alignment horizontal="left" vertical="center"/>
    </xf>
    <xf numFmtId="0" fontId="51" fillId="3" borderId="81" xfId="6" applyFont="1" applyFill="1" applyBorder="1" applyAlignment="1">
      <alignment horizontal="left" vertical="center"/>
    </xf>
    <xf numFmtId="0" fontId="51" fillId="3" borderId="0" xfId="6" applyFont="1" applyFill="1" applyAlignment="1">
      <alignment vertical="center"/>
    </xf>
    <xf numFmtId="0" fontId="51" fillId="3" borderId="8" xfId="6" applyFont="1" applyFill="1" applyBorder="1" applyAlignment="1">
      <alignment horizontal="left" vertical="center"/>
    </xf>
    <xf numFmtId="0" fontId="51" fillId="3" borderId="31" xfId="6" applyFont="1" applyFill="1" applyBorder="1" applyAlignment="1">
      <alignment horizontal="left" vertical="center"/>
    </xf>
    <xf numFmtId="0" fontId="51" fillId="3" borderId="82" xfId="6" applyFont="1" applyFill="1" applyBorder="1" applyAlignment="1">
      <alignment horizontal="left" vertical="center"/>
    </xf>
    <xf numFmtId="0" fontId="50" fillId="3" borderId="0" xfId="6" applyFont="1" applyFill="1" applyAlignment="1">
      <alignment horizontal="left" vertical="center"/>
    </xf>
    <xf numFmtId="0" fontId="49" fillId="0" borderId="0" xfId="6" applyFont="1" applyFill="1" applyAlignment="1">
      <alignment horizontal="right" vertical="top" wrapText="1"/>
    </xf>
    <xf numFmtId="0" fontId="38" fillId="3" borderId="0" xfId="2" applyFont="1" applyFill="1" applyAlignment="1">
      <alignment vertical="center"/>
    </xf>
    <xf numFmtId="0" fontId="51" fillId="3" borderId="0" xfId="2" applyFont="1" applyFill="1" applyAlignment="1">
      <alignment vertical="center"/>
    </xf>
    <xf numFmtId="0" fontId="54" fillId="3" borderId="0" xfId="2" applyFont="1" applyFill="1" applyAlignment="1">
      <alignment vertical="center"/>
    </xf>
    <xf numFmtId="0" fontId="51" fillId="3" borderId="0" xfId="2" applyFont="1" applyFill="1" applyBorder="1" applyAlignment="1">
      <alignment vertical="center"/>
    </xf>
    <xf numFmtId="0" fontId="51" fillId="3" borderId="0" xfId="3" applyFont="1" applyFill="1" applyAlignment="1">
      <alignment vertical="center"/>
    </xf>
    <xf numFmtId="0" fontId="55" fillId="3" borderId="0" xfId="2" applyFont="1" applyFill="1" applyAlignment="1">
      <alignment vertical="center"/>
    </xf>
    <xf numFmtId="49" fontId="46" fillId="0" borderId="0" xfId="2" applyNumberFormat="1" applyFont="1" applyBorder="1" applyAlignment="1">
      <alignment vertical="center"/>
    </xf>
    <xf numFmtId="49" fontId="46" fillId="0" borderId="0" xfId="2" applyNumberFormat="1" applyFont="1" applyAlignment="1">
      <alignment vertical="center"/>
    </xf>
    <xf numFmtId="0" fontId="46" fillId="3" borderId="0" xfId="2" applyFont="1" applyFill="1" applyAlignment="1">
      <alignment vertical="center"/>
    </xf>
    <xf numFmtId="0" fontId="51" fillId="3" borderId="0" xfId="2" applyFont="1" applyFill="1" applyAlignment="1">
      <alignment vertical="top"/>
    </xf>
    <xf numFmtId="0" fontId="51" fillId="3" borderId="0" xfId="2" applyFont="1" applyFill="1" applyAlignment="1">
      <alignment horizontal="left" vertical="top"/>
    </xf>
    <xf numFmtId="0" fontId="51" fillId="3" borderId="0" xfId="2" applyFont="1" applyFill="1" applyAlignment="1">
      <alignment horizontal="left" vertical="top" wrapText="1"/>
    </xf>
    <xf numFmtId="49" fontId="46" fillId="0" borderId="0" xfId="2" applyNumberFormat="1" applyFont="1" applyAlignment="1">
      <alignment horizontal="left" vertical="top"/>
    </xf>
    <xf numFmtId="49" fontId="46" fillId="0" borderId="0" xfId="2" applyNumberFormat="1" applyFont="1" applyAlignment="1">
      <alignment horizontal="left" vertical="top" wrapText="1"/>
    </xf>
    <xf numFmtId="49" fontId="51" fillId="0" borderId="13" xfId="3" applyNumberFormat="1" applyFont="1" applyBorder="1" applyAlignment="1">
      <alignment horizontal="left" vertical="center"/>
    </xf>
    <xf numFmtId="49" fontId="56" fillId="0" borderId="24" xfId="3" applyNumberFormat="1" applyFont="1" applyBorder="1" applyAlignment="1">
      <alignment horizontal="left" vertical="center"/>
    </xf>
    <xf numFmtId="49" fontId="56" fillId="0" borderId="12" xfId="3" applyNumberFormat="1" applyFont="1" applyBorder="1" applyAlignment="1">
      <alignment horizontal="left" vertical="center"/>
    </xf>
    <xf numFmtId="49" fontId="57" fillId="0" borderId="61" xfId="3" applyNumberFormat="1" applyFont="1" applyBorder="1" applyAlignment="1">
      <alignment horizontal="center" vertical="center"/>
    </xf>
    <xf numFmtId="49" fontId="57" fillId="0" borderId="62" xfId="3" applyNumberFormat="1" applyFont="1" applyBorder="1" applyAlignment="1">
      <alignment horizontal="center" vertical="center"/>
    </xf>
    <xf numFmtId="0" fontId="57" fillId="3" borderId="62" xfId="2" applyFont="1" applyFill="1" applyBorder="1" applyAlignment="1">
      <alignment vertical="center"/>
    </xf>
    <xf numFmtId="0" fontId="57" fillId="3" borderId="63" xfId="2" applyFont="1" applyFill="1" applyBorder="1" applyAlignment="1">
      <alignment vertical="center"/>
    </xf>
    <xf numFmtId="49" fontId="52" fillId="3" borderId="24" xfId="2" applyNumberFormat="1" applyFont="1" applyFill="1" applyBorder="1" applyAlignment="1">
      <alignment vertical="center"/>
    </xf>
    <xf numFmtId="0" fontId="51" fillId="3" borderId="84" xfId="2" applyFont="1" applyFill="1" applyBorder="1" applyAlignment="1">
      <alignment horizontal="center" vertical="center"/>
    </xf>
    <xf numFmtId="0" fontId="51" fillId="3" borderId="54" xfId="2" applyFont="1" applyFill="1" applyBorder="1" applyAlignment="1">
      <alignment horizontal="center" vertical="center"/>
    </xf>
    <xf numFmtId="0" fontId="51" fillId="3" borderId="85" xfId="3" applyFont="1" applyFill="1" applyBorder="1" applyAlignment="1">
      <alignment horizontal="center" vertical="center" wrapText="1"/>
    </xf>
    <xf numFmtId="0" fontId="51" fillId="3" borderId="86" xfId="3" applyFont="1" applyFill="1" applyBorder="1" applyAlignment="1">
      <alignment horizontal="center" vertical="center" wrapText="1"/>
    </xf>
    <xf numFmtId="0" fontId="51" fillId="3" borderId="50" xfId="3" applyFont="1" applyFill="1" applyBorder="1" applyAlignment="1">
      <alignment horizontal="center" vertical="center" wrapText="1"/>
    </xf>
    <xf numFmtId="0" fontId="46" fillId="3" borderId="0" xfId="2" applyFont="1" applyFill="1" applyAlignment="1">
      <alignment horizontal="left" vertical="center"/>
    </xf>
    <xf numFmtId="0" fontId="46" fillId="3" borderId="0" xfId="2" applyFont="1" applyFill="1" applyBorder="1" applyAlignment="1">
      <alignment vertical="center"/>
    </xf>
    <xf numFmtId="0" fontId="45" fillId="0" borderId="0" xfId="5" applyFont="1"/>
    <xf numFmtId="0" fontId="58" fillId="0" borderId="0" xfId="5" applyFont="1" applyAlignment="1">
      <alignment horizontal="left" vertical="center"/>
    </xf>
    <xf numFmtId="0" fontId="45" fillId="0" borderId="0" xfId="5" applyFont="1" applyAlignment="1">
      <alignment horizontal="left" vertical="center"/>
    </xf>
    <xf numFmtId="0" fontId="46" fillId="0" borderId="0" xfId="5" applyFont="1" applyAlignment="1">
      <alignment vertical="center"/>
    </xf>
    <xf numFmtId="0" fontId="45" fillId="0" borderId="0" xfId="5" applyFont="1" applyAlignment="1">
      <alignment horizontal="center"/>
    </xf>
    <xf numFmtId="0" fontId="47" fillId="0" borderId="0" xfId="5" applyFont="1" applyAlignment="1">
      <alignment horizontal="center" vertical="center"/>
    </xf>
    <xf numFmtId="0" fontId="45" fillId="0" borderId="0" xfId="5" applyFont="1" applyAlignment="1">
      <alignment horizontal="center" vertical="center"/>
    </xf>
    <xf numFmtId="0" fontId="59" fillId="0" borderId="0" xfId="5" applyFont="1" applyAlignment="1">
      <alignment vertical="center"/>
    </xf>
    <xf numFmtId="0" fontId="46" fillId="0" borderId="0" xfId="5" applyFont="1"/>
    <xf numFmtId="0" fontId="52" fillId="0" borderId="10" xfId="5" applyFont="1" applyBorder="1" applyAlignment="1">
      <alignment horizontal="center" vertical="center" wrapText="1"/>
    </xf>
    <xf numFmtId="0" fontId="45" fillId="0" borderId="10" xfId="5" applyFont="1" applyBorder="1" applyAlignment="1">
      <alignment horizontal="center" vertical="center" wrapText="1"/>
    </xf>
    <xf numFmtId="0" fontId="60" fillId="0" borderId="22" xfId="0" applyFont="1" applyBorder="1" applyAlignment="1">
      <alignment horizontal="center" vertical="center" wrapText="1"/>
    </xf>
    <xf numFmtId="0" fontId="45" fillId="0" borderId="22" xfId="5" applyFont="1" applyBorder="1" applyAlignment="1">
      <alignment horizontal="center" vertical="center" wrapText="1"/>
    </xf>
    <xf numFmtId="0" fontId="54" fillId="0" borderId="10" xfId="5" applyFont="1" applyBorder="1" applyAlignment="1">
      <alignment horizontal="center" vertical="center" wrapText="1"/>
    </xf>
    <xf numFmtId="0" fontId="45" fillId="0" borderId="109" xfId="5" applyFont="1" applyBorder="1" applyAlignment="1">
      <alignment horizontal="center" vertical="center" wrapText="1"/>
    </xf>
    <xf numFmtId="0" fontId="61" fillId="0" borderId="0" xfId="5" applyFont="1" applyAlignment="1">
      <alignment horizontal="left" vertical="center" wrapText="1"/>
    </xf>
    <xf numFmtId="0" fontId="46" fillId="0" borderId="0" xfId="5" applyFont="1" applyAlignment="1">
      <alignment horizontal="left" vertical="center" wrapText="1"/>
    </xf>
    <xf numFmtId="0" fontId="38" fillId="0" borderId="0" xfId="0" applyFont="1" applyAlignment="1"/>
    <xf numFmtId="0" fontId="46" fillId="0" borderId="0" xfId="0" applyFont="1" applyAlignment="1"/>
    <xf numFmtId="0" fontId="45" fillId="0" borderId="10" xfId="5" applyFont="1" applyBorder="1" applyAlignment="1">
      <alignment horizontal="center" vertical="center"/>
    </xf>
    <xf numFmtId="0" fontId="46" fillId="0" borderId="109" xfId="0" applyFont="1" applyBorder="1" applyAlignment="1">
      <alignment horizontal="left" vertical="center" wrapText="1"/>
    </xf>
    <xf numFmtId="0" fontId="58" fillId="0" borderId="0" xfId="5" applyFont="1" applyAlignment="1">
      <alignment horizontal="left" vertical="center"/>
    </xf>
    <xf numFmtId="0" fontId="48" fillId="0" borderId="0" xfId="5" applyFont="1" applyAlignment="1">
      <alignment horizontal="center" vertical="center"/>
    </xf>
    <xf numFmtId="0" fontId="45" fillId="0" borderId="13" xfId="5" applyFont="1" applyBorder="1" applyAlignment="1">
      <alignment horizontal="center" vertical="center"/>
    </xf>
    <xf numFmtId="0" fontId="45" fillId="0" borderId="12" xfId="5" applyFont="1" applyBorder="1" applyAlignment="1">
      <alignment horizontal="center" vertical="center"/>
    </xf>
    <xf numFmtId="0" fontId="45" fillId="0" borderId="24" xfId="5" applyFont="1" applyBorder="1" applyAlignment="1">
      <alignment horizontal="center" vertical="center"/>
    </xf>
    <xf numFmtId="0" fontId="45" fillId="0" borderId="10" xfId="5" applyFont="1" applyBorder="1" applyAlignment="1">
      <alignment horizontal="center" vertical="center" textRotation="255"/>
    </xf>
    <xf numFmtId="0" fontId="60" fillId="0" borderId="73" xfId="0" applyFont="1" applyBorder="1" applyAlignment="1">
      <alignment horizontal="center" vertical="center" wrapText="1"/>
    </xf>
    <xf numFmtId="0" fontId="60" fillId="0" borderId="22" xfId="0" applyFont="1" applyBorder="1" applyAlignment="1">
      <alignment horizontal="center" vertical="center" wrapText="1"/>
    </xf>
    <xf numFmtId="0" fontId="45" fillId="0" borderId="73" xfId="5" applyFont="1" applyBorder="1" applyAlignment="1">
      <alignment horizontal="center" vertical="center" wrapText="1"/>
    </xf>
    <xf numFmtId="0" fontId="45" fillId="0" borderId="22" xfId="5" applyFont="1" applyBorder="1" applyAlignment="1">
      <alignment horizontal="center" vertical="center" wrapText="1"/>
    </xf>
    <xf numFmtId="0" fontId="61" fillId="0" borderId="10" xfId="5" applyFont="1" applyBorder="1" applyAlignment="1">
      <alignment horizontal="left" vertical="center" wrapText="1"/>
    </xf>
    <xf numFmtId="0" fontId="46" fillId="0" borderId="22" xfId="0" applyFont="1" applyBorder="1" applyAlignment="1">
      <alignment horizontal="left" vertical="center" wrapText="1"/>
    </xf>
    <xf numFmtId="0" fontId="46" fillId="0" borderId="10" xfId="0" applyFont="1" applyBorder="1" applyAlignment="1">
      <alignment horizontal="left" vertical="center" wrapText="1"/>
    </xf>
    <xf numFmtId="0" fontId="61" fillId="0" borderId="10" xfId="0" applyFont="1" applyBorder="1" applyAlignment="1">
      <alignment horizontal="left" vertical="center" wrapText="1"/>
    </xf>
    <xf numFmtId="0" fontId="62" fillId="0" borderId="73" xfId="5" applyFont="1" applyBorder="1" applyAlignment="1">
      <alignment horizontal="center" vertical="center" wrapText="1"/>
    </xf>
    <xf numFmtId="0" fontId="62" fillId="0" borderId="22" xfId="5" applyFont="1" applyBorder="1" applyAlignment="1">
      <alignment horizontal="center" vertical="center" wrapText="1"/>
    </xf>
    <xf numFmtId="0" fontId="45" fillId="0" borderId="13" xfId="5" applyFont="1" applyBorder="1" applyAlignment="1">
      <alignment horizontal="left" vertical="center" wrapText="1"/>
    </xf>
    <xf numFmtId="0" fontId="45" fillId="0" borderId="24" xfId="5" applyFont="1" applyBorder="1" applyAlignment="1">
      <alignment horizontal="left" vertical="center" wrapText="1"/>
    </xf>
    <xf numFmtId="0" fontId="45" fillId="0" borderId="12" xfId="5" applyFont="1" applyBorder="1" applyAlignment="1">
      <alignment horizontal="left" vertical="center" wrapText="1"/>
    </xf>
    <xf numFmtId="0" fontId="61" fillId="0" borderId="13" xfId="5" applyFont="1" applyBorder="1" applyAlignment="1">
      <alignment horizontal="left" vertical="center" wrapText="1"/>
    </xf>
    <xf numFmtId="0" fontId="61" fillId="0" borderId="24" xfId="5" applyFont="1" applyBorder="1" applyAlignment="1">
      <alignment horizontal="left" vertical="center" wrapText="1"/>
    </xf>
    <xf numFmtId="0" fontId="61" fillId="0" borderId="12" xfId="5" applyFont="1" applyBorder="1" applyAlignment="1">
      <alignment horizontal="left" vertical="center" wrapText="1"/>
    </xf>
    <xf numFmtId="0" fontId="45" fillId="0" borderId="0" xfId="5" applyFont="1" applyAlignment="1">
      <alignment horizontal="left" vertical="center"/>
    </xf>
    <xf numFmtId="0" fontId="45" fillId="0" borderId="0" xfId="0" applyFont="1">
      <alignment vertical="center"/>
    </xf>
    <xf numFmtId="0" fontId="59" fillId="0" borderId="13" xfId="5" applyFont="1" applyBorder="1" applyAlignment="1">
      <alignment horizontal="center" vertical="center"/>
    </xf>
    <xf numFmtId="0" fontId="59" fillId="0" borderId="24" xfId="5" applyFont="1" applyBorder="1" applyAlignment="1">
      <alignment horizontal="center" vertical="center"/>
    </xf>
    <xf numFmtId="0" fontId="59" fillId="0" borderId="12" xfId="5" applyFont="1" applyBorder="1" applyAlignment="1">
      <alignment horizontal="center" vertical="center"/>
    </xf>
    <xf numFmtId="0" fontId="59" fillId="0" borderId="10" xfId="5" applyFont="1" applyBorder="1" applyAlignment="1">
      <alignment horizontal="center" vertical="center"/>
    </xf>
    <xf numFmtId="0" fontId="38" fillId="0" borderId="0" xfId="5" applyFont="1" applyAlignment="1">
      <alignment horizontal="center"/>
    </xf>
    <xf numFmtId="0" fontId="53" fillId="0" borderId="0" xfId="0" applyFont="1" applyAlignment="1">
      <alignment horizontal="left" vertical="center"/>
    </xf>
    <xf numFmtId="0" fontId="53" fillId="0" borderId="0" xfId="0" applyFont="1" applyAlignment="1">
      <alignment horizontal="left" vertical="center" wrapText="1"/>
    </xf>
    <xf numFmtId="0" fontId="53" fillId="0" borderId="0" xfId="0" applyFont="1" applyAlignment="1">
      <alignment horizontal="center" vertical="center" wrapText="1"/>
    </xf>
    <xf numFmtId="0" fontId="53" fillId="0" borderId="0" xfId="0" applyFont="1" applyAlignment="1">
      <alignment horizontal="center" vertical="center"/>
    </xf>
    <xf numFmtId="0" fontId="46" fillId="3" borderId="2" xfId="2" applyFont="1" applyFill="1" applyBorder="1" applyAlignment="1">
      <alignment horizontal="center" vertical="top" wrapText="1"/>
    </xf>
    <xf numFmtId="0" fontId="46" fillId="3" borderId="0" xfId="2" applyFont="1" applyFill="1" applyBorder="1" applyAlignment="1">
      <alignment horizontal="center" vertical="top" wrapText="1"/>
    </xf>
    <xf numFmtId="0" fontId="46" fillId="3" borderId="2" xfId="2" applyFont="1" applyFill="1" applyBorder="1" applyAlignment="1">
      <alignment horizontal="left" vertical="top" wrapText="1"/>
    </xf>
    <xf numFmtId="0" fontId="46" fillId="3" borderId="0" xfId="2" applyFont="1" applyFill="1" applyBorder="1" applyAlignment="1">
      <alignment horizontal="left" vertical="top" wrapText="1"/>
    </xf>
    <xf numFmtId="49" fontId="51" fillId="3" borderId="68" xfId="3" applyNumberFormat="1" applyFont="1" applyFill="1" applyBorder="1" applyAlignment="1">
      <alignment horizontal="center" vertical="center" wrapText="1"/>
    </xf>
    <xf numFmtId="0" fontId="51" fillId="3" borderId="68" xfId="3" applyFont="1" applyFill="1" applyBorder="1" applyAlignment="1">
      <alignment horizontal="center" vertical="center" wrapText="1"/>
    </xf>
    <xf numFmtId="0" fontId="51" fillId="3" borderId="81" xfId="3" applyFont="1" applyFill="1" applyBorder="1" applyAlignment="1">
      <alignment horizontal="center" vertical="center" wrapText="1"/>
    </xf>
    <xf numFmtId="0" fontId="51" fillId="3" borderId="7" xfId="3" applyFont="1" applyFill="1" applyBorder="1" applyAlignment="1">
      <alignment horizontal="left" vertical="center" wrapText="1"/>
    </xf>
    <xf numFmtId="0" fontId="51" fillId="3" borderId="0" xfId="3" applyFont="1" applyFill="1" applyAlignment="1">
      <alignment horizontal="left" vertical="center" wrapText="1"/>
    </xf>
    <xf numFmtId="0" fontId="51" fillId="3" borderId="8" xfId="3" applyFont="1" applyFill="1" applyBorder="1" applyAlignment="1">
      <alignment horizontal="left" vertical="center" wrapText="1"/>
    </xf>
    <xf numFmtId="0" fontId="51" fillId="3" borderId="75" xfId="2" applyFont="1" applyFill="1" applyBorder="1" applyAlignment="1">
      <alignment horizontal="center" vertical="center" textRotation="255"/>
    </xf>
    <xf numFmtId="0" fontId="51" fillId="3" borderId="79" xfId="4" applyFont="1" applyFill="1" applyBorder="1" applyAlignment="1">
      <alignment horizontal="center" vertical="center" textRotation="255"/>
    </xf>
    <xf numFmtId="0" fontId="51" fillId="3" borderId="83" xfId="4" applyFont="1" applyFill="1" applyBorder="1" applyAlignment="1">
      <alignment horizontal="center" vertical="center" textRotation="255"/>
    </xf>
    <xf numFmtId="0" fontId="51" fillId="3" borderId="1" xfId="2" applyFont="1" applyFill="1" applyBorder="1" applyAlignment="1">
      <alignment horizontal="left" vertical="center"/>
    </xf>
    <xf numFmtId="0" fontId="51" fillId="3" borderId="2" xfId="2" applyFont="1" applyFill="1" applyBorder="1" applyAlignment="1">
      <alignment horizontal="left" vertical="center"/>
    </xf>
    <xf numFmtId="0" fontId="51" fillId="3" borderId="30" xfId="2" applyFont="1" applyFill="1" applyBorder="1" applyAlignment="1">
      <alignment horizontal="left" vertical="center"/>
    </xf>
    <xf numFmtId="0" fontId="51" fillId="3" borderId="76" xfId="2" applyFont="1" applyFill="1" applyBorder="1" applyAlignment="1">
      <alignment horizontal="left" vertical="center"/>
    </xf>
    <xf numFmtId="0" fontId="51" fillId="3" borderId="77" xfId="2" applyFont="1" applyFill="1" applyBorder="1" applyAlignment="1">
      <alignment horizontal="left" vertical="center"/>
    </xf>
    <xf numFmtId="0" fontId="51" fillId="3" borderId="88" xfId="2" applyFont="1" applyFill="1" applyBorder="1" applyAlignment="1">
      <alignment horizontal="left" vertical="center"/>
    </xf>
    <xf numFmtId="0" fontId="51" fillId="3" borderId="1" xfId="2" applyFont="1" applyFill="1" applyBorder="1" applyAlignment="1">
      <alignment horizontal="center" vertical="center"/>
    </xf>
    <xf numFmtId="0" fontId="51" fillId="3" borderId="2" xfId="2" applyFont="1" applyFill="1" applyBorder="1" applyAlignment="1">
      <alignment horizontal="center" vertical="center"/>
    </xf>
    <xf numFmtId="0" fontId="51" fillId="3" borderId="30" xfId="2" applyFont="1" applyFill="1" applyBorder="1" applyAlignment="1">
      <alignment horizontal="center" vertical="center"/>
    </xf>
    <xf numFmtId="0" fontId="51" fillId="3" borderId="23" xfId="2" applyFont="1" applyFill="1" applyBorder="1" applyAlignment="1">
      <alignment horizontal="center" vertical="center"/>
    </xf>
    <xf numFmtId="0" fontId="51" fillId="3" borderId="31" xfId="2" applyFont="1" applyFill="1" applyBorder="1" applyAlignment="1">
      <alignment horizontal="center" vertical="center"/>
    </xf>
    <xf numFmtId="0" fontId="51" fillId="3" borderId="60" xfId="2" applyFont="1" applyFill="1" applyBorder="1" applyAlignment="1">
      <alignment horizontal="center" vertical="center"/>
    </xf>
    <xf numFmtId="186" fontId="51" fillId="3" borderId="1" xfId="2" applyNumberFormat="1" applyFont="1" applyFill="1" applyBorder="1" applyAlignment="1">
      <alignment horizontal="left" vertical="center"/>
    </xf>
    <xf numFmtId="186" fontId="51" fillId="3" borderId="2" xfId="2" applyNumberFormat="1" applyFont="1" applyFill="1" applyBorder="1" applyAlignment="1">
      <alignment horizontal="left" vertical="center"/>
    </xf>
    <xf numFmtId="186" fontId="51" fillId="3" borderId="3" xfId="2" applyNumberFormat="1" applyFont="1" applyFill="1" applyBorder="1" applyAlignment="1">
      <alignment horizontal="left" vertical="center"/>
    </xf>
    <xf numFmtId="186" fontId="51" fillId="3" borderId="23" xfId="2" applyNumberFormat="1" applyFont="1" applyFill="1" applyBorder="1" applyAlignment="1">
      <alignment horizontal="left" vertical="center"/>
    </xf>
    <xf numFmtId="186" fontId="51" fillId="3" borderId="31" xfId="2" applyNumberFormat="1" applyFont="1" applyFill="1" applyBorder="1" applyAlignment="1">
      <alignment horizontal="left" vertical="center"/>
    </xf>
    <xf numFmtId="186" fontId="51" fillId="3" borderId="82" xfId="2" applyNumberFormat="1" applyFont="1" applyFill="1" applyBorder="1" applyAlignment="1">
      <alignment horizontal="left" vertical="center"/>
    </xf>
    <xf numFmtId="0" fontId="51" fillId="3" borderId="23" xfId="2" applyFont="1" applyFill="1" applyBorder="1" applyAlignment="1">
      <alignment horizontal="left" vertical="center"/>
    </xf>
    <xf numFmtId="0" fontId="51" fillId="3" borderId="31" xfId="2" applyFont="1" applyFill="1" applyBorder="1" applyAlignment="1">
      <alignment horizontal="left" vertical="center"/>
    </xf>
    <xf numFmtId="0" fontId="51" fillId="3" borderId="60" xfId="2" applyFont="1" applyFill="1" applyBorder="1" applyAlignment="1">
      <alignment horizontal="left" vertical="center"/>
    </xf>
    <xf numFmtId="0" fontId="51" fillId="3" borderId="70" xfId="2" applyFont="1" applyFill="1" applyBorder="1" applyAlignment="1">
      <alignment horizontal="left" vertical="center"/>
    </xf>
    <xf numFmtId="0" fontId="51" fillId="3" borderId="71" xfId="2" applyFont="1" applyFill="1" applyBorder="1" applyAlignment="1">
      <alignment horizontal="left" vertical="center"/>
    </xf>
    <xf numFmtId="0" fontId="51" fillId="3" borderId="72" xfId="2" applyFont="1" applyFill="1" applyBorder="1" applyAlignment="1">
      <alignment horizontal="left" vertical="center"/>
    </xf>
    <xf numFmtId="0" fontId="51" fillId="3" borderId="64" xfId="2" applyFont="1" applyFill="1" applyBorder="1" applyAlignment="1">
      <alignment horizontal="left" vertical="center" wrapText="1"/>
    </xf>
    <xf numFmtId="0" fontId="51" fillId="3" borderId="68" xfId="2" applyFont="1" applyFill="1" applyBorder="1" applyAlignment="1">
      <alignment horizontal="left" vertical="center"/>
    </xf>
    <xf numFmtId="0" fontId="51" fillId="3" borderId="69" xfId="2" applyFont="1" applyFill="1" applyBorder="1" applyAlignment="1">
      <alignment horizontal="left" vertical="center"/>
    </xf>
    <xf numFmtId="0" fontId="51" fillId="3" borderId="7" xfId="2" applyFont="1" applyFill="1" applyBorder="1" applyAlignment="1">
      <alignment horizontal="left" vertical="center" wrapText="1"/>
    </xf>
    <xf numFmtId="0" fontId="51" fillId="3" borderId="0" xfId="2" applyFont="1" applyFill="1" applyBorder="1" applyAlignment="1">
      <alignment horizontal="left" vertical="center"/>
    </xf>
    <xf numFmtId="0" fontId="51" fillId="3" borderId="29" xfId="2" applyFont="1" applyFill="1" applyBorder="1" applyAlignment="1">
      <alignment horizontal="left" vertical="center"/>
    </xf>
    <xf numFmtId="0" fontId="51" fillId="3" borderId="7" xfId="2" applyFont="1" applyFill="1" applyBorder="1" applyAlignment="1">
      <alignment horizontal="left" vertical="center"/>
    </xf>
    <xf numFmtId="0" fontId="51" fillId="3" borderId="14" xfId="2" applyFont="1" applyFill="1" applyBorder="1" applyAlignment="1">
      <alignment horizontal="left" vertical="center"/>
    </xf>
    <xf numFmtId="0" fontId="51" fillId="3" borderId="15" xfId="2" applyFont="1" applyFill="1" applyBorder="1" applyAlignment="1">
      <alignment horizontal="left" vertical="center"/>
    </xf>
    <xf numFmtId="0" fontId="51" fillId="3" borderId="28" xfId="2" applyFont="1" applyFill="1" applyBorder="1" applyAlignment="1">
      <alignment horizontal="left" vertical="center"/>
    </xf>
    <xf numFmtId="0" fontId="51" fillId="3" borderId="64" xfId="3" applyFont="1" applyFill="1" applyBorder="1" applyAlignment="1">
      <alignment horizontal="center" vertical="center" wrapText="1"/>
    </xf>
    <xf numFmtId="0" fontId="51" fillId="3" borderId="14" xfId="3" applyFont="1" applyFill="1" applyBorder="1" applyAlignment="1">
      <alignment horizontal="left" vertical="center" wrapText="1"/>
    </xf>
    <xf numFmtId="0" fontId="51" fillId="3" borderId="15" xfId="3" applyFont="1" applyFill="1" applyBorder="1" applyAlignment="1">
      <alignment horizontal="left" vertical="center" wrapText="1"/>
    </xf>
    <xf numFmtId="0" fontId="51" fillId="3" borderId="16" xfId="3" applyFont="1" applyFill="1" applyBorder="1" applyAlignment="1">
      <alignment horizontal="left" vertical="center" wrapText="1"/>
    </xf>
    <xf numFmtId="0" fontId="51" fillId="3" borderId="23" xfId="3" applyFont="1" applyFill="1" applyBorder="1" applyAlignment="1">
      <alignment horizontal="left" vertical="center" wrapText="1"/>
    </xf>
    <xf numFmtId="0" fontId="51" fillId="3" borderId="31" xfId="3" applyFont="1" applyFill="1" applyBorder="1" applyAlignment="1">
      <alignment horizontal="left" vertical="center" wrapText="1"/>
    </xf>
    <xf numFmtId="0" fontId="51" fillId="3" borderId="82" xfId="3" applyFont="1" applyFill="1" applyBorder="1" applyAlignment="1">
      <alignment horizontal="left" vertical="center" wrapText="1"/>
    </xf>
    <xf numFmtId="0" fontId="51" fillId="3" borderId="79" xfId="2" applyFont="1" applyFill="1" applyBorder="1" applyAlignment="1">
      <alignment horizontal="center" vertical="center" textRotation="255"/>
    </xf>
    <xf numFmtId="0" fontId="51" fillId="3" borderId="83" xfId="2" applyFont="1" applyFill="1" applyBorder="1" applyAlignment="1">
      <alignment horizontal="center" vertical="center" textRotation="255"/>
    </xf>
    <xf numFmtId="0" fontId="51" fillId="3" borderId="53" xfId="2" applyFont="1" applyFill="1" applyBorder="1" applyAlignment="1">
      <alignment horizontal="left" vertical="center"/>
    </xf>
    <xf numFmtId="0" fontId="51" fillId="3" borderId="54" xfId="2" applyFont="1" applyFill="1" applyBorder="1" applyAlignment="1">
      <alignment horizontal="left" vertical="center"/>
    </xf>
    <xf numFmtId="0" fontId="51" fillId="3" borderId="48" xfId="2" applyFont="1" applyFill="1" applyBorder="1" applyAlignment="1">
      <alignment horizontal="left" vertical="center"/>
    </xf>
    <xf numFmtId="0" fontId="51" fillId="3" borderId="53" xfId="3" applyFont="1" applyFill="1" applyBorder="1" applyAlignment="1">
      <alignment horizontal="center" vertical="top" wrapText="1"/>
    </xf>
    <xf numFmtId="0" fontId="51" fillId="3" borderId="54" xfId="3" applyFont="1" applyFill="1" applyBorder="1" applyAlignment="1">
      <alignment horizontal="center" vertical="top" wrapText="1"/>
    </xf>
    <xf numFmtId="0" fontId="51" fillId="3" borderId="48" xfId="3" applyFont="1" applyFill="1" applyBorder="1" applyAlignment="1">
      <alignment horizontal="center" vertical="top" wrapText="1"/>
    </xf>
    <xf numFmtId="0" fontId="51" fillId="3" borderId="13" xfId="2" applyFont="1" applyFill="1" applyBorder="1" applyAlignment="1">
      <alignment horizontal="left" vertical="center"/>
    </xf>
    <xf numFmtId="0" fontId="51" fillId="3" borderId="24" xfId="2" applyFont="1" applyFill="1" applyBorder="1" applyAlignment="1">
      <alignment horizontal="left" vertical="center"/>
    </xf>
    <xf numFmtId="0" fontId="51" fillId="3" borderId="12" xfId="2" applyFont="1" applyFill="1" applyBorder="1" applyAlignment="1">
      <alignment horizontal="left" vertical="center"/>
    </xf>
    <xf numFmtId="186" fontId="51" fillId="3" borderId="13" xfId="3" applyNumberFormat="1" applyFont="1" applyFill="1" applyBorder="1" applyAlignment="1">
      <alignment horizontal="left" vertical="center" wrapText="1" indent="1"/>
    </xf>
    <xf numFmtId="186" fontId="51" fillId="3" borderId="24" xfId="3" applyNumberFormat="1" applyFont="1" applyFill="1" applyBorder="1" applyAlignment="1">
      <alignment horizontal="left" vertical="center" wrapText="1" indent="1"/>
    </xf>
    <xf numFmtId="186" fontId="51" fillId="3" borderId="25" xfId="3" applyNumberFormat="1" applyFont="1" applyFill="1" applyBorder="1" applyAlignment="1">
      <alignment horizontal="left" vertical="center" wrapText="1" indent="1"/>
    </xf>
    <xf numFmtId="0" fontId="51" fillId="3" borderId="82" xfId="2" applyFont="1" applyFill="1" applyBorder="1" applyAlignment="1">
      <alignment horizontal="center" vertical="center"/>
    </xf>
    <xf numFmtId="0" fontId="51" fillId="3" borderId="64" xfId="2" applyFont="1" applyFill="1" applyBorder="1" applyAlignment="1">
      <alignment horizontal="left" vertical="center"/>
    </xf>
    <xf numFmtId="0" fontId="51" fillId="3" borderId="65" xfId="2" applyFont="1" applyFill="1" applyBorder="1" applyAlignment="1">
      <alignment horizontal="left" vertical="center"/>
    </xf>
    <xf numFmtId="0" fontId="51" fillId="3" borderId="66" xfId="2" applyFont="1" applyFill="1" applyBorder="1" applyAlignment="1">
      <alignment horizontal="left" vertical="center"/>
    </xf>
    <xf numFmtId="0" fontId="51" fillId="3" borderId="87" xfId="2" applyFont="1" applyFill="1" applyBorder="1" applyAlignment="1">
      <alignment horizontal="left" vertical="center"/>
    </xf>
    <xf numFmtId="0" fontId="51" fillId="3" borderId="70" xfId="2" applyFont="1" applyFill="1" applyBorder="1" applyAlignment="1">
      <alignment horizontal="left" vertical="center" wrapText="1"/>
    </xf>
    <xf numFmtId="0" fontId="51" fillId="3" borderId="71" xfId="2" applyFont="1" applyFill="1" applyBorder="1" applyAlignment="1">
      <alignment horizontal="left" vertical="center" wrapText="1"/>
    </xf>
    <xf numFmtId="0" fontId="51" fillId="3" borderId="80" xfId="2" applyFont="1" applyFill="1" applyBorder="1" applyAlignment="1">
      <alignment horizontal="left" vertical="center" wrapText="1"/>
    </xf>
    <xf numFmtId="0" fontId="23" fillId="3" borderId="0" xfId="2" applyFont="1" applyFill="1" applyBorder="1" applyAlignment="1">
      <alignment horizontal="center" vertical="center"/>
    </xf>
    <xf numFmtId="186" fontId="51" fillId="3" borderId="23" xfId="2" applyNumberFormat="1" applyFont="1" applyFill="1" applyBorder="1" applyAlignment="1">
      <alignment horizontal="left" vertical="top"/>
    </xf>
    <xf numFmtId="186" fontId="51" fillId="3" borderId="31" xfId="2" applyNumberFormat="1" applyFont="1" applyFill="1" applyBorder="1" applyAlignment="1">
      <alignment horizontal="left" vertical="top"/>
    </xf>
    <xf numFmtId="186" fontId="51" fillId="3" borderId="82" xfId="2" applyNumberFormat="1" applyFont="1" applyFill="1" applyBorder="1" applyAlignment="1">
      <alignment horizontal="left" vertical="top"/>
    </xf>
    <xf numFmtId="0" fontId="23" fillId="3" borderId="0" xfId="2" applyFont="1" applyFill="1" applyBorder="1" applyAlignment="1">
      <alignment horizontal="left" vertical="center"/>
    </xf>
    <xf numFmtId="0" fontId="51" fillId="3" borderId="64" xfId="2" applyFont="1" applyFill="1" applyBorder="1" applyAlignment="1">
      <alignment horizontal="left" vertical="top" wrapText="1"/>
    </xf>
    <xf numFmtId="0" fontId="51" fillId="3" borderId="68" xfId="2" applyFont="1" applyFill="1" applyBorder="1" applyAlignment="1">
      <alignment horizontal="left" vertical="top" wrapText="1"/>
    </xf>
    <xf numFmtId="0" fontId="51" fillId="3" borderId="69" xfId="2" applyFont="1" applyFill="1" applyBorder="1" applyAlignment="1">
      <alignment horizontal="left" vertical="top" wrapText="1"/>
    </xf>
    <xf numFmtId="0" fontId="51" fillId="3" borderId="23" xfId="2" applyFont="1" applyFill="1" applyBorder="1" applyAlignment="1">
      <alignment horizontal="left" vertical="top" wrapText="1"/>
    </xf>
    <xf numFmtId="0" fontId="51" fillId="3" borderId="31" xfId="2" applyFont="1" applyFill="1" applyBorder="1" applyAlignment="1">
      <alignment horizontal="left" vertical="top" wrapText="1"/>
    </xf>
    <xf numFmtId="0" fontId="51" fillId="3" borderId="60" xfId="2" applyFont="1" applyFill="1" applyBorder="1" applyAlignment="1">
      <alignment horizontal="left" vertical="top" wrapText="1"/>
    </xf>
    <xf numFmtId="0" fontId="51" fillId="3" borderId="68" xfId="2" applyFont="1" applyFill="1" applyBorder="1" applyAlignment="1">
      <alignment horizontal="left" vertical="center" wrapText="1"/>
    </xf>
    <xf numFmtId="0" fontId="51" fillId="3" borderId="69" xfId="2" applyFont="1" applyFill="1" applyBorder="1" applyAlignment="1">
      <alignment horizontal="left" vertical="center" wrapText="1"/>
    </xf>
    <xf numFmtId="0" fontId="51" fillId="3" borderId="23" xfId="2" applyFont="1" applyFill="1" applyBorder="1" applyAlignment="1">
      <alignment horizontal="left" vertical="center" wrapText="1"/>
    </xf>
    <xf numFmtId="0" fontId="51" fillId="3" borderId="31" xfId="2" applyFont="1" applyFill="1" applyBorder="1" applyAlignment="1">
      <alignment horizontal="left" vertical="center" wrapText="1"/>
    </xf>
    <xf numFmtId="0" fontId="51" fillId="3" borderId="60" xfId="2" applyFont="1" applyFill="1" applyBorder="1" applyAlignment="1">
      <alignment horizontal="left" vertical="center" wrapText="1"/>
    </xf>
    <xf numFmtId="0" fontId="51" fillId="3" borderId="67" xfId="2" applyFont="1" applyFill="1" applyBorder="1" applyAlignment="1">
      <alignment horizontal="left" vertical="center"/>
    </xf>
    <xf numFmtId="0" fontId="51" fillId="3" borderId="64" xfId="2" applyFont="1" applyFill="1" applyBorder="1" applyAlignment="1">
      <alignment horizontal="left" vertical="top"/>
    </xf>
    <xf numFmtId="0" fontId="51" fillId="3" borderId="68" xfId="2" applyFont="1" applyFill="1" applyBorder="1" applyAlignment="1">
      <alignment horizontal="left" vertical="top"/>
    </xf>
    <xf numFmtId="0" fontId="51" fillId="3" borderId="81" xfId="2" applyFont="1" applyFill="1" applyBorder="1" applyAlignment="1">
      <alignment horizontal="left" vertical="top"/>
    </xf>
    <xf numFmtId="0" fontId="23" fillId="3" borderId="0" xfId="2" applyFont="1" applyFill="1" applyBorder="1" applyAlignment="1">
      <alignment horizontal="center" vertical="center" textRotation="255"/>
    </xf>
    <xf numFmtId="0" fontId="23" fillId="3" borderId="0" xfId="4" applyFont="1" applyFill="1" applyBorder="1" applyAlignment="1">
      <alignment horizontal="center" vertical="center" textRotation="255"/>
    </xf>
    <xf numFmtId="0" fontId="51" fillId="3" borderId="0" xfId="2" applyFont="1" applyFill="1" applyAlignment="1">
      <alignment horizontal="left" vertical="top"/>
    </xf>
    <xf numFmtId="0" fontId="51" fillId="3" borderId="0" xfId="2" applyFont="1" applyFill="1" applyAlignment="1">
      <alignment horizontal="left" vertical="top" wrapText="1"/>
    </xf>
    <xf numFmtId="0" fontId="51" fillId="3" borderId="78" xfId="2" applyFont="1" applyFill="1" applyBorder="1" applyAlignment="1">
      <alignment horizontal="left" vertical="center"/>
    </xf>
    <xf numFmtId="49" fontId="51" fillId="3" borderId="13" xfId="2" applyNumberFormat="1" applyFont="1" applyFill="1" applyBorder="1" applyAlignment="1">
      <alignment horizontal="left" vertical="center"/>
    </xf>
    <xf numFmtId="49" fontId="51" fillId="3" borderId="24" xfId="2" applyNumberFormat="1" applyFont="1" applyFill="1" applyBorder="1" applyAlignment="1">
      <alignment horizontal="left" vertical="center"/>
    </xf>
    <xf numFmtId="49" fontId="51" fillId="3" borderId="24" xfId="2" applyNumberFormat="1" applyFont="1" applyFill="1" applyBorder="1" applyAlignment="1">
      <alignment horizontal="center" vertical="center"/>
    </xf>
    <xf numFmtId="49" fontId="51" fillId="3" borderId="12" xfId="2" applyNumberFormat="1" applyFont="1" applyFill="1" applyBorder="1" applyAlignment="1">
      <alignment horizontal="center" vertical="center"/>
    </xf>
    <xf numFmtId="49" fontId="51" fillId="3" borderId="25" xfId="2" applyNumberFormat="1" applyFont="1" applyFill="1" applyBorder="1" applyAlignment="1">
      <alignment horizontal="left" vertical="center"/>
    </xf>
    <xf numFmtId="0" fontId="51" fillId="3" borderId="10" xfId="3" applyFont="1" applyFill="1" applyBorder="1" applyAlignment="1">
      <alignment horizontal="center" vertical="center"/>
    </xf>
    <xf numFmtId="0" fontId="51" fillId="3" borderId="0" xfId="2" applyFont="1" applyFill="1" applyAlignment="1">
      <alignment horizontal="center" vertical="center"/>
    </xf>
    <xf numFmtId="0" fontId="51" fillId="3" borderId="0" xfId="2" applyFont="1" applyFill="1" applyAlignment="1">
      <alignment horizontal="right" vertical="center"/>
    </xf>
    <xf numFmtId="49" fontId="46" fillId="0" borderId="0" xfId="2" applyNumberFormat="1" applyFont="1" applyFill="1" applyBorder="1" applyAlignment="1">
      <alignment horizontal="center" vertical="center"/>
    </xf>
    <xf numFmtId="49" fontId="45" fillId="0" borderId="0" xfId="2" applyNumberFormat="1" applyFont="1" applyFill="1" applyBorder="1" applyAlignment="1">
      <alignment horizontal="center" vertical="center"/>
    </xf>
    <xf numFmtId="0" fontId="52" fillId="3" borderId="0" xfId="6" applyFont="1" applyFill="1" applyAlignment="1">
      <alignment horizontal="center" vertical="top"/>
    </xf>
    <xf numFmtId="0" fontId="49" fillId="0" borderId="0" xfId="6" applyFont="1" applyFill="1" applyAlignment="1">
      <alignment horizontal="left" vertical="top" wrapText="1"/>
    </xf>
    <xf numFmtId="0" fontId="51" fillId="3" borderId="10" xfId="6" applyFont="1" applyFill="1" applyBorder="1" applyAlignment="1">
      <alignment horizontal="center" vertical="center"/>
    </xf>
    <xf numFmtId="0" fontId="51" fillId="3" borderId="18" xfId="6" applyFont="1" applyFill="1" applyBorder="1" applyAlignment="1">
      <alignment horizontal="center" vertical="center"/>
    </xf>
    <xf numFmtId="0" fontId="51" fillId="3" borderId="13" xfId="2" applyFont="1" applyFill="1" applyBorder="1" applyAlignment="1">
      <alignment horizontal="center" vertical="center" shrinkToFit="1"/>
    </xf>
    <xf numFmtId="0" fontId="51" fillId="3" borderId="24" xfId="2" applyFont="1" applyFill="1" applyBorder="1" applyAlignment="1">
      <alignment horizontal="center" vertical="center" shrinkToFit="1"/>
    </xf>
    <xf numFmtId="0" fontId="51" fillId="3" borderId="12" xfId="2" applyFont="1" applyFill="1" applyBorder="1" applyAlignment="1">
      <alignment horizontal="center" vertical="center" shrinkToFit="1"/>
    </xf>
    <xf numFmtId="49" fontId="51" fillId="3" borderId="12" xfId="2" applyNumberFormat="1" applyFont="1" applyFill="1" applyBorder="1" applyAlignment="1">
      <alignment horizontal="left" vertical="center"/>
    </xf>
    <xf numFmtId="0" fontId="51" fillId="3" borderId="18" xfId="3" applyFont="1" applyFill="1" applyBorder="1" applyAlignment="1">
      <alignment horizontal="center" vertical="center"/>
    </xf>
    <xf numFmtId="49" fontId="51" fillId="3" borderId="57" xfId="2" applyNumberFormat="1" applyFont="1" applyFill="1" applyBorder="1" applyAlignment="1">
      <alignment horizontal="left" vertical="center"/>
    </xf>
    <xf numFmtId="49" fontId="51" fillId="3" borderId="58" xfId="2" applyNumberFormat="1" applyFont="1" applyFill="1" applyBorder="1" applyAlignment="1">
      <alignment horizontal="left" vertical="center"/>
    </xf>
    <xf numFmtId="49" fontId="51" fillId="3" borderId="59" xfId="2" applyNumberFormat="1" applyFont="1" applyFill="1" applyBorder="1" applyAlignment="1">
      <alignment horizontal="left" vertical="center"/>
    </xf>
    <xf numFmtId="0" fontId="51" fillId="3" borderId="49" xfId="6" applyFont="1" applyFill="1" applyBorder="1" applyAlignment="1">
      <alignment horizontal="center" vertical="center"/>
    </xf>
    <xf numFmtId="0" fontId="51" fillId="3" borderId="58" xfId="6" applyFont="1" applyFill="1" applyBorder="1" applyAlignment="1">
      <alignment horizontal="center" vertical="center"/>
    </xf>
    <xf numFmtId="0" fontId="51" fillId="3" borderId="46" xfId="6" applyFont="1" applyFill="1" applyBorder="1" applyAlignment="1">
      <alignment horizontal="center" vertical="center"/>
    </xf>
    <xf numFmtId="0" fontId="51" fillId="3" borderId="57" xfId="6" applyFont="1" applyFill="1" applyBorder="1" applyAlignment="1">
      <alignment horizontal="left" vertical="center"/>
    </xf>
    <xf numFmtId="0" fontId="51" fillId="3" borderId="58" xfId="6" applyFont="1" applyFill="1" applyBorder="1" applyAlignment="1">
      <alignment horizontal="left" vertical="center"/>
    </xf>
    <xf numFmtId="0" fontId="51" fillId="3" borderId="59" xfId="6" applyFont="1" applyFill="1" applyBorder="1" applyAlignment="1">
      <alignment horizontal="left" vertical="center"/>
    </xf>
    <xf numFmtId="0" fontId="51" fillId="3" borderId="5" xfId="6" applyFont="1" applyFill="1" applyBorder="1" applyAlignment="1">
      <alignment horizontal="center" vertical="center" textRotation="255"/>
    </xf>
    <xf numFmtId="0" fontId="51" fillId="3" borderId="52" xfId="6" applyFont="1" applyFill="1" applyBorder="1" applyAlignment="1">
      <alignment horizontal="center" vertical="center" textRotation="255"/>
    </xf>
    <xf numFmtId="0" fontId="51" fillId="3" borderId="9" xfId="6" applyFont="1" applyFill="1" applyBorder="1" applyAlignment="1">
      <alignment horizontal="center" vertical="center" textRotation="255"/>
    </xf>
    <xf numFmtId="0" fontId="51" fillId="3" borderId="10" xfId="6" applyFont="1" applyFill="1" applyBorder="1" applyAlignment="1">
      <alignment horizontal="center" vertical="center" textRotation="255"/>
    </xf>
    <xf numFmtId="0" fontId="51" fillId="3" borderId="17" xfId="6" applyFont="1" applyFill="1" applyBorder="1" applyAlignment="1">
      <alignment horizontal="center" vertical="center" textRotation="255"/>
    </xf>
    <xf numFmtId="0" fontId="51" fillId="3" borderId="18" xfId="6" applyFont="1" applyFill="1" applyBorder="1" applyAlignment="1">
      <alignment horizontal="center" vertical="center" textRotation="255"/>
    </xf>
    <xf numFmtId="0" fontId="51" fillId="3" borderId="53" xfId="6" applyFont="1" applyFill="1" applyBorder="1" applyAlignment="1">
      <alignment horizontal="center" vertical="center"/>
    </xf>
    <xf numFmtId="0" fontId="51" fillId="3" borderId="54" xfId="6" applyFont="1" applyFill="1" applyBorder="1" applyAlignment="1">
      <alignment horizontal="center" vertical="center"/>
    </xf>
    <xf numFmtId="0" fontId="51" fillId="3" borderId="48" xfId="6" applyFont="1" applyFill="1" applyBorder="1" applyAlignment="1">
      <alignment horizontal="center" vertical="center"/>
    </xf>
    <xf numFmtId="0" fontId="51" fillId="3" borderId="53" xfId="6" applyFont="1" applyFill="1" applyBorder="1" applyAlignment="1">
      <alignment horizontal="left" vertical="center" wrapText="1"/>
    </xf>
    <xf numFmtId="0" fontId="51" fillId="3" borderId="54" xfId="6" applyFont="1" applyFill="1" applyBorder="1" applyAlignment="1">
      <alignment horizontal="left" vertical="center" wrapText="1"/>
    </xf>
    <xf numFmtId="0" fontId="51" fillId="3" borderId="50" xfId="6" applyFont="1" applyFill="1" applyBorder="1" applyAlignment="1">
      <alignment horizontal="left" vertical="center" wrapText="1"/>
    </xf>
    <xf numFmtId="0" fontId="51" fillId="3" borderId="13" xfId="6" applyFont="1" applyFill="1" applyBorder="1" applyAlignment="1">
      <alignment horizontal="left" vertical="center" wrapText="1"/>
    </xf>
    <xf numFmtId="0" fontId="51" fillId="3" borderId="24" xfId="6" applyFont="1" applyFill="1" applyBorder="1" applyAlignment="1">
      <alignment horizontal="left" vertical="center" wrapText="1"/>
    </xf>
    <xf numFmtId="0" fontId="51" fillId="3" borderId="25" xfId="6" applyFont="1" applyFill="1" applyBorder="1" applyAlignment="1">
      <alignment horizontal="left" vertical="center" wrapText="1"/>
    </xf>
    <xf numFmtId="0" fontId="51" fillId="3" borderId="13" xfId="6" applyFont="1" applyFill="1" applyBorder="1" applyAlignment="1">
      <alignment horizontal="center" vertical="center"/>
    </xf>
    <xf numFmtId="0" fontId="51" fillId="3" borderId="24" xfId="6" applyFont="1" applyFill="1" applyBorder="1" applyAlignment="1">
      <alignment horizontal="center" vertical="center"/>
    </xf>
    <xf numFmtId="0" fontId="51" fillId="3" borderId="12" xfId="6" applyFont="1" applyFill="1" applyBorder="1" applyAlignment="1">
      <alignment horizontal="center" vertical="center"/>
    </xf>
    <xf numFmtId="0" fontId="51" fillId="3" borderId="13" xfId="6" applyFont="1" applyFill="1" applyBorder="1" applyAlignment="1">
      <alignment horizontal="left" vertical="center" wrapText="1" shrinkToFit="1"/>
    </xf>
    <xf numFmtId="0" fontId="51" fillId="3" borderId="24" xfId="6" applyFont="1" applyFill="1" applyBorder="1" applyAlignment="1">
      <alignment horizontal="left" vertical="center" wrapText="1" shrinkToFit="1"/>
    </xf>
    <xf numFmtId="0" fontId="51" fillId="3" borderId="12" xfId="6" applyFont="1" applyFill="1" applyBorder="1" applyAlignment="1">
      <alignment horizontal="left" vertical="center" wrapText="1" shrinkToFit="1"/>
    </xf>
    <xf numFmtId="0" fontId="51" fillId="3" borderId="23" xfId="6" applyFont="1" applyFill="1" applyBorder="1" applyAlignment="1">
      <alignment horizontal="left" vertical="center" wrapText="1" shrinkToFit="1"/>
    </xf>
    <xf numFmtId="0" fontId="51" fillId="3" borderId="31" xfId="6" applyFont="1" applyFill="1" applyBorder="1" applyAlignment="1">
      <alignment horizontal="left" vertical="center" wrapText="1" shrinkToFit="1"/>
    </xf>
    <xf numFmtId="0" fontId="51" fillId="3" borderId="82" xfId="6" applyFont="1" applyFill="1" applyBorder="1" applyAlignment="1">
      <alignment horizontal="left" vertical="center" wrapText="1" shrinkToFit="1"/>
    </xf>
    <xf numFmtId="0" fontId="51" fillId="3" borderId="91" xfId="6" applyFont="1" applyFill="1" applyBorder="1" applyAlignment="1">
      <alignment horizontal="center" vertical="center"/>
    </xf>
    <xf numFmtId="0" fontId="51" fillId="3" borderId="31" xfId="6" applyFont="1" applyFill="1" applyBorder="1" applyAlignment="1">
      <alignment horizontal="center" vertical="center"/>
    </xf>
    <xf numFmtId="0" fontId="51" fillId="3" borderId="60" xfId="6" applyFont="1" applyFill="1" applyBorder="1" applyAlignment="1">
      <alignment horizontal="center" vertical="center"/>
    </xf>
    <xf numFmtId="0" fontId="51" fillId="3" borderId="22" xfId="6" applyFont="1" applyFill="1" applyBorder="1" applyAlignment="1">
      <alignment horizontal="center" vertical="center"/>
    </xf>
    <xf numFmtId="0" fontId="51" fillId="3" borderId="94" xfId="6" applyFont="1" applyFill="1" applyBorder="1" applyAlignment="1">
      <alignment horizontal="center" vertical="center" wrapText="1"/>
    </xf>
    <xf numFmtId="0" fontId="51" fillId="3" borderId="68" xfId="6" applyFont="1" applyFill="1" applyBorder="1" applyAlignment="1">
      <alignment horizontal="center" vertical="center" wrapText="1"/>
    </xf>
    <xf numFmtId="0" fontId="51" fillId="3" borderId="69" xfId="6" applyFont="1" applyFill="1" applyBorder="1" applyAlignment="1">
      <alignment horizontal="center" vertical="center" wrapText="1"/>
    </xf>
    <xf numFmtId="0" fontId="51" fillId="3" borderId="90" xfId="6" applyFont="1" applyFill="1" applyBorder="1" applyAlignment="1">
      <alignment horizontal="center" vertical="center" wrapText="1"/>
    </xf>
    <xf numFmtId="0" fontId="51" fillId="3" borderId="0" xfId="6" applyFont="1" applyFill="1" applyAlignment="1">
      <alignment horizontal="center" vertical="center" wrapText="1"/>
    </xf>
    <xf numFmtId="0" fontId="51" fillId="3" borderId="29" xfId="6" applyFont="1" applyFill="1" applyBorder="1" applyAlignment="1">
      <alignment horizontal="center" vertical="center" wrapText="1"/>
    </xf>
    <xf numFmtId="0" fontId="51" fillId="3" borderId="91" xfId="6" applyFont="1" applyFill="1" applyBorder="1" applyAlignment="1">
      <alignment horizontal="center" vertical="center" wrapText="1"/>
    </xf>
    <xf numFmtId="0" fontId="51" fillId="3" borderId="31" xfId="6" applyFont="1" applyFill="1" applyBorder="1" applyAlignment="1">
      <alignment horizontal="center" vertical="center" wrapText="1"/>
    </xf>
    <xf numFmtId="0" fontId="51" fillId="3" borderId="60" xfId="6" applyFont="1" applyFill="1" applyBorder="1" applyAlignment="1">
      <alignment horizontal="center" vertical="center" wrapText="1"/>
    </xf>
    <xf numFmtId="0" fontId="51" fillId="3" borderId="10" xfId="6" applyFont="1" applyFill="1" applyBorder="1" applyAlignment="1">
      <alignment horizontal="center" vertical="center" shrinkToFit="1"/>
    </xf>
    <xf numFmtId="0" fontId="51" fillId="6" borderId="9" xfId="6" applyFont="1" applyFill="1" applyBorder="1" applyAlignment="1">
      <alignment horizontal="left" vertical="center"/>
    </xf>
    <xf numFmtId="0" fontId="51" fillId="6" borderId="10" xfId="6" applyFont="1" applyFill="1" applyBorder="1" applyAlignment="1">
      <alignment horizontal="left" vertical="center"/>
    </xf>
    <xf numFmtId="0" fontId="51" fillId="6" borderId="11" xfId="6" applyFont="1" applyFill="1" applyBorder="1" applyAlignment="1">
      <alignment horizontal="left" vertical="center"/>
    </xf>
    <xf numFmtId="0" fontId="51" fillId="3" borderId="94" xfId="6" applyFont="1" applyFill="1" applyBorder="1" applyAlignment="1">
      <alignment horizontal="center" vertical="center"/>
    </xf>
    <xf numFmtId="0" fontId="51" fillId="3" borderId="68" xfId="6" applyFont="1" applyFill="1" applyBorder="1" applyAlignment="1">
      <alignment horizontal="center" vertical="center"/>
    </xf>
    <xf numFmtId="0" fontId="51" fillId="3" borderId="69" xfId="6" applyFont="1" applyFill="1" applyBorder="1" applyAlignment="1">
      <alignment horizontal="center" vertical="center"/>
    </xf>
    <xf numFmtId="0" fontId="51" fillId="3" borderId="90" xfId="6" applyFont="1" applyFill="1" applyBorder="1" applyAlignment="1">
      <alignment horizontal="center" vertical="center"/>
    </xf>
    <xf numFmtId="0" fontId="51" fillId="3" borderId="0" xfId="6" applyFont="1" applyFill="1" applyAlignment="1">
      <alignment horizontal="center" vertical="center"/>
    </xf>
    <xf numFmtId="0" fontId="51" fillId="3" borderId="29" xfId="6" applyFont="1" applyFill="1" applyBorder="1" applyAlignment="1">
      <alignment horizontal="center" vertical="center"/>
    </xf>
    <xf numFmtId="0" fontId="51" fillId="3" borderId="64" xfId="6" applyFont="1" applyFill="1" applyBorder="1" applyAlignment="1">
      <alignment horizontal="center" vertical="center"/>
    </xf>
    <xf numFmtId="0" fontId="51" fillId="3" borderId="10" xfId="6" applyFont="1" applyFill="1" applyBorder="1" applyAlignment="1">
      <alignment horizontal="left" vertical="center" wrapText="1"/>
    </xf>
    <xf numFmtId="0" fontId="51" fillId="3" borderId="7" xfId="6" applyFont="1" applyFill="1" applyBorder="1" applyAlignment="1">
      <alignment horizontal="left" vertical="center" wrapText="1"/>
    </xf>
    <xf numFmtId="0" fontId="51" fillId="3" borderId="0" xfId="6" applyFont="1" applyFill="1" applyAlignment="1">
      <alignment horizontal="left" vertical="center" wrapText="1"/>
    </xf>
    <xf numFmtId="0" fontId="51" fillId="3" borderId="8" xfId="6" applyFont="1" applyFill="1" applyBorder="1" applyAlignment="1">
      <alignment horizontal="left" vertical="center" wrapText="1"/>
    </xf>
    <xf numFmtId="0" fontId="51" fillId="3" borderId="23" xfId="6" applyFont="1" applyFill="1" applyBorder="1" applyAlignment="1">
      <alignment horizontal="left" vertical="center" wrapText="1"/>
    </xf>
    <xf numFmtId="0" fontId="51" fillId="3" borderId="31" xfId="6" applyFont="1" applyFill="1" applyBorder="1" applyAlignment="1">
      <alignment horizontal="left" vertical="center" wrapText="1"/>
    </xf>
    <xf numFmtId="0" fontId="51" fillId="3" borderId="82" xfId="6" applyFont="1" applyFill="1" applyBorder="1" applyAlignment="1">
      <alignment horizontal="left" vertical="center" wrapText="1"/>
    </xf>
    <xf numFmtId="186" fontId="51" fillId="3" borderId="10" xfId="6" applyNumberFormat="1" applyFont="1" applyFill="1" applyBorder="1" applyAlignment="1">
      <alignment horizontal="left" vertical="center" indent="1"/>
    </xf>
    <xf numFmtId="0" fontId="43" fillId="0" borderId="10" xfId="6" applyFont="1" applyFill="1" applyBorder="1" applyAlignment="1">
      <alignment horizontal="center" vertical="center" wrapText="1"/>
    </xf>
    <xf numFmtId="0" fontId="43" fillId="0" borderId="11" xfId="6" applyFont="1" applyFill="1" applyBorder="1" applyAlignment="1">
      <alignment horizontal="center" vertical="center" wrapText="1"/>
    </xf>
    <xf numFmtId="0" fontId="49" fillId="0" borderId="10" xfId="6" applyFont="1" applyFill="1" applyBorder="1" applyAlignment="1">
      <alignment horizontal="center" vertical="center" wrapText="1"/>
    </xf>
    <xf numFmtId="0" fontId="38" fillId="0" borderId="10" xfId="6" applyFont="1" applyFill="1" applyBorder="1" applyAlignment="1">
      <alignment horizontal="left" vertical="center" wrapText="1"/>
    </xf>
    <xf numFmtId="0" fontId="38" fillId="0" borderId="10" xfId="6" applyFont="1" applyFill="1" applyBorder="1" applyAlignment="1">
      <alignment horizontal="center" vertical="center"/>
    </xf>
    <xf numFmtId="0" fontId="38" fillId="0" borderId="11" xfId="6" applyFont="1" applyFill="1" applyBorder="1" applyAlignment="1">
      <alignment horizontal="center" vertical="center"/>
    </xf>
    <xf numFmtId="0" fontId="49" fillId="0" borderId="41" xfId="6" applyFont="1" applyFill="1" applyBorder="1" applyAlignment="1">
      <alignment horizontal="center" vertical="center" wrapText="1"/>
    </xf>
    <xf numFmtId="0" fontId="49" fillId="0" borderId="42" xfId="6" applyFont="1" applyFill="1" applyBorder="1" applyAlignment="1">
      <alignment horizontal="center" vertical="center" wrapText="1"/>
    </xf>
    <xf numFmtId="0" fontId="49" fillId="0" borderId="92" xfId="6" applyFont="1" applyFill="1" applyBorder="1" applyAlignment="1">
      <alignment horizontal="center" vertical="center" wrapText="1"/>
    </xf>
    <xf numFmtId="0" fontId="49" fillId="0" borderId="93" xfId="6" applyFont="1" applyFill="1" applyBorder="1" applyAlignment="1">
      <alignment horizontal="center" vertical="center" wrapText="1"/>
    </xf>
    <xf numFmtId="0" fontId="51" fillId="3" borderId="81" xfId="6" applyFont="1" applyFill="1" applyBorder="1" applyAlignment="1">
      <alignment horizontal="center" vertical="center"/>
    </xf>
    <xf numFmtId="0" fontId="51" fillId="3" borderId="21" xfId="6" applyFont="1" applyFill="1" applyBorder="1" applyAlignment="1">
      <alignment horizontal="center" vertical="center" wrapText="1"/>
    </xf>
    <xf numFmtId="0" fontId="51" fillId="3" borderId="2" xfId="6" applyFont="1" applyFill="1" applyBorder="1" applyAlignment="1">
      <alignment horizontal="center" vertical="center" wrapText="1"/>
    </xf>
    <xf numFmtId="0" fontId="51" fillId="3" borderId="89" xfId="6" applyFont="1" applyFill="1" applyBorder="1" applyAlignment="1">
      <alignment horizontal="center" vertical="center" wrapText="1"/>
    </xf>
    <xf numFmtId="0" fontId="51" fillId="3" borderId="15" xfId="6" applyFont="1" applyFill="1" applyBorder="1" applyAlignment="1">
      <alignment horizontal="center" vertical="center" wrapText="1"/>
    </xf>
    <xf numFmtId="0" fontId="51" fillId="3" borderId="1" xfId="6" applyFont="1" applyFill="1" applyBorder="1" applyAlignment="1">
      <alignment horizontal="center" vertical="center"/>
    </xf>
    <xf numFmtId="0" fontId="51" fillId="3" borderId="2" xfId="6" applyFont="1" applyFill="1" applyBorder="1" applyAlignment="1">
      <alignment horizontal="center" vertical="center"/>
    </xf>
    <xf numFmtId="0" fontId="51" fillId="3" borderId="30" xfId="6" applyFont="1" applyFill="1" applyBorder="1" applyAlignment="1">
      <alignment horizontal="center" vertical="center"/>
    </xf>
    <xf numFmtId="0" fontId="51" fillId="3" borderId="14" xfId="6" applyFont="1" applyFill="1" applyBorder="1" applyAlignment="1">
      <alignment horizontal="center" vertical="center"/>
    </xf>
    <xf numFmtId="0" fontId="51" fillId="3" borderId="15" xfId="6" applyFont="1" applyFill="1" applyBorder="1" applyAlignment="1">
      <alignment horizontal="center" vertical="center"/>
    </xf>
    <xf numFmtId="0" fontId="51" fillId="3" borderId="28" xfId="6" applyFont="1" applyFill="1" applyBorder="1" applyAlignment="1">
      <alignment horizontal="center" vertical="center"/>
    </xf>
    <xf numFmtId="0" fontId="51" fillId="3" borderId="3" xfId="6" applyFont="1" applyFill="1" applyBorder="1" applyAlignment="1">
      <alignment horizontal="center" vertical="center"/>
    </xf>
    <xf numFmtId="0" fontId="51" fillId="3" borderId="57" xfId="6" applyFont="1" applyFill="1" applyBorder="1" applyAlignment="1">
      <alignment horizontal="center" vertical="center"/>
    </xf>
    <xf numFmtId="0" fontId="51" fillId="3" borderId="59" xfId="6" applyFont="1" applyFill="1" applyBorder="1" applyAlignment="1">
      <alignment horizontal="center" vertical="center"/>
    </xf>
    <xf numFmtId="0" fontId="51" fillId="3" borderId="21" xfId="6" applyFont="1" applyFill="1" applyBorder="1" applyAlignment="1">
      <alignment horizontal="center" vertical="center" textRotation="255"/>
    </xf>
    <xf numFmtId="0" fontId="51" fillId="3" borderId="30" xfId="6" applyFont="1" applyFill="1" applyBorder="1" applyAlignment="1">
      <alignment horizontal="center" vertical="center" textRotation="255"/>
    </xf>
    <xf numFmtId="0" fontId="51" fillId="3" borderId="90" xfId="6" applyFont="1" applyFill="1" applyBorder="1" applyAlignment="1">
      <alignment horizontal="center" vertical="center" textRotation="255"/>
    </xf>
    <xf numFmtId="0" fontId="51" fillId="3" borderId="29" xfId="6" applyFont="1" applyFill="1" applyBorder="1" applyAlignment="1">
      <alignment horizontal="center" vertical="center" textRotation="255"/>
    </xf>
    <xf numFmtId="0" fontId="51" fillId="3" borderId="91" xfId="6" applyFont="1" applyFill="1" applyBorder="1" applyAlignment="1">
      <alignment horizontal="center" vertical="center" textRotation="255"/>
    </xf>
    <xf numFmtId="0" fontId="51" fillId="3" borderId="60" xfId="6" applyFont="1" applyFill="1" applyBorder="1" applyAlignment="1">
      <alignment horizontal="center" vertical="center" textRotation="255"/>
    </xf>
    <xf numFmtId="0" fontId="53" fillId="3" borderId="52" xfId="6" applyFont="1" applyFill="1" applyBorder="1" applyAlignment="1">
      <alignment horizontal="center" vertical="center"/>
    </xf>
    <xf numFmtId="0" fontId="53" fillId="3" borderId="52" xfId="6" applyFont="1" applyFill="1" applyBorder="1" applyAlignment="1">
      <alignment horizontal="left" vertical="center"/>
    </xf>
    <xf numFmtId="0" fontId="53" fillId="3" borderId="6" xfId="6" applyFont="1" applyFill="1" applyBorder="1" applyAlignment="1">
      <alignment horizontal="left" vertical="center"/>
    </xf>
    <xf numFmtId="0" fontId="51" fillId="3" borderId="11" xfId="6" applyFont="1" applyFill="1" applyBorder="1" applyAlignment="1">
      <alignment horizontal="left" vertical="center" wrapText="1"/>
    </xf>
    <xf numFmtId="0" fontId="38" fillId="3" borderId="13" xfId="2" applyFont="1" applyFill="1" applyBorder="1" applyAlignment="1">
      <alignment horizontal="center" vertical="center" shrinkToFit="1"/>
    </xf>
    <xf numFmtId="0" fontId="38" fillId="3" borderId="24" xfId="2" applyFont="1" applyFill="1" applyBorder="1" applyAlignment="1">
      <alignment horizontal="center" vertical="center" shrinkToFit="1"/>
    </xf>
    <xf numFmtId="0" fontId="38" fillId="3" borderId="12" xfId="2" applyFont="1" applyFill="1" applyBorder="1" applyAlignment="1">
      <alignment horizontal="center" vertical="center" shrinkToFit="1"/>
    </xf>
    <xf numFmtId="49" fontId="38" fillId="3" borderId="13" xfId="2" applyNumberFormat="1" applyFont="1" applyFill="1" applyBorder="1" applyAlignment="1">
      <alignment horizontal="left" vertical="center"/>
    </xf>
    <xf numFmtId="49" fontId="38" fillId="3" borderId="24" xfId="2" applyNumberFormat="1" applyFont="1" applyFill="1" applyBorder="1" applyAlignment="1">
      <alignment horizontal="left" vertical="center"/>
    </xf>
    <xf numFmtId="49" fontId="38" fillId="3" borderId="25" xfId="2" applyNumberFormat="1" applyFont="1" applyFill="1" applyBorder="1" applyAlignment="1">
      <alignment horizontal="left" vertical="center"/>
    </xf>
    <xf numFmtId="0" fontId="38" fillId="3" borderId="18" xfId="3" applyFont="1" applyFill="1" applyBorder="1" applyAlignment="1">
      <alignment horizontal="center" vertical="center"/>
    </xf>
    <xf numFmtId="49" fontId="38" fillId="3" borderId="57" xfId="2" applyNumberFormat="1" applyFont="1" applyFill="1" applyBorder="1" applyAlignment="1">
      <alignment horizontal="left" vertical="center"/>
    </xf>
    <xf numFmtId="49" fontId="38" fillId="3" borderId="58" xfId="2" applyNumberFormat="1" applyFont="1" applyFill="1" applyBorder="1" applyAlignment="1">
      <alignment horizontal="left" vertical="center"/>
    </xf>
    <xf numFmtId="49" fontId="38" fillId="3" borderId="59" xfId="2" applyNumberFormat="1" applyFont="1" applyFill="1" applyBorder="1" applyAlignment="1">
      <alignment horizontal="left" vertical="center"/>
    </xf>
    <xf numFmtId="49" fontId="38" fillId="3" borderId="68" xfId="3" applyNumberFormat="1" applyFont="1" applyFill="1" applyBorder="1" applyAlignment="1">
      <alignment horizontal="center" vertical="center" wrapText="1"/>
    </xf>
    <xf numFmtId="0" fontId="38" fillId="3" borderId="68" xfId="3" applyFont="1" applyFill="1" applyBorder="1" applyAlignment="1">
      <alignment horizontal="center" vertical="center" wrapText="1"/>
    </xf>
    <xf numFmtId="0" fontId="38" fillId="3" borderId="81" xfId="3" applyFont="1" applyFill="1" applyBorder="1" applyAlignment="1">
      <alignment horizontal="center" vertical="center" wrapText="1"/>
    </xf>
    <xf numFmtId="0" fontId="38" fillId="3" borderId="57" xfId="6" applyFont="1" applyFill="1" applyBorder="1" applyAlignment="1">
      <alignment horizontal="center" vertical="center"/>
    </xf>
    <xf numFmtId="0" fontId="38" fillId="3" borderId="58" xfId="6" applyFont="1" applyFill="1" applyBorder="1" applyAlignment="1">
      <alignment horizontal="center" vertical="center"/>
    </xf>
    <xf numFmtId="0" fontId="38" fillId="3" borderId="46" xfId="6" applyFont="1" applyFill="1" applyBorder="1" applyAlignment="1">
      <alignment horizontal="center" vertical="center"/>
    </xf>
    <xf numFmtId="0" fontId="38" fillId="3" borderId="57" xfId="6" applyFont="1" applyFill="1" applyBorder="1" applyAlignment="1">
      <alignment horizontal="left" vertical="center" wrapText="1" shrinkToFit="1"/>
    </xf>
    <xf numFmtId="0" fontId="38" fillId="3" borderId="58" xfId="6" applyFont="1" applyFill="1" applyBorder="1" applyAlignment="1">
      <alignment horizontal="left" vertical="center" wrapText="1" shrinkToFit="1"/>
    </xf>
    <xf numFmtId="0" fontId="38" fillId="3" borderId="46" xfId="6" applyFont="1" applyFill="1" applyBorder="1" applyAlignment="1">
      <alignment horizontal="left" vertical="center" wrapText="1" shrinkToFit="1"/>
    </xf>
    <xf numFmtId="0" fontId="38" fillId="3" borderId="14" xfId="6" applyFont="1" applyFill="1" applyBorder="1" applyAlignment="1">
      <alignment horizontal="left" vertical="center" wrapText="1" shrinkToFit="1"/>
    </xf>
    <xf numFmtId="0" fontId="38" fillId="3" borderId="15" xfId="6" applyFont="1" applyFill="1" applyBorder="1" applyAlignment="1">
      <alignment horizontal="left" vertical="center" wrapText="1" shrinkToFit="1"/>
    </xf>
    <xf numFmtId="0" fontId="38" fillId="3" borderId="16" xfId="6" applyFont="1" applyFill="1" applyBorder="1" applyAlignment="1">
      <alignment horizontal="left" vertical="center" wrapText="1" shrinkToFit="1"/>
    </xf>
    <xf numFmtId="0" fontId="38" fillId="3" borderId="13" xfId="6" applyFont="1" applyFill="1" applyBorder="1" applyAlignment="1">
      <alignment horizontal="center" vertical="center"/>
    </xf>
    <xf numFmtId="0" fontId="38" fillId="3" borderId="24" xfId="6" applyFont="1" applyFill="1" applyBorder="1" applyAlignment="1">
      <alignment horizontal="center" vertical="center"/>
    </xf>
    <xf numFmtId="0" fontId="38" fillId="3" borderId="12" xfId="6" applyFont="1" applyFill="1" applyBorder="1" applyAlignment="1">
      <alignment horizontal="center" vertical="center"/>
    </xf>
    <xf numFmtId="0" fontId="38" fillId="3" borderId="13" xfId="6" applyFont="1" applyFill="1" applyBorder="1" applyAlignment="1">
      <alignment horizontal="left" vertical="center" wrapText="1" shrinkToFit="1"/>
    </xf>
    <xf numFmtId="0" fontId="38" fillId="3" borderId="24" xfId="6" applyFont="1" applyFill="1" applyBorder="1" applyAlignment="1">
      <alignment horizontal="left" vertical="center" wrapText="1" shrinkToFit="1"/>
    </xf>
    <xf numFmtId="0" fontId="38" fillId="3" borderId="12" xfId="6" applyFont="1" applyFill="1" applyBorder="1" applyAlignment="1">
      <alignment horizontal="left" vertical="center" wrapText="1" shrinkToFit="1"/>
    </xf>
    <xf numFmtId="0" fontId="38" fillId="3" borderId="10" xfId="6" applyFont="1" applyFill="1" applyBorder="1" applyAlignment="1">
      <alignment horizontal="center" vertical="center" shrinkToFit="1"/>
    </xf>
    <xf numFmtId="0" fontId="38" fillId="3" borderId="18" xfId="6" applyFont="1" applyFill="1" applyBorder="1" applyAlignment="1">
      <alignment horizontal="center" vertical="center" shrinkToFit="1"/>
    </xf>
    <xf numFmtId="0" fontId="38" fillId="3" borderId="64" xfId="3" applyFont="1" applyFill="1" applyBorder="1" applyAlignment="1">
      <alignment horizontal="center" vertical="center" wrapText="1"/>
    </xf>
    <xf numFmtId="0" fontId="38" fillId="3" borderId="5" xfId="6" applyFont="1" applyFill="1" applyBorder="1" applyAlignment="1">
      <alignment horizontal="center" vertical="center" textRotation="255"/>
    </xf>
    <xf numFmtId="0" fontId="38" fillId="3" borderId="52" xfId="6" applyFont="1" applyFill="1" applyBorder="1" applyAlignment="1">
      <alignment horizontal="center" vertical="center" textRotation="255"/>
    </xf>
    <xf numFmtId="0" fontId="38" fillId="3" borderId="9" xfId="6" applyFont="1" applyFill="1" applyBorder="1" applyAlignment="1">
      <alignment horizontal="center" vertical="center" textRotation="255"/>
    </xf>
    <xf numFmtId="0" fontId="38" fillId="3" borderId="10" xfId="6" applyFont="1" applyFill="1" applyBorder="1" applyAlignment="1">
      <alignment horizontal="center" vertical="center" textRotation="255"/>
    </xf>
    <xf numFmtId="0" fontId="38" fillId="3" borderId="17" xfId="6" applyFont="1" applyFill="1" applyBorder="1" applyAlignment="1">
      <alignment horizontal="center" vertical="center" textRotation="255"/>
    </xf>
    <xf numFmtId="0" fontId="38" fillId="3" borderId="18" xfId="6" applyFont="1" applyFill="1" applyBorder="1" applyAlignment="1">
      <alignment horizontal="center" vertical="center" textRotation="255"/>
    </xf>
    <xf numFmtId="0" fontId="38" fillId="3" borderId="53" xfId="6" applyFont="1" applyFill="1" applyBorder="1" applyAlignment="1">
      <alignment horizontal="center" vertical="center"/>
    </xf>
    <xf numFmtId="0" fontId="38" fillId="3" borderId="54" xfId="6" applyFont="1" applyFill="1" applyBorder="1" applyAlignment="1">
      <alignment horizontal="center" vertical="center"/>
    </xf>
    <xf numFmtId="0" fontId="38" fillId="3" borderId="48" xfId="6" applyFont="1" applyFill="1" applyBorder="1" applyAlignment="1">
      <alignment horizontal="center" vertical="center"/>
    </xf>
    <xf numFmtId="0" fontId="38" fillId="3" borderId="53" xfId="6" applyFont="1" applyFill="1" applyBorder="1" applyAlignment="1">
      <alignment horizontal="left" vertical="center" wrapText="1"/>
    </xf>
    <xf numFmtId="0" fontId="38" fillId="3" borderId="54" xfId="6" applyFont="1" applyFill="1" applyBorder="1" applyAlignment="1">
      <alignment horizontal="left" vertical="center" wrapText="1"/>
    </xf>
    <xf numFmtId="0" fontId="38" fillId="3" borderId="50" xfId="6" applyFont="1" applyFill="1" applyBorder="1" applyAlignment="1">
      <alignment horizontal="left" vertical="center" wrapText="1"/>
    </xf>
    <xf numFmtId="0" fontId="38" fillId="3" borderId="10" xfId="6" applyFont="1" applyFill="1" applyBorder="1" applyAlignment="1">
      <alignment horizontal="center" vertical="center"/>
    </xf>
    <xf numFmtId="0" fontId="38" fillId="3" borderId="24" xfId="6" applyFont="1" applyFill="1" applyBorder="1" applyAlignment="1">
      <alignment horizontal="left" vertical="center" wrapText="1"/>
    </xf>
    <xf numFmtId="0" fontId="38" fillId="3" borderId="25" xfId="6" applyFont="1" applyFill="1" applyBorder="1" applyAlignment="1">
      <alignment horizontal="left" vertical="center" wrapText="1"/>
    </xf>
    <xf numFmtId="0" fontId="38" fillId="3" borderId="7" xfId="3" applyFont="1" applyFill="1" applyBorder="1" applyAlignment="1">
      <alignment horizontal="left" vertical="center" wrapText="1"/>
    </xf>
    <xf numFmtId="0" fontId="38" fillId="3" borderId="0" xfId="3" applyFont="1" applyFill="1" applyAlignment="1">
      <alignment horizontal="left" vertical="center" wrapText="1"/>
    </xf>
    <xf numFmtId="0" fontId="38" fillId="3" borderId="8" xfId="3" applyFont="1" applyFill="1" applyBorder="1" applyAlignment="1">
      <alignment horizontal="left" vertical="center" wrapText="1"/>
    </xf>
    <xf numFmtId="0" fontId="38" fillId="3" borderId="23" xfId="3" applyFont="1" applyFill="1" applyBorder="1" applyAlignment="1">
      <alignment horizontal="left" vertical="center" wrapText="1"/>
    </xf>
    <xf numFmtId="0" fontId="38" fillId="3" borderId="31" xfId="3" applyFont="1" applyFill="1" applyBorder="1" applyAlignment="1">
      <alignment horizontal="left" vertical="center" wrapText="1"/>
    </xf>
    <xf numFmtId="0" fontId="38" fillId="3" borderId="82" xfId="3" applyFont="1" applyFill="1" applyBorder="1" applyAlignment="1">
      <alignment horizontal="left" vertical="center" wrapText="1"/>
    </xf>
    <xf numFmtId="0" fontId="38" fillId="3" borderId="18" xfId="6" applyFont="1" applyFill="1" applyBorder="1" applyAlignment="1">
      <alignment horizontal="center" vertical="center"/>
    </xf>
    <xf numFmtId="0" fontId="38" fillId="3" borderId="23" xfId="6" applyFont="1" applyFill="1" applyBorder="1" applyAlignment="1">
      <alignment horizontal="left" vertical="center" wrapText="1" shrinkToFit="1"/>
    </xf>
    <xf numFmtId="0" fontId="38" fillId="3" borderId="31" xfId="6" applyFont="1" applyFill="1" applyBorder="1" applyAlignment="1">
      <alignment horizontal="left" vertical="center" wrapText="1" shrinkToFit="1"/>
    </xf>
    <xf numFmtId="0" fontId="38" fillId="3" borderId="82" xfId="6" applyFont="1" applyFill="1" applyBorder="1" applyAlignment="1">
      <alignment horizontal="left" vertical="center" wrapText="1" shrinkToFit="1"/>
    </xf>
    <xf numFmtId="49" fontId="38" fillId="3" borderId="2" xfId="3" applyNumberFormat="1" applyFont="1" applyFill="1" applyBorder="1" applyAlignment="1">
      <alignment horizontal="center" vertical="center" wrapText="1"/>
    </xf>
    <xf numFmtId="0" fontId="38" fillId="3" borderId="2" xfId="3" applyFont="1" applyFill="1" applyBorder="1" applyAlignment="1">
      <alignment horizontal="center" vertical="center" wrapText="1"/>
    </xf>
    <xf numFmtId="0" fontId="38" fillId="3" borderId="3" xfId="3" applyFont="1" applyFill="1" applyBorder="1" applyAlignment="1">
      <alignment horizontal="center" vertical="center" wrapText="1"/>
    </xf>
    <xf numFmtId="0" fontId="38" fillId="3" borderId="21" xfId="6" applyFont="1" applyFill="1" applyBorder="1" applyAlignment="1">
      <alignment horizontal="center" vertical="center" wrapText="1"/>
    </xf>
    <xf numFmtId="0" fontId="38" fillId="3" borderId="2" xfId="6" applyFont="1" applyFill="1" applyBorder="1" applyAlignment="1">
      <alignment horizontal="center" vertical="center" wrapText="1"/>
    </xf>
    <xf numFmtId="0" fontId="38" fillId="3" borderId="30" xfId="6" applyFont="1" applyFill="1" applyBorder="1" applyAlignment="1">
      <alignment horizontal="center" vertical="center" wrapText="1"/>
    </xf>
    <xf numFmtId="0" fontId="38" fillId="3" borderId="90" xfId="6" applyFont="1" applyFill="1" applyBorder="1" applyAlignment="1">
      <alignment horizontal="center" vertical="center" wrapText="1"/>
    </xf>
    <xf numFmtId="0" fontId="38" fillId="3" borderId="0" xfId="6" applyFont="1" applyFill="1" applyAlignment="1">
      <alignment horizontal="center" vertical="center" wrapText="1"/>
    </xf>
    <xf numFmtId="0" fontId="38" fillId="3" borderId="29" xfId="6" applyFont="1" applyFill="1" applyBorder="1" applyAlignment="1">
      <alignment horizontal="center" vertical="center" wrapText="1"/>
    </xf>
    <xf numFmtId="0" fontId="38" fillId="3" borderId="89" xfId="6" applyFont="1" applyFill="1" applyBorder="1" applyAlignment="1">
      <alignment horizontal="center" vertical="center" wrapText="1"/>
    </xf>
    <xf numFmtId="0" fontId="38" fillId="3" borderId="15" xfId="6" applyFont="1" applyFill="1" applyBorder="1" applyAlignment="1">
      <alignment horizontal="center" vertical="center" wrapText="1"/>
    </xf>
    <xf numFmtId="0" fontId="38" fillId="3" borderId="28" xfId="6" applyFont="1" applyFill="1" applyBorder="1" applyAlignment="1">
      <alignment horizontal="center" vertical="center" wrapText="1"/>
    </xf>
    <xf numFmtId="0" fontId="38" fillId="3" borderId="53" xfId="6" applyFont="1" applyFill="1" applyBorder="1" applyAlignment="1">
      <alignment horizontal="left" vertical="center" wrapText="1" shrinkToFit="1"/>
    </xf>
    <xf numFmtId="0" fontId="38" fillId="3" borderId="54" xfId="6" applyFont="1" applyFill="1" applyBorder="1" applyAlignment="1">
      <alignment horizontal="left" vertical="center" wrapText="1" shrinkToFit="1"/>
    </xf>
    <xf numFmtId="0" fontId="38" fillId="3" borderId="48" xfId="6" applyFont="1" applyFill="1" applyBorder="1" applyAlignment="1">
      <alignment horizontal="left" vertical="center" wrapText="1" shrinkToFit="1"/>
    </xf>
    <xf numFmtId="0" fontId="38" fillId="3" borderId="52" xfId="6" applyFont="1" applyFill="1" applyBorder="1" applyAlignment="1">
      <alignment horizontal="center" vertical="center" shrinkToFit="1"/>
    </xf>
    <xf numFmtId="0" fontId="38" fillId="3" borderId="1" xfId="3" applyFont="1" applyFill="1" applyBorder="1" applyAlignment="1">
      <alignment horizontal="center" vertical="center" wrapTex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47" fillId="3" borderId="43" xfId="0" applyFont="1" applyFill="1" applyBorder="1" applyAlignment="1">
      <alignment horizontal="center" vertical="center"/>
    </xf>
    <xf numFmtId="0" fontId="47"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5" fillId="0" borderId="0" xfId="7" applyFont="1" applyBorder="1" applyAlignment="1">
      <alignment horizontal="center" vertical="center"/>
    </xf>
    <xf numFmtId="0" fontId="45" fillId="0" borderId="0" xfId="7" applyFont="1" applyBorder="1" applyAlignment="1">
      <alignment vertical="center"/>
    </xf>
    <xf numFmtId="0" fontId="45" fillId="0" borderId="10" xfId="7" applyFont="1" applyBorder="1" applyAlignment="1">
      <alignment horizontal="center" vertical="center"/>
    </xf>
    <xf numFmtId="0" fontId="45" fillId="0" borderId="23" xfId="5" applyFont="1" applyBorder="1" applyAlignment="1">
      <alignment horizontal="center" vertical="center"/>
    </xf>
    <xf numFmtId="0" fontId="45" fillId="0" borderId="60" xfId="5" applyFont="1" applyBorder="1" applyAlignment="1">
      <alignment horizontal="center" vertical="center"/>
    </xf>
    <xf numFmtId="0" fontId="45" fillId="0" borderId="64" xfId="5" applyFont="1" applyBorder="1" applyAlignment="1">
      <alignment horizontal="center" vertical="center"/>
    </xf>
    <xf numFmtId="0" fontId="45" fillId="0" borderId="68" xfId="5" applyFont="1" applyBorder="1" applyAlignment="1">
      <alignment horizontal="center" vertical="center"/>
    </xf>
    <xf numFmtId="0" fontId="45" fillId="0" borderId="69" xfId="5" applyFont="1" applyBorder="1" applyAlignment="1">
      <alignment horizontal="center" vertical="center"/>
    </xf>
    <xf numFmtId="0" fontId="45" fillId="0" borderId="7" xfId="5" applyFont="1" applyBorder="1" applyAlignment="1">
      <alignment horizontal="center" vertical="center"/>
    </xf>
    <xf numFmtId="0" fontId="45" fillId="0" borderId="0" xfId="5" applyFont="1" applyBorder="1" applyAlignment="1">
      <alignment horizontal="center" vertical="center"/>
    </xf>
    <xf numFmtId="0" fontId="45" fillId="0" borderId="29" xfId="5" applyFont="1" applyBorder="1" applyAlignment="1">
      <alignment horizontal="center" vertical="center"/>
    </xf>
    <xf numFmtId="0" fontId="45" fillId="0" borderId="31" xfId="5" applyFont="1" applyBorder="1" applyAlignment="1">
      <alignment horizontal="center" vertical="center"/>
    </xf>
    <xf numFmtId="0" fontId="45" fillId="0" borderId="74" xfId="5" applyFont="1" applyBorder="1" applyAlignment="1">
      <alignment horizontal="center" vertical="center"/>
    </xf>
    <xf numFmtId="0" fontId="45" fillId="3" borderId="90" xfId="6" applyFont="1" applyFill="1" applyBorder="1" applyAlignment="1">
      <alignment horizontal="left" vertical="center" wrapText="1"/>
    </xf>
    <xf numFmtId="0" fontId="45" fillId="3" borderId="8" xfId="6" applyFont="1" applyFill="1" applyBorder="1" applyAlignment="1">
      <alignment horizontal="left" vertical="center" wrapText="1"/>
    </xf>
    <xf numFmtId="0" fontId="45" fillId="3" borderId="90" xfId="6" applyFont="1" applyFill="1" applyBorder="1" applyAlignment="1">
      <alignment horizontal="center" vertical="top" wrapText="1"/>
    </xf>
    <xf numFmtId="0" fontId="45" fillId="3" borderId="8" xfId="6" applyFont="1" applyFill="1" applyBorder="1" applyAlignment="1">
      <alignment horizontal="center" vertical="top" wrapText="1"/>
    </xf>
    <xf numFmtId="0" fontId="45" fillId="3" borderId="89" xfId="6" applyFont="1" applyFill="1" applyBorder="1" applyAlignment="1">
      <alignment horizontal="center" vertical="top" wrapText="1"/>
    </xf>
    <xf numFmtId="0" fontId="45" fillId="3" borderId="16" xfId="6" applyFont="1" applyFill="1" applyBorder="1" applyAlignment="1">
      <alignment horizontal="center" vertical="top" wrapText="1"/>
    </xf>
    <xf numFmtId="0" fontId="41" fillId="3" borderId="0" xfId="6" applyFont="1" applyFill="1" applyBorder="1" applyAlignment="1">
      <alignment horizontal="center" vertical="center"/>
    </xf>
    <xf numFmtId="0" fontId="45" fillId="3" borderId="5" xfId="6" applyFont="1" applyFill="1" applyBorder="1" applyAlignment="1">
      <alignment horizontal="center" vertical="center" wrapText="1"/>
    </xf>
    <xf numFmtId="0" fontId="45" fillId="3" borderId="6" xfId="6" applyFont="1" applyFill="1" applyBorder="1" applyAlignment="1">
      <alignment horizontal="center" vertical="center" wrapText="1"/>
    </xf>
    <xf numFmtId="0" fontId="45" fillId="3" borderId="94" xfId="6" applyFont="1" applyFill="1" applyBorder="1" applyAlignment="1">
      <alignment horizontal="left" vertical="center" wrapText="1"/>
    </xf>
    <xf numFmtId="0" fontId="45" fillId="3" borderId="81" xfId="6" applyFont="1" applyFill="1" applyBorder="1" applyAlignment="1">
      <alignment horizontal="left" vertical="center" wrapText="1"/>
    </xf>
    <xf numFmtId="0" fontId="45" fillId="3" borderId="90" xfId="6" applyFont="1" applyFill="1" applyBorder="1" applyAlignment="1">
      <alignment horizontal="left" vertical="top" wrapText="1"/>
    </xf>
    <xf numFmtId="0" fontId="45" fillId="3" borderId="8" xfId="6" applyFont="1" applyFill="1" applyBorder="1" applyAlignment="1">
      <alignment horizontal="left" vertical="top" wrapText="1"/>
    </xf>
    <xf numFmtId="0" fontId="44" fillId="3" borderId="31" xfId="6" applyFont="1" applyFill="1" applyBorder="1" applyAlignment="1">
      <alignment horizontal="left" vertical="top" wrapText="1"/>
    </xf>
    <xf numFmtId="0" fontId="44" fillId="3" borderId="60" xfId="6" applyFont="1" applyFill="1" applyBorder="1" applyAlignment="1">
      <alignment horizontal="left" vertical="top" wrapText="1"/>
    </xf>
    <xf numFmtId="0" fontId="44" fillId="3" borderId="7" xfId="6" applyFont="1" applyFill="1" applyBorder="1" applyAlignment="1">
      <alignment horizontal="left" vertical="top" wrapText="1"/>
    </xf>
    <xf numFmtId="0" fontId="44" fillId="3" borderId="0" xfId="6" applyFont="1" applyFill="1" applyBorder="1" applyAlignment="1">
      <alignment horizontal="left" vertical="top"/>
    </xf>
    <xf numFmtId="0" fontId="44" fillId="3" borderId="29" xfId="6" applyFont="1" applyFill="1" applyBorder="1" applyAlignment="1">
      <alignment horizontal="left" vertical="top"/>
    </xf>
    <xf numFmtId="0" fontId="44" fillId="3" borderId="0" xfId="6" applyFont="1" applyFill="1" applyBorder="1" applyAlignment="1">
      <alignment horizontal="left" vertical="top" wrapText="1"/>
    </xf>
    <xf numFmtId="0" fontId="44" fillId="3" borderId="29" xfId="6" applyFont="1" applyFill="1" applyBorder="1" applyAlignment="1">
      <alignment horizontal="left" vertical="top" wrapText="1"/>
    </xf>
    <xf numFmtId="0" fontId="40" fillId="3" borderId="64" xfId="6" applyFont="1" applyFill="1" applyBorder="1" applyAlignment="1">
      <alignment horizontal="center" vertical="top"/>
    </xf>
    <xf numFmtId="0" fontId="40" fillId="3" borderId="68" xfId="6" applyFont="1" applyFill="1" applyBorder="1" applyAlignment="1">
      <alignment horizontal="center" vertical="top"/>
    </xf>
    <xf numFmtId="0" fontId="40" fillId="3" borderId="69" xfId="6" applyFont="1" applyFill="1" applyBorder="1" applyAlignment="1">
      <alignment horizontal="center" vertical="top"/>
    </xf>
    <xf numFmtId="0" fontId="40" fillId="3" borderId="0" xfId="6" applyFont="1" applyFill="1" applyBorder="1" applyAlignment="1">
      <alignment horizontal="left" vertical="top"/>
    </xf>
    <xf numFmtId="0" fontId="43" fillId="3" borderId="0" xfId="6" applyFont="1" applyFill="1" applyBorder="1" applyAlignment="1">
      <alignment horizontal="center" vertical="center"/>
    </xf>
    <xf numFmtId="0" fontId="41" fillId="3" borderId="0" xfId="6" applyFont="1" applyFill="1" applyBorder="1" applyAlignment="1">
      <alignment horizontal="right"/>
    </xf>
    <xf numFmtId="0" fontId="44" fillId="3" borderId="0" xfId="6" applyFont="1" applyFill="1" applyBorder="1" applyAlignment="1">
      <alignment horizontal="left" vertical="center"/>
    </xf>
    <xf numFmtId="0" fontId="44" fillId="3" borderId="31" xfId="6" applyFont="1" applyFill="1" applyBorder="1" applyAlignment="1">
      <alignment horizontal="left" vertical="center"/>
    </xf>
    <xf numFmtId="0" fontId="44" fillId="3" borderId="68" xfId="6" applyFont="1" applyFill="1" applyBorder="1" applyAlignment="1">
      <alignment horizontal="left"/>
    </xf>
    <xf numFmtId="0" fontId="40" fillId="3" borderId="31" xfId="6" applyFont="1" applyFill="1" applyBorder="1" applyAlignment="1">
      <alignment horizontal="center"/>
    </xf>
    <xf numFmtId="0" fontId="43" fillId="3" borderId="0" xfId="6" applyFont="1" applyFill="1" applyBorder="1" applyAlignment="1">
      <alignment horizontal="center" vertical="top"/>
    </xf>
    <xf numFmtId="0" fontId="38" fillId="3" borderId="0" xfId="6" applyFont="1" applyFill="1" applyBorder="1" applyAlignment="1">
      <alignment horizontal="left" vertical="top" wrapText="1"/>
    </xf>
    <xf numFmtId="0" fontId="40" fillId="3" borderId="0" xfId="6" applyFont="1" applyFill="1" applyBorder="1" applyAlignment="1">
      <alignment horizontal="center" vertical="top"/>
    </xf>
    <xf numFmtId="0" fontId="38" fillId="3" borderId="0" xfId="6" applyFont="1" applyFill="1" applyBorder="1" applyAlignment="1">
      <alignment horizontal="left" vertical="top"/>
    </xf>
    <xf numFmtId="0" fontId="39" fillId="3" borderId="0" xfId="6" applyFont="1" applyFill="1" applyBorder="1" applyAlignment="1">
      <alignment horizontal="left" vertical="top" wrapText="1"/>
    </xf>
    <xf numFmtId="0" fontId="36" fillId="3" borderId="105" xfId="6" applyFont="1" applyFill="1" applyBorder="1" applyAlignment="1">
      <alignment horizontal="left" vertical="center"/>
    </xf>
    <xf numFmtId="0" fontId="36" fillId="3" borderId="106" xfId="6" applyFont="1" applyFill="1" applyBorder="1" applyAlignment="1">
      <alignment horizontal="left" vertical="center"/>
    </xf>
    <xf numFmtId="0" fontId="36" fillId="3" borderId="107" xfId="6" applyFont="1" applyFill="1" applyBorder="1" applyAlignment="1">
      <alignment horizontal="left" vertical="center"/>
    </xf>
    <xf numFmtId="0" fontId="36" fillId="3" borderId="108" xfId="6" applyFont="1" applyFill="1" applyBorder="1" applyAlignment="1">
      <alignment horizontal="left" vertical="center"/>
    </xf>
    <xf numFmtId="0" fontId="36" fillId="3" borderId="102" xfId="6" applyFont="1" applyFill="1" applyBorder="1" applyAlignment="1">
      <alignment horizontal="left" vertical="center"/>
    </xf>
    <xf numFmtId="0" fontId="36" fillId="3" borderId="103" xfId="6" applyFont="1" applyFill="1" applyBorder="1" applyAlignment="1">
      <alignment horizontal="left" vertical="center"/>
    </xf>
    <xf numFmtId="0" fontId="36" fillId="3" borderId="104" xfId="6" applyFont="1" applyFill="1" applyBorder="1" applyAlignment="1">
      <alignment horizontal="left" vertical="center"/>
    </xf>
    <xf numFmtId="0" fontId="36" fillId="3" borderId="92" xfId="6" applyFont="1" applyFill="1" applyBorder="1" applyAlignment="1">
      <alignment horizontal="left" vertical="center"/>
    </xf>
    <xf numFmtId="0" fontId="36" fillId="3" borderId="13" xfId="6" applyFont="1" applyFill="1" applyBorder="1" applyAlignment="1">
      <alignment horizontal="center" vertical="center"/>
    </xf>
    <xf numFmtId="0" fontId="36" fillId="3" borderId="24" xfId="6" applyFont="1" applyFill="1" applyBorder="1" applyAlignment="1">
      <alignment horizontal="center" vertical="center"/>
    </xf>
    <xf numFmtId="0" fontId="36" fillId="3" borderId="10" xfId="6" applyFont="1" applyFill="1" applyBorder="1" applyAlignment="1">
      <alignment horizontal="center" vertical="center"/>
    </xf>
    <xf numFmtId="0" fontId="36" fillId="3" borderId="99" xfId="6" applyFont="1" applyFill="1" applyBorder="1" applyAlignment="1">
      <alignment horizontal="left" vertical="center"/>
    </xf>
    <xf numFmtId="0" fontId="36" fillId="3" borderId="100" xfId="6" applyFont="1" applyFill="1" applyBorder="1" applyAlignment="1">
      <alignment horizontal="left" vertical="center"/>
    </xf>
    <xf numFmtId="0" fontId="36" fillId="3" borderId="101" xfId="6" applyFont="1" applyFill="1" applyBorder="1" applyAlignment="1">
      <alignment horizontal="left" vertical="center"/>
    </xf>
    <xf numFmtId="0" fontId="36" fillId="3" borderId="41" xfId="6" applyFont="1" applyFill="1" applyBorder="1" applyAlignment="1">
      <alignment horizontal="left" vertical="center"/>
    </xf>
    <xf numFmtId="0" fontId="36" fillId="3" borderId="68" xfId="6" applyFont="1" applyFill="1" applyBorder="1" applyAlignment="1">
      <alignment horizontal="center" vertical="center"/>
    </xf>
    <xf numFmtId="0" fontId="36" fillId="3" borderId="31" xfId="6" applyFont="1" applyFill="1" applyBorder="1" applyAlignment="1">
      <alignment horizontal="center" vertical="center"/>
    </xf>
    <xf numFmtId="0" fontId="36" fillId="3" borderId="69" xfId="6" applyFont="1" applyFill="1" applyBorder="1" applyAlignment="1">
      <alignment horizontal="center" vertical="center"/>
    </xf>
    <xf numFmtId="0" fontId="36" fillId="3" borderId="60" xfId="6" applyFont="1" applyFill="1" applyBorder="1" applyAlignment="1">
      <alignment horizontal="center" vertical="center"/>
    </xf>
    <xf numFmtId="0" fontId="36" fillId="3" borderId="92" xfId="6" applyFont="1" applyFill="1" applyBorder="1" applyAlignment="1">
      <alignment horizontal="center" vertical="center"/>
    </xf>
    <xf numFmtId="0" fontId="36" fillId="3" borderId="102" xfId="6" applyFont="1" applyFill="1" applyBorder="1" applyAlignment="1">
      <alignment horizontal="center" vertical="center"/>
    </xf>
    <xf numFmtId="0" fontId="36" fillId="3" borderId="103" xfId="6" applyFont="1" applyFill="1" applyBorder="1" applyAlignment="1">
      <alignment horizontal="center" vertical="center"/>
    </xf>
    <xf numFmtId="0" fontId="36" fillId="3" borderId="104" xfId="6" applyFont="1" applyFill="1" applyBorder="1" applyAlignment="1">
      <alignment horizontal="center" vertical="center"/>
    </xf>
    <xf numFmtId="0" fontId="36" fillId="3" borderId="41" xfId="6" applyFont="1" applyFill="1" applyBorder="1" applyAlignment="1">
      <alignment horizontal="center" vertical="center"/>
    </xf>
    <xf numFmtId="0" fontId="36" fillId="3" borderId="99" xfId="6" applyFont="1" applyFill="1" applyBorder="1" applyAlignment="1">
      <alignment horizontal="center" vertical="center"/>
    </xf>
    <xf numFmtId="0" fontId="36" fillId="3" borderId="100" xfId="6" applyFont="1" applyFill="1" applyBorder="1" applyAlignment="1">
      <alignment horizontal="center" vertical="center"/>
    </xf>
    <xf numFmtId="0" fontId="36" fillId="3" borderId="101" xfId="6" applyFont="1" applyFill="1" applyBorder="1" applyAlignment="1">
      <alignment horizontal="center" vertical="center"/>
    </xf>
    <xf numFmtId="0" fontId="36" fillId="3" borderId="64" xfId="6" applyFont="1" applyFill="1" applyBorder="1" applyAlignment="1">
      <alignment horizontal="center" vertical="center"/>
    </xf>
    <xf numFmtId="0" fontId="36" fillId="3" borderId="23" xfId="6" applyFont="1" applyFill="1" applyBorder="1" applyAlignment="1">
      <alignment horizontal="center" vertical="center"/>
    </xf>
    <xf numFmtId="0" fontId="36" fillId="3" borderId="0" xfId="6" applyFont="1" applyFill="1" applyBorder="1" applyAlignment="1">
      <alignment horizontal="center" vertical="center"/>
    </xf>
    <xf numFmtId="0" fontId="36" fillId="3" borderId="0" xfId="6" applyFont="1" applyFill="1" applyBorder="1" applyAlignment="1">
      <alignment horizontal="left" vertical="center"/>
    </xf>
    <xf numFmtId="0" fontId="37" fillId="0" borderId="0" xfId="6" applyFont="1" applyFill="1" applyBorder="1" applyAlignment="1">
      <alignment horizontal="center" vertical="center"/>
    </xf>
    <xf numFmtId="0" fontId="36" fillId="3" borderId="12" xfId="6" applyFont="1" applyFill="1" applyBorder="1" applyAlignment="1">
      <alignment horizontal="center" vertical="center"/>
    </xf>
  </cellXfs>
  <cellStyles count="8">
    <cellStyle name="桁区切り" xfId="1" builtinId="6"/>
    <cellStyle name="標準" xfId="0" builtinId="0"/>
    <cellStyle name="標準 2" xfId="5" xr:uid="{00000000-0005-0000-0000-000002000000}"/>
    <cellStyle name="標準 2 2" xfId="7" xr:uid="{00000000-0005-0000-0000-000003000000}"/>
    <cellStyle name="標準 2 3" xfId="6" xr:uid="{00000000-0005-0000-0000-000004000000}"/>
    <cellStyle name="標準_kyotaku_shinnsei" xfId="4" xr:uid="{00000000-0005-0000-0000-000005000000}"/>
    <cellStyle name="標準_第１号様式・付表" xfId="2" xr:uid="{00000000-0005-0000-0000-000006000000}"/>
    <cellStyle name="標準_付表　訪問介護　修正版_第一号様式 2" xfId="3" xr:uid="{00000000-0005-0000-0000-00000700000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6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96;&#21644;06&#24180;&#24230;&#65288;&#33258;&#21205;&#29983;&#25104;&#21066;&#38500;&#31105;&#27490;&#65289;/S01%20&#31119;&#31049;&#37096;/06%20&#20171;&#35703;&#20445;&#38522;&#35506;/270%20&#20107;&#26989;&#32773;&#25351;&#23450;&#12464;&#12523;&#12540;&#12503;/09%20HP&#12539;&#12465;&#12450;&#20534;&#27005;&#37096;&#12539;&#27096;&#24335;/02%20&#27096;&#24335;/01_&#25351;&#23450;&#26356;&#26032;&#38306;&#20418;&#26360;&#39006;/&#12304;&#32207;&#21512;&#12539;&#36890;&#25152;&#12305;&#25351;&#23450;&#12539;&#26356;&#26032;&#30003;&#35531;&#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96;&#21644;06&#24180;&#24230;&#65288;&#33258;&#21205;&#29983;&#25104;&#21066;&#38500;&#31105;&#27490;&#65289;/S01%20&#31119;&#31049;&#37096;/06%20&#20171;&#35703;&#20445;&#38522;&#35506;/270%20&#20107;&#26989;&#32773;&#25351;&#23450;&#12464;&#12523;&#12540;&#12503;/09%20HP&#12539;&#12465;&#12450;&#20534;&#27005;&#37096;&#12539;&#27096;&#24335;/02%20&#27096;&#24335;/02_&#22793;&#26356;&#38306;&#20418;&#26360;&#39006;/&#12304;&#23450;&#26399;&#24033;&#22238;&#12305;&#22793;&#26356;&#23626;&#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96;&#21644;05&#24180;&#24230;&#65288;&#33258;&#21205;&#29983;&#25104;&#21066;&#38500;&#31105;&#27490;&#65289;/G01%20&#20445;&#20581;&#31119;&#31049;/05%20&#20171;&#35703;&#20445;&#38522;/270%20&#20107;&#26989;&#32773;&#25351;&#23450;&#12464;&#12523;&#12540;&#12503;/09HP&#12539;&#12465;&#12450;&#20534;&#27005;&#37096;&#12539;&#27096;&#24335;/02&#27096;&#24335;/R6&#26032;&#27096;&#24335;/&#27161;&#28310;&#27096;&#24335;/2-3_&#27161;&#28310;&#27096;&#24335;1_08_&#21220;&#21209;&#34920;_&#30475;&#35703;&#23567;&#35215;&#27169;&#22810;&#27231;&#33021;&#22411;&#23621;&#23429;&#20171;&#357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96;&#21644;06&#24180;&#24230;&#65288;&#33258;&#21205;&#29983;&#25104;&#21066;&#38500;&#31105;&#27490;&#65289;/S01%20&#31119;&#31049;&#37096;/06%20&#20171;&#35703;&#20445;&#38522;&#35506;/270%20&#20107;&#26989;&#32773;&#25351;&#23450;&#12464;&#12523;&#12540;&#12503;/09%20HP&#12539;&#12465;&#12450;&#20534;&#27005;&#37096;&#12539;&#27096;&#24335;/02%20&#27096;&#24335;/02_&#22793;&#26356;&#38306;&#20418;&#26360;&#39006;/&#12304;&#32207;&#21512;&#12539;&#36890;&#25152;&#12305;&#22793;&#26356;&#23626;&#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指定申請書(第1号様式）"/>
      <sheetName val="更新申請書(第5号様式)"/>
      <sheetName val="付表第三号（二）"/>
      <sheetName val="（参考）付表第三号（二）"/>
      <sheetName val="標準様式1(1枚版)"/>
      <sheetName val="標準様式1(100名)"/>
      <sheetName val="シフト記号表"/>
      <sheetName val="記入方法"/>
      <sheetName val="プルダウン・リスト"/>
      <sheetName val="記載例"/>
      <sheetName val="記載例(シフト記号)"/>
      <sheetName val="標準様式2"/>
      <sheetName val="標準様式3"/>
      <sheetName val="標準様式４"/>
      <sheetName val="標準様式5"/>
      <sheetName val="別紙様式第三号（四）"/>
      <sheetName val="別紙様式第三号（五）"/>
    </sheetNames>
    <sheetDataSet>
      <sheetData sheetId="0" refreshError="1"/>
      <sheetData sheetId="1" refreshError="1"/>
      <sheetData sheetId="2" refreshError="1"/>
      <sheetData sheetId="3" refreshError="1"/>
      <sheetData sheetId="4" refreshError="1"/>
      <sheetData sheetId="5" refreshError="1"/>
      <sheetData sheetId="6">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7" refreshError="1"/>
      <sheetData sheetId="8" refreshError="1"/>
      <sheetData sheetId="9" refreshError="1"/>
      <sheetData sheetId="10">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様式第二号（四）"/>
      <sheetName val="付表第二号（一）"/>
      <sheetName val="（参考）付表第二号（一）"/>
      <sheetName val="勤務形態一覧"/>
      <sheetName val="【記載例】勤務形態"/>
      <sheetName val="シフト記号表"/>
      <sheetName val="【記載例】シフト記号表（勤務時間帯）"/>
      <sheetName val="記入方法"/>
      <sheetName val="プルダウン・リスト"/>
      <sheetName val="参考様式１"/>
      <sheetName val="標準様式３"/>
      <sheetName val="平面図【記入例】"/>
      <sheetName val="標準様式４"/>
      <sheetName val="標準様式６"/>
      <sheetName val="別紙① "/>
    </sheetNames>
    <sheetDataSet>
      <sheetData sheetId="0"/>
      <sheetData sheetId="1"/>
      <sheetData sheetId="2"/>
      <sheetData sheetId="3"/>
      <sheetData sheetId="4"/>
      <sheetData sheetId="5"/>
      <sheetData sheetId="6">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看多機"/>
      <sheetName val="【記載例】シフト記号表（勤務時間帯）"/>
      <sheetName val="看多機(50人)"/>
      <sheetName val="看多機（1枚版）"/>
      <sheetName val="シフト記号表（勤務時間帯）"/>
      <sheetName val="記入方法"/>
      <sheetName val="プルダウン・リスト"/>
    </sheetNames>
    <sheetDataSet>
      <sheetData sheetId="0">
        <row r="13">
          <cell r="BB13">
            <v>0.29166666666666669</v>
          </cell>
        </row>
      </sheetData>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refreshError="1"/>
      <sheetData sheetId="3"/>
      <sheetData sheetId="4">
        <row r="6">
          <cell r="C6" t="str">
            <v>a</v>
          </cell>
        </row>
      </sheetData>
      <sheetData sheetId="5"/>
      <sheetData sheetId="6">
        <row r="14">
          <cell r="C14" t="str">
            <v>管理者</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様式第三号（一）"/>
      <sheetName val="付表第三号（二）"/>
      <sheetName val="（参考）付表第三号（二）"/>
      <sheetName val="標準様式1(1枚版)"/>
      <sheetName val="標準様式1(100名)"/>
      <sheetName val="シフト記号表"/>
      <sheetName val="記入方法"/>
      <sheetName val="プルダウン・リスト"/>
      <sheetName val="記載例"/>
      <sheetName val="記載例(シフト記号)"/>
      <sheetName val="標準様式2"/>
      <sheetName val="平面図【記入例】"/>
      <sheetName val="標準様式3"/>
      <sheetName val="標準様式5"/>
      <sheetName val="第2号様式　変更届出書"/>
      <sheetName val="勤務形態(記載例)"/>
    </sheetNames>
    <sheetDataSet>
      <sheetData sheetId="0" refreshError="1"/>
      <sheetData sheetId="1" refreshError="1"/>
      <sheetData sheetId="2" refreshError="1"/>
      <sheetData sheetId="3" refreshError="1"/>
      <sheetData sheetId="4" refreshError="1"/>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53266-C736-4711-A96B-CFAAF794D477}">
  <sheetPr>
    <tabColor rgb="FFFFCCFF"/>
    <pageSetUpPr fitToPage="1"/>
  </sheetPr>
  <dimension ref="A1:T46"/>
  <sheetViews>
    <sheetView tabSelected="1" view="pageBreakPreview" zoomScaleNormal="80" zoomScaleSheetLayoutView="100" workbookViewId="0">
      <selection activeCell="A3" sqref="A3"/>
    </sheetView>
  </sheetViews>
  <sheetFormatPr defaultRowHeight="13.5"/>
  <cols>
    <col min="1" max="11" width="8.125" style="319" customWidth="1"/>
    <col min="12" max="12" width="8.125" style="327" customWidth="1"/>
    <col min="13" max="13" width="8.125" style="319" customWidth="1"/>
    <col min="14" max="19" width="7.5" style="319" customWidth="1"/>
    <col min="20" max="16384" width="9" style="319"/>
  </cols>
  <sheetData>
    <row r="1" spans="1:20" ht="24.95" customHeight="1">
      <c r="A1" s="340" t="s">
        <v>331</v>
      </c>
      <c r="B1" s="340"/>
      <c r="C1" s="340"/>
      <c r="D1" s="340"/>
      <c r="E1" s="340"/>
      <c r="F1" s="340"/>
      <c r="G1" s="340"/>
      <c r="H1" s="340"/>
      <c r="I1" s="340"/>
      <c r="J1" s="340"/>
      <c r="K1" s="340"/>
      <c r="L1" s="340"/>
      <c r="M1" s="340"/>
      <c r="O1" s="194"/>
    </row>
    <row r="2" spans="1:20" ht="12.95" customHeight="1">
      <c r="A2" s="320"/>
      <c r="B2" s="320"/>
      <c r="C2" s="320"/>
      <c r="D2" s="320"/>
      <c r="E2" s="320"/>
      <c r="F2" s="320"/>
      <c r="G2" s="320"/>
      <c r="H2" s="321"/>
      <c r="I2" s="194"/>
      <c r="J2" s="194"/>
      <c r="K2" s="194"/>
      <c r="L2" s="322"/>
      <c r="M2" s="323"/>
      <c r="O2" s="194"/>
    </row>
    <row r="3" spans="1:20" ht="24.95" customHeight="1">
      <c r="A3" s="194"/>
      <c r="B3" s="341" t="s">
        <v>332</v>
      </c>
      <c r="C3" s="341"/>
      <c r="D3" s="341"/>
      <c r="E3" s="341"/>
      <c r="F3" s="341"/>
      <c r="G3" s="341"/>
      <c r="H3" s="341"/>
      <c r="I3" s="341"/>
      <c r="J3" s="341"/>
      <c r="K3" s="341"/>
      <c r="L3" s="324"/>
      <c r="M3" s="325"/>
      <c r="T3" s="319" t="s">
        <v>333</v>
      </c>
    </row>
    <row r="4" spans="1:20" ht="12.95" customHeight="1">
      <c r="A4" s="194"/>
      <c r="B4" s="194"/>
      <c r="C4" s="194"/>
      <c r="D4" s="194"/>
      <c r="E4" s="194"/>
      <c r="F4" s="194"/>
      <c r="G4" s="194"/>
      <c r="H4" s="194"/>
      <c r="I4" s="194"/>
      <c r="J4" s="194"/>
      <c r="K4" s="194"/>
      <c r="L4" s="322"/>
      <c r="M4" s="194"/>
    </row>
    <row r="5" spans="1:20" ht="30" customHeight="1">
      <c r="B5" s="342" t="s">
        <v>334</v>
      </c>
      <c r="C5" s="343"/>
      <c r="D5" s="342"/>
      <c r="E5" s="344"/>
      <c r="F5" s="344"/>
      <c r="G5" s="344"/>
      <c r="H5" s="344"/>
      <c r="I5" s="344"/>
      <c r="J5" s="344"/>
      <c r="K5" s="344"/>
      <c r="L5" s="343"/>
      <c r="M5" s="326"/>
    </row>
    <row r="6" spans="1:20" ht="12.95" customHeight="1">
      <c r="B6" s="194"/>
    </row>
    <row r="7" spans="1:20" ht="30" customHeight="1">
      <c r="A7" s="195"/>
      <c r="B7" s="338" t="s">
        <v>335</v>
      </c>
      <c r="C7" s="338"/>
      <c r="D7" s="338"/>
      <c r="E7" s="338"/>
      <c r="F7" s="338"/>
      <c r="G7" s="338"/>
      <c r="H7" s="338"/>
      <c r="I7" s="338"/>
      <c r="J7" s="338"/>
      <c r="K7" s="338"/>
      <c r="L7" s="328" t="s">
        <v>336</v>
      </c>
      <c r="M7" s="329" t="s">
        <v>337</v>
      </c>
    </row>
    <row r="8" spans="1:20" ht="30" customHeight="1">
      <c r="A8" s="345" t="s">
        <v>338</v>
      </c>
      <c r="B8" s="339" t="s">
        <v>339</v>
      </c>
      <c r="C8" s="339"/>
      <c r="D8" s="339"/>
      <c r="E8" s="339"/>
      <c r="F8" s="339"/>
      <c r="G8" s="339"/>
      <c r="H8" s="339"/>
      <c r="I8" s="339"/>
      <c r="J8" s="339"/>
      <c r="K8" s="339"/>
      <c r="L8" s="330" t="s">
        <v>333</v>
      </c>
      <c r="M8" s="331"/>
    </row>
    <row r="9" spans="1:20" ht="30" customHeight="1">
      <c r="A9" s="345"/>
      <c r="B9" s="339" t="s">
        <v>340</v>
      </c>
      <c r="C9" s="339"/>
      <c r="D9" s="339"/>
      <c r="E9" s="339"/>
      <c r="F9" s="339"/>
      <c r="G9" s="339"/>
      <c r="H9" s="339"/>
      <c r="I9" s="339"/>
      <c r="J9" s="339"/>
      <c r="K9" s="339"/>
      <c r="L9" s="346" t="s">
        <v>333</v>
      </c>
      <c r="M9" s="348"/>
    </row>
    <row r="10" spans="1:20" ht="30" customHeight="1">
      <c r="A10" s="345"/>
      <c r="B10" s="351" t="s">
        <v>341</v>
      </c>
      <c r="C10" s="351"/>
      <c r="D10" s="351"/>
      <c r="E10" s="351"/>
      <c r="F10" s="351"/>
      <c r="G10" s="351"/>
      <c r="H10" s="351"/>
      <c r="I10" s="351"/>
      <c r="J10" s="351"/>
      <c r="K10" s="351"/>
      <c r="L10" s="347"/>
      <c r="M10" s="349"/>
    </row>
    <row r="11" spans="1:20" ht="30" customHeight="1">
      <c r="A11" s="195">
        <v>1</v>
      </c>
      <c r="B11" s="352" t="s">
        <v>342</v>
      </c>
      <c r="C11" s="352"/>
      <c r="D11" s="352"/>
      <c r="E11" s="352"/>
      <c r="F11" s="352"/>
      <c r="G11" s="352"/>
      <c r="H11" s="352"/>
      <c r="I11" s="352"/>
      <c r="J11" s="352"/>
      <c r="K11" s="352"/>
      <c r="L11" s="332" t="s">
        <v>343</v>
      </c>
      <c r="M11" s="329"/>
    </row>
    <row r="12" spans="1:20" ht="30" customHeight="1">
      <c r="A12" s="195">
        <v>2</v>
      </c>
      <c r="B12" s="353" t="s">
        <v>344</v>
      </c>
      <c r="C12" s="353"/>
      <c r="D12" s="353"/>
      <c r="E12" s="353"/>
      <c r="F12" s="353"/>
      <c r="G12" s="353"/>
      <c r="H12" s="353"/>
      <c r="I12" s="353"/>
      <c r="J12" s="353"/>
      <c r="K12" s="353"/>
      <c r="L12" s="332" t="s">
        <v>343</v>
      </c>
      <c r="M12" s="329"/>
    </row>
    <row r="13" spans="1:20" ht="30" customHeight="1">
      <c r="A13" s="195">
        <v>3</v>
      </c>
      <c r="B13" s="350" t="s">
        <v>345</v>
      </c>
      <c r="C13" s="350"/>
      <c r="D13" s="350"/>
      <c r="E13" s="350"/>
      <c r="F13" s="350"/>
      <c r="G13" s="350"/>
      <c r="H13" s="350"/>
      <c r="I13" s="350"/>
      <c r="J13" s="350"/>
      <c r="K13" s="350"/>
      <c r="L13" s="332" t="s">
        <v>343</v>
      </c>
      <c r="M13" s="329"/>
    </row>
    <row r="14" spans="1:20" ht="30" customHeight="1">
      <c r="A14" s="195">
        <v>4</v>
      </c>
      <c r="B14" s="350" t="s">
        <v>346</v>
      </c>
      <c r="C14" s="350"/>
      <c r="D14" s="350"/>
      <c r="E14" s="350"/>
      <c r="F14" s="350"/>
      <c r="G14" s="350"/>
      <c r="H14" s="350"/>
      <c r="I14" s="350"/>
      <c r="J14" s="350"/>
      <c r="K14" s="350"/>
      <c r="L14" s="332" t="s">
        <v>343</v>
      </c>
      <c r="M14" s="329"/>
    </row>
    <row r="15" spans="1:20" ht="30" customHeight="1">
      <c r="A15" s="338">
        <v>5</v>
      </c>
      <c r="B15" s="339" t="s">
        <v>347</v>
      </c>
      <c r="C15" s="339"/>
      <c r="D15" s="339"/>
      <c r="E15" s="339"/>
      <c r="F15" s="339"/>
      <c r="G15" s="339"/>
      <c r="H15" s="339"/>
      <c r="I15" s="339"/>
      <c r="J15" s="339"/>
      <c r="K15" s="339"/>
      <c r="L15" s="354" t="s">
        <v>343</v>
      </c>
      <c r="M15" s="333"/>
    </row>
    <row r="16" spans="1:20" ht="30" customHeight="1">
      <c r="A16" s="338"/>
      <c r="B16" s="351" t="s">
        <v>348</v>
      </c>
      <c r="C16" s="351"/>
      <c r="D16" s="351"/>
      <c r="E16" s="351"/>
      <c r="F16" s="351"/>
      <c r="G16" s="351"/>
      <c r="H16" s="351"/>
      <c r="I16" s="351"/>
      <c r="J16" s="351"/>
      <c r="K16" s="351"/>
      <c r="L16" s="355"/>
      <c r="M16" s="331"/>
    </row>
    <row r="17" spans="1:13" ht="30" customHeight="1">
      <c r="A17" s="195">
        <v>6</v>
      </c>
      <c r="B17" s="356" t="s">
        <v>349</v>
      </c>
      <c r="C17" s="357"/>
      <c r="D17" s="357"/>
      <c r="E17" s="357"/>
      <c r="F17" s="357"/>
      <c r="G17" s="357"/>
      <c r="H17" s="357"/>
      <c r="I17" s="357"/>
      <c r="J17" s="357"/>
      <c r="K17" s="358"/>
      <c r="L17" s="332" t="s">
        <v>343</v>
      </c>
      <c r="M17" s="329"/>
    </row>
    <row r="18" spans="1:13" ht="30" customHeight="1">
      <c r="A18" s="195">
        <v>7</v>
      </c>
      <c r="B18" s="359" t="s">
        <v>350</v>
      </c>
      <c r="C18" s="360"/>
      <c r="D18" s="360"/>
      <c r="E18" s="360"/>
      <c r="F18" s="360"/>
      <c r="G18" s="360"/>
      <c r="H18" s="360"/>
      <c r="I18" s="360"/>
      <c r="J18" s="360"/>
      <c r="K18" s="361"/>
      <c r="L18" s="332" t="s">
        <v>343</v>
      </c>
      <c r="M18" s="329"/>
    </row>
    <row r="19" spans="1:13" ht="30" customHeight="1">
      <c r="A19" s="195">
        <v>8</v>
      </c>
      <c r="B19" s="353" t="s">
        <v>351</v>
      </c>
      <c r="C19" s="353"/>
      <c r="D19" s="353"/>
      <c r="E19" s="353"/>
      <c r="F19" s="353"/>
      <c r="G19" s="353"/>
      <c r="H19" s="353"/>
      <c r="I19" s="353"/>
      <c r="J19" s="353"/>
      <c r="K19" s="353"/>
      <c r="L19" s="330" t="s">
        <v>333</v>
      </c>
      <c r="M19" s="329"/>
    </row>
    <row r="20" spans="1:13" ht="45" customHeight="1">
      <c r="A20" s="195">
        <v>9</v>
      </c>
      <c r="B20" s="350" t="s">
        <v>352</v>
      </c>
      <c r="C20" s="350"/>
      <c r="D20" s="350"/>
      <c r="E20" s="350"/>
      <c r="F20" s="350"/>
      <c r="G20" s="350"/>
      <c r="H20" s="350"/>
      <c r="I20" s="350"/>
      <c r="J20" s="350"/>
      <c r="K20" s="350"/>
      <c r="L20" s="332" t="s">
        <v>343</v>
      </c>
      <c r="M20" s="329"/>
    </row>
    <row r="21" spans="1:13" ht="12.95" customHeight="1">
      <c r="A21" s="325"/>
      <c r="B21" s="334"/>
      <c r="C21" s="334"/>
      <c r="D21" s="334"/>
      <c r="E21" s="334"/>
      <c r="F21" s="334"/>
      <c r="G21" s="334"/>
      <c r="H21" s="334"/>
      <c r="I21" s="334"/>
      <c r="J21" s="334"/>
      <c r="K21" s="334"/>
      <c r="L21" s="335"/>
    </row>
    <row r="22" spans="1:13" ht="24.95" customHeight="1">
      <c r="A22" s="363" t="s">
        <v>360</v>
      </c>
      <c r="B22" s="363"/>
      <c r="C22" s="363"/>
      <c r="D22" s="363"/>
      <c r="E22" s="363"/>
      <c r="F22" s="363"/>
      <c r="G22" s="363"/>
      <c r="H22" s="363"/>
      <c r="I22" s="363"/>
      <c r="J22" s="363"/>
      <c r="K22" s="363"/>
      <c r="L22" s="363"/>
      <c r="M22" s="363"/>
    </row>
    <row r="23" spans="1:13" ht="24.95" customHeight="1">
      <c r="A23" s="363" t="s">
        <v>353</v>
      </c>
      <c r="B23" s="363"/>
      <c r="C23" s="363"/>
      <c r="D23" s="363"/>
      <c r="E23" s="363"/>
      <c r="F23" s="363"/>
      <c r="G23" s="363"/>
      <c r="H23" s="363"/>
      <c r="I23" s="363"/>
      <c r="J23" s="363"/>
      <c r="K23" s="363"/>
      <c r="L23" s="363"/>
      <c r="M23" s="363"/>
    </row>
    <row r="24" spans="1:13" s="337" customFormat="1" ht="12.95" customHeight="1">
      <c r="A24" s="336"/>
      <c r="B24" s="336"/>
      <c r="C24" s="336"/>
      <c r="D24" s="336"/>
      <c r="E24" s="336"/>
      <c r="F24" s="336"/>
    </row>
    <row r="25" spans="1:13" ht="24.95" customHeight="1">
      <c r="A25" s="338" t="s">
        <v>354</v>
      </c>
      <c r="B25" s="338"/>
      <c r="C25" s="338"/>
      <c r="D25" s="338"/>
      <c r="E25" s="338"/>
      <c r="F25" s="338"/>
      <c r="G25" s="338"/>
      <c r="H25" s="338"/>
      <c r="I25" s="338"/>
      <c r="J25" s="338"/>
      <c r="K25" s="338"/>
      <c r="L25" s="338"/>
      <c r="M25" s="338"/>
    </row>
    <row r="26" spans="1:13" ht="24.95" customHeight="1">
      <c r="A26" s="342" t="s">
        <v>355</v>
      </c>
      <c r="B26" s="343"/>
      <c r="C26" s="342"/>
      <c r="D26" s="344"/>
      <c r="E26" s="344"/>
      <c r="F26" s="344"/>
      <c r="G26" s="344"/>
      <c r="H26" s="344"/>
      <c r="I26" s="344"/>
      <c r="J26" s="344"/>
      <c r="K26" s="344"/>
      <c r="L26" s="344"/>
      <c r="M26" s="343"/>
    </row>
    <row r="27" spans="1:13" ht="24.95" customHeight="1">
      <c r="A27" s="342" t="s">
        <v>356</v>
      </c>
      <c r="B27" s="343"/>
      <c r="C27" s="364"/>
      <c r="D27" s="365"/>
      <c r="E27" s="365"/>
      <c r="F27" s="365"/>
      <c r="G27" s="365"/>
      <c r="H27" s="365"/>
      <c r="I27" s="365"/>
      <c r="J27" s="365"/>
      <c r="K27" s="365"/>
      <c r="L27" s="365"/>
      <c r="M27" s="366"/>
    </row>
    <row r="28" spans="1:13" ht="24.95" customHeight="1">
      <c r="A28" s="367" t="s">
        <v>357</v>
      </c>
      <c r="B28" s="367"/>
      <c r="C28" s="342"/>
      <c r="D28" s="344"/>
      <c r="E28" s="344"/>
      <c r="F28" s="344"/>
      <c r="G28" s="344"/>
      <c r="H28" s="344"/>
      <c r="I28" s="344"/>
      <c r="J28" s="344"/>
      <c r="K28" s="344"/>
      <c r="L28" s="344"/>
      <c r="M28" s="343"/>
    </row>
    <row r="29" spans="1:13" ht="24.95" customHeight="1">
      <c r="A29" s="367" t="s">
        <v>358</v>
      </c>
      <c r="B29" s="367"/>
      <c r="C29" s="364"/>
      <c r="D29" s="365"/>
      <c r="E29" s="365"/>
      <c r="F29" s="365"/>
      <c r="G29" s="365"/>
      <c r="H29" s="365"/>
      <c r="I29" s="365"/>
      <c r="J29" s="365"/>
      <c r="K29" s="365"/>
      <c r="L29" s="365"/>
      <c r="M29" s="366"/>
    </row>
    <row r="30" spans="1:13" ht="12.95" customHeight="1">
      <c r="A30" s="368"/>
      <c r="B30" s="368"/>
      <c r="C30" s="368"/>
      <c r="D30" s="368"/>
      <c r="E30" s="368"/>
      <c r="F30" s="368"/>
      <c r="G30" s="368"/>
      <c r="H30" s="368"/>
      <c r="I30" s="368"/>
      <c r="J30" s="368"/>
      <c r="K30" s="368"/>
      <c r="L30" s="368"/>
      <c r="M30" s="368"/>
    </row>
    <row r="31" spans="1:13" ht="19.5" customHeight="1">
      <c r="A31" s="362"/>
      <c r="B31" s="362"/>
      <c r="C31" s="362"/>
      <c r="D31" s="362"/>
      <c r="E31" s="362"/>
      <c r="F31" s="362"/>
      <c r="G31" s="362"/>
      <c r="H31" s="362"/>
      <c r="I31" s="362"/>
      <c r="J31" s="362"/>
      <c r="K31" s="362"/>
      <c r="L31" s="362"/>
      <c r="M31" s="362"/>
    </row>
    <row r="32" spans="1:13" ht="19.5" customHeight="1">
      <c r="A32" s="362" t="s">
        <v>359</v>
      </c>
      <c r="B32" s="362"/>
      <c r="C32" s="362"/>
      <c r="D32" s="362"/>
      <c r="E32" s="362"/>
      <c r="F32" s="362"/>
      <c r="G32" s="362"/>
      <c r="H32" s="362"/>
      <c r="I32" s="362"/>
      <c r="J32" s="362"/>
      <c r="K32" s="362"/>
      <c r="L32" s="362"/>
      <c r="M32" s="362"/>
    </row>
    <row r="33" spans="1:13" ht="20.100000000000001" customHeight="1">
      <c r="A33" s="369"/>
      <c r="B33" s="369"/>
      <c r="C33" s="369"/>
      <c r="D33" s="369"/>
      <c r="E33" s="369"/>
      <c r="F33" s="369"/>
      <c r="G33" s="369"/>
      <c r="H33" s="369"/>
      <c r="I33" s="369"/>
      <c r="J33" s="369"/>
      <c r="K33" s="369"/>
      <c r="L33" s="369"/>
      <c r="M33" s="369"/>
    </row>
    <row r="34" spans="1:13" ht="20.100000000000001" customHeight="1">
      <c r="A34" s="369"/>
      <c r="B34" s="369"/>
      <c r="C34" s="369"/>
      <c r="D34" s="369"/>
      <c r="E34" s="369"/>
      <c r="F34" s="369"/>
      <c r="G34" s="369"/>
      <c r="H34" s="369"/>
      <c r="I34" s="369"/>
      <c r="J34" s="369"/>
      <c r="K34" s="369"/>
      <c r="L34" s="369"/>
      <c r="M34" s="369"/>
    </row>
    <row r="35" spans="1:13" ht="20.100000000000001" customHeight="1">
      <c r="A35" s="369"/>
      <c r="B35" s="369"/>
      <c r="C35" s="369"/>
      <c r="D35" s="369"/>
      <c r="E35" s="369"/>
      <c r="F35" s="369"/>
      <c r="G35" s="369"/>
      <c r="H35" s="369"/>
      <c r="I35" s="369"/>
      <c r="J35" s="369"/>
      <c r="K35" s="369"/>
      <c r="L35" s="369"/>
      <c r="M35" s="369"/>
    </row>
    <row r="36" spans="1:13" ht="36" customHeight="1">
      <c r="A36" s="370"/>
      <c r="B36" s="369"/>
      <c r="C36" s="369"/>
      <c r="D36" s="369"/>
      <c r="E36" s="369"/>
      <c r="F36" s="369"/>
      <c r="G36" s="369"/>
      <c r="H36" s="369"/>
      <c r="I36" s="369"/>
      <c r="J36" s="369"/>
      <c r="K36" s="369"/>
      <c r="L36" s="369"/>
      <c r="M36" s="369"/>
    </row>
    <row r="37" spans="1:13" ht="20.100000000000001" customHeight="1">
      <c r="A37" s="371"/>
      <c r="B37" s="372"/>
      <c r="C37" s="372"/>
      <c r="D37" s="372"/>
      <c r="E37" s="372"/>
      <c r="F37" s="372"/>
      <c r="G37" s="372"/>
      <c r="H37" s="372"/>
      <c r="I37" s="372"/>
      <c r="J37" s="372"/>
      <c r="K37" s="372"/>
      <c r="L37" s="372"/>
      <c r="M37" s="372"/>
    </row>
    <row r="38" spans="1:13" ht="20.100000000000001" customHeight="1">
      <c r="A38" s="372"/>
      <c r="B38" s="372"/>
      <c r="C38" s="372"/>
      <c r="D38" s="372"/>
      <c r="E38" s="372"/>
      <c r="F38" s="372"/>
      <c r="G38" s="372"/>
      <c r="H38" s="372"/>
      <c r="I38" s="372"/>
      <c r="J38" s="372"/>
      <c r="K38" s="372"/>
      <c r="L38" s="372"/>
      <c r="M38" s="372"/>
    </row>
    <row r="39" spans="1:13" ht="20.100000000000001" customHeight="1">
      <c r="A39" s="369"/>
      <c r="B39" s="369"/>
      <c r="C39" s="369"/>
      <c r="D39" s="369"/>
      <c r="E39" s="369"/>
      <c r="F39" s="369"/>
      <c r="G39" s="369"/>
      <c r="H39" s="369"/>
      <c r="I39" s="369"/>
      <c r="J39" s="369"/>
      <c r="K39" s="369"/>
      <c r="L39" s="369"/>
      <c r="M39" s="369"/>
    </row>
    <row r="40" spans="1:13" ht="20.100000000000001" customHeight="1">
      <c r="A40" s="370"/>
      <c r="B40" s="369"/>
      <c r="C40" s="369"/>
      <c r="D40" s="369"/>
      <c r="E40" s="369"/>
      <c r="F40" s="369"/>
      <c r="G40" s="369"/>
      <c r="H40" s="369"/>
      <c r="I40" s="369"/>
      <c r="J40" s="369"/>
      <c r="K40" s="369"/>
      <c r="L40" s="369"/>
      <c r="M40" s="369"/>
    </row>
    <row r="41" spans="1:13" ht="20.100000000000001" customHeight="1">
      <c r="A41" s="369"/>
      <c r="B41" s="369"/>
      <c r="C41" s="369"/>
      <c r="D41" s="369"/>
      <c r="E41" s="369"/>
      <c r="F41" s="369"/>
      <c r="G41" s="369"/>
      <c r="H41" s="369"/>
      <c r="I41" s="369"/>
      <c r="J41" s="369"/>
      <c r="K41" s="369"/>
      <c r="L41" s="369"/>
      <c r="M41" s="369"/>
    </row>
    <row r="42" spans="1:13" ht="20.100000000000001" customHeight="1">
      <c r="A42" s="369"/>
      <c r="B42" s="369"/>
      <c r="C42" s="369"/>
      <c r="D42" s="369"/>
      <c r="E42" s="369"/>
      <c r="F42" s="369"/>
      <c r="G42" s="369"/>
      <c r="H42" s="369"/>
      <c r="I42" s="369"/>
      <c r="J42" s="369"/>
      <c r="K42" s="369"/>
      <c r="L42" s="369"/>
      <c r="M42" s="369"/>
    </row>
    <row r="43" spans="1:13" ht="20.100000000000001" customHeight="1">
      <c r="A43" s="369"/>
      <c r="B43" s="369"/>
      <c r="C43" s="369"/>
      <c r="D43" s="369"/>
      <c r="E43" s="369"/>
      <c r="F43" s="369"/>
      <c r="G43" s="369"/>
      <c r="H43" s="369"/>
      <c r="I43" s="369"/>
      <c r="J43" s="369"/>
      <c r="K43" s="369"/>
      <c r="L43" s="369"/>
      <c r="M43" s="369"/>
    </row>
    <row r="44" spans="1:13" ht="20.100000000000001" customHeight="1">
      <c r="A44" s="370"/>
      <c r="B44" s="369"/>
      <c r="C44" s="369"/>
      <c r="D44" s="369"/>
      <c r="E44" s="369"/>
      <c r="F44" s="369"/>
      <c r="G44" s="369"/>
      <c r="H44" s="369"/>
      <c r="I44" s="369"/>
      <c r="J44" s="369"/>
      <c r="K44" s="369"/>
      <c r="L44" s="369"/>
      <c r="M44" s="369"/>
    </row>
    <row r="45" spans="1:13" ht="20.100000000000001" customHeight="1">
      <c r="A45" s="369"/>
      <c r="B45" s="369"/>
      <c r="C45" s="369"/>
      <c r="D45" s="369"/>
      <c r="E45" s="369"/>
      <c r="F45" s="369"/>
      <c r="G45" s="369"/>
      <c r="H45" s="369"/>
      <c r="I45" s="369"/>
      <c r="J45" s="369"/>
      <c r="K45" s="369"/>
      <c r="L45" s="369"/>
      <c r="M45" s="369"/>
    </row>
    <row r="46" spans="1:13" ht="20.100000000000001" customHeight="1">
      <c r="A46" s="369"/>
      <c r="B46" s="369"/>
      <c r="C46" s="369"/>
      <c r="D46" s="369"/>
      <c r="E46" s="369"/>
      <c r="F46" s="369"/>
      <c r="G46" s="369"/>
      <c r="H46" s="369"/>
      <c r="I46" s="369"/>
      <c r="J46" s="369"/>
      <c r="K46" s="369"/>
      <c r="L46" s="369"/>
      <c r="M46" s="369"/>
    </row>
  </sheetData>
  <mergeCells count="48">
    <mergeCell ref="A46:M46"/>
    <mergeCell ref="A32:M32"/>
    <mergeCell ref="A33:M33"/>
    <mergeCell ref="A34:M34"/>
    <mergeCell ref="A35:M35"/>
    <mergeCell ref="A36:M36"/>
    <mergeCell ref="A37:M38"/>
    <mergeCell ref="A39:M39"/>
    <mergeCell ref="A40:M41"/>
    <mergeCell ref="A42:M42"/>
    <mergeCell ref="A43:M43"/>
    <mergeCell ref="A44:M45"/>
    <mergeCell ref="A31:M31"/>
    <mergeCell ref="A22:M22"/>
    <mergeCell ref="A23:M23"/>
    <mergeCell ref="A25:M25"/>
    <mergeCell ref="A26:B26"/>
    <mergeCell ref="C26:M26"/>
    <mergeCell ref="A27:B27"/>
    <mergeCell ref="C27:M27"/>
    <mergeCell ref="A28:B28"/>
    <mergeCell ref="C28:M28"/>
    <mergeCell ref="A29:B29"/>
    <mergeCell ref="C29:M29"/>
    <mergeCell ref="A30:M30"/>
    <mergeCell ref="B20:K20"/>
    <mergeCell ref="B10:K10"/>
    <mergeCell ref="B11:K11"/>
    <mergeCell ref="B12:K12"/>
    <mergeCell ref="B13:K13"/>
    <mergeCell ref="B14:K14"/>
    <mergeCell ref="B16:K16"/>
    <mergeCell ref="B17:K17"/>
    <mergeCell ref="B18:K18"/>
    <mergeCell ref="B19:K19"/>
    <mergeCell ref="A15:A16"/>
    <mergeCell ref="B15:K15"/>
    <mergeCell ref="A1:M1"/>
    <mergeCell ref="B3:K3"/>
    <mergeCell ref="B5:C5"/>
    <mergeCell ref="D5:L5"/>
    <mergeCell ref="B7:K7"/>
    <mergeCell ref="A8:A10"/>
    <mergeCell ref="B8:K8"/>
    <mergeCell ref="B9:K9"/>
    <mergeCell ref="L9:L10"/>
    <mergeCell ref="M9:M10"/>
    <mergeCell ref="L15:L16"/>
  </mergeCells>
  <phoneticPr fontId="1"/>
  <dataValidations count="1">
    <dataValidation type="list" allowBlank="1" showInputMessage="1" showErrorMessage="1" sqref="M8:M9 M11:M20" xr:uid="{00E2C1DA-7539-44E7-BB87-D06B380F2C79}">
      <formula1>$T$3</formula1>
    </dataValidation>
  </dataValidations>
  <printOptions horizontalCentered="1"/>
  <pageMargins left="0.59055118110236227" right="0.59055118110236227" top="0.94488188976377963" bottom="0.15748031496062992" header="0.31496062992125984" footer="0.31496062992125984"/>
  <pageSetup paperSize="9" scale="7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19"/>
  <sheetViews>
    <sheetView showGridLines="0" view="pageBreakPreview" zoomScaleNormal="100" zoomScaleSheetLayoutView="100" workbookViewId="0">
      <selection activeCell="D12" sqref="D12"/>
    </sheetView>
  </sheetViews>
  <sheetFormatPr defaultColWidth="9" defaultRowHeight="13.5"/>
  <cols>
    <col min="1" max="2" width="9" style="153"/>
    <col min="3" max="3" width="13" style="153" customWidth="1"/>
    <col min="4" max="4" width="15.625" style="153" customWidth="1"/>
    <col min="5" max="8" width="10.625" style="153" customWidth="1"/>
    <col min="9" max="9" width="9" style="153"/>
    <col min="10" max="12" width="5.625" style="153" customWidth="1"/>
    <col min="13" max="16384" width="9" style="153"/>
  </cols>
  <sheetData>
    <row r="1" spans="1:14">
      <c r="A1" s="220"/>
      <c r="B1" s="221" t="s">
        <v>258</v>
      </c>
      <c r="C1" s="220"/>
      <c r="D1" s="220"/>
      <c r="E1" s="220"/>
      <c r="F1" s="220"/>
      <c r="G1" s="220"/>
      <c r="H1" s="220"/>
      <c r="I1" s="220"/>
      <c r="J1" s="220"/>
      <c r="K1" s="220"/>
      <c r="L1" s="220"/>
      <c r="M1" s="220"/>
      <c r="N1" s="220"/>
    </row>
    <row r="2" spans="1:14" ht="18" customHeight="1">
      <c r="A2" s="220"/>
      <c r="B2" s="220" t="s">
        <v>259</v>
      </c>
      <c r="C2" s="220"/>
      <c r="D2" s="220"/>
      <c r="E2" s="220"/>
      <c r="F2" s="220"/>
      <c r="G2" s="220"/>
      <c r="H2" s="220"/>
      <c r="I2" s="220"/>
      <c r="J2" s="220"/>
      <c r="K2" s="220"/>
      <c r="L2" s="220"/>
      <c r="M2" s="220"/>
      <c r="N2" s="220"/>
    </row>
    <row r="3" spans="1:14" ht="25.5" customHeight="1">
      <c r="A3" s="220"/>
      <c r="B3" s="832" t="s">
        <v>260</v>
      </c>
      <c r="C3" s="832"/>
      <c r="D3" s="832"/>
      <c r="E3" s="832"/>
      <c r="F3" s="832"/>
      <c r="G3" s="832"/>
      <c r="H3" s="832"/>
      <c r="I3" s="220"/>
      <c r="J3" s="220"/>
      <c r="K3" s="220"/>
      <c r="L3" s="220"/>
      <c r="M3" s="220"/>
      <c r="N3" s="220"/>
    </row>
    <row r="4" spans="1:14" ht="14.25" thickBot="1">
      <c r="A4" s="220"/>
      <c r="B4" s="220"/>
      <c r="C4" s="220"/>
      <c r="D4" s="220"/>
      <c r="E4" s="220"/>
      <c r="F4" s="220"/>
      <c r="G4" s="220"/>
      <c r="H4" s="220"/>
      <c r="I4" s="220"/>
      <c r="J4" s="220"/>
      <c r="K4" s="220"/>
      <c r="L4" s="220"/>
      <c r="M4" s="220"/>
      <c r="N4" s="220"/>
    </row>
    <row r="5" spans="1:14" ht="28.5" customHeight="1">
      <c r="A5" s="220"/>
      <c r="B5" s="222"/>
      <c r="C5" s="223"/>
      <c r="D5" s="223"/>
      <c r="E5" s="223"/>
      <c r="F5" s="223"/>
      <c r="G5" s="223"/>
      <c r="H5" s="223"/>
      <c r="I5" s="223"/>
      <c r="J5" s="223"/>
      <c r="K5" s="223"/>
      <c r="L5" s="223"/>
      <c r="M5" s="224"/>
      <c r="N5" s="220"/>
    </row>
    <row r="6" spans="1:14" ht="22.5" customHeight="1">
      <c r="A6" s="220"/>
      <c r="B6" s="225"/>
      <c r="C6" s="226"/>
      <c r="D6" s="226"/>
      <c r="E6" s="226"/>
      <c r="F6" s="226"/>
      <c r="G6" s="830"/>
      <c r="H6" s="830"/>
      <c r="I6" s="830"/>
      <c r="J6" s="830"/>
      <c r="K6" s="830"/>
      <c r="L6" s="830"/>
      <c r="M6" s="227"/>
      <c r="N6" s="220"/>
    </row>
    <row r="7" spans="1:14" ht="22.5" customHeight="1">
      <c r="A7" s="220"/>
      <c r="B7" s="225"/>
      <c r="C7" s="226"/>
      <c r="D7" s="226"/>
      <c r="E7" s="226"/>
      <c r="F7" s="226"/>
      <c r="G7" s="831"/>
      <c r="H7" s="831"/>
      <c r="I7" s="226"/>
      <c r="J7" s="226"/>
      <c r="K7" s="226"/>
      <c r="L7" s="226"/>
      <c r="M7" s="227"/>
      <c r="N7" s="220"/>
    </row>
    <row r="8" spans="1:14" ht="22.5" customHeight="1">
      <c r="A8" s="220"/>
      <c r="B8" s="225"/>
      <c r="C8" s="226"/>
      <c r="D8" s="226"/>
      <c r="E8" s="226"/>
      <c r="F8" s="226"/>
      <c r="G8" s="831"/>
      <c r="H8" s="831"/>
      <c r="I8" s="226"/>
      <c r="J8" s="226"/>
      <c r="K8" s="226"/>
      <c r="L8" s="226"/>
      <c r="M8" s="227"/>
      <c r="N8" s="220"/>
    </row>
    <row r="9" spans="1:14" ht="22.5" customHeight="1">
      <c r="A9" s="220"/>
      <c r="B9" s="225"/>
      <c r="C9" s="226"/>
      <c r="D9" s="226"/>
      <c r="E9" s="226"/>
      <c r="F9" s="226"/>
      <c r="G9" s="830"/>
      <c r="H9" s="830"/>
      <c r="I9" s="226"/>
      <c r="J9" s="226"/>
      <c r="K9" s="226"/>
      <c r="L9" s="226"/>
      <c r="M9" s="227"/>
      <c r="N9" s="220"/>
    </row>
    <row r="10" spans="1:14" ht="22.5" customHeight="1">
      <c r="A10" s="220"/>
      <c r="B10" s="225"/>
      <c r="C10" s="226"/>
      <c r="D10" s="226"/>
      <c r="E10" s="226"/>
      <c r="F10" s="226"/>
      <c r="G10" s="226"/>
      <c r="H10" s="226"/>
      <c r="I10" s="226"/>
      <c r="J10" s="226"/>
      <c r="K10" s="226"/>
      <c r="L10" s="226"/>
      <c r="M10" s="227"/>
      <c r="N10" s="220"/>
    </row>
    <row r="11" spans="1:14" ht="22.5" customHeight="1">
      <c r="A11" s="220"/>
      <c r="B11" s="225"/>
      <c r="C11" s="226"/>
      <c r="D11" s="226"/>
      <c r="E11" s="226"/>
      <c r="F11" s="226"/>
      <c r="G11" s="226"/>
      <c r="H11" s="226"/>
      <c r="I11" s="226"/>
      <c r="J11" s="226"/>
      <c r="K11" s="226"/>
      <c r="L11" s="226"/>
      <c r="M11" s="227"/>
      <c r="N11" s="220"/>
    </row>
    <row r="12" spans="1:14" ht="22.5" customHeight="1">
      <c r="A12" s="220"/>
      <c r="B12" s="225"/>
      <c r="C12" s="226"/>
      <c r="D12" s="226"/>
      <c r="E12" s="226"/>
      <c r="F12" s="226"/>
      <c r="G12" s="226"/>
      <c r="H12" s="226"/>
      <c r="I12" s="226"/>
      <c r="J12" s="830"/>
      <c r="K12" s="830"/>
      <c r="L12" s="830"/>
      <c r="M12" s="227"/>
      <c r="N12" s="220"/>
    </row>
    <row r="13" spans="1:14" ht="22.5" customHeight="1">
      <c r="A13" s="220"/>
      <c r="B13" s="225"/>
      <c r="C13" s="226"/>
      <c r="D13" s="226"/>
      <c r="E13" s="226"/>
      <c r="F13" s="226"/>
      <c r="G13" s="226"/>
      <c r="H13" s="226"/>
      <c r="I13" s="226"/>
      <c r="J13" s="830"/>
      <c r="K13" s="830"/>
      <c r="L13" s="830"/>
      <c r="M13" s="227"/>
      <c r="N13" s="220"/>
    </row>
    <row r="14" spans="1:14" ht="22.5" customHeight="1">
      <c r="A14" s="220"/>
      <c r="B14" s="225"/>
      <c r="C14" s="226"/>
      <c r="D14" s="226"/>
      <c r="E14" s="226"/>
      <c r="F14" s="226"/>
      <c r="G14" s="226"/>
      <c r="H14" s="226"/>
      <c r="I14" s="226"/>
      <c r="J14" s="830"/>
      <c r="K14" s="830"/>
      <c r="L14" s="830"/>
      <c r="M14" s="227"/>
      <c r="N14" s="220"/>
    </row>
    <row r="15" spans="1:14" ht="22.5" customHeight="1">
      <c r="A15" s="220"/>
      <c r="B15" s="225"/>
      <c r="C15" s="226"/>
      <c r="D15" s="226"/>
      <c r="E15" s="226"/>
      <c r="F15" s="226"/>
      <c r="G15" s="226"/>
      <c r="H15" s="226"/>
      <c r="I15" s="226"/>
      <c r="J15" s="830"/>
      <c r="K15" s="830"/>
      <c r="L15" s="830"/>
      <c r="M15" s="227"/>
      <c r="N15" s="220"/>
    </row>
    <row r="16" spans="1:14" ht="71.25" customHeight="1" thickBot="1">
      <c r="A16" s="220"/>
      <c r="B16" s="228"/>
      <c r="C16" s="229"/>
      <c r="D16" s="229"/>
      <c r="E16" s="229"/>
      <c r="F16" s="229"/>
      <c r="G16" s="229"/>
      <c r="H16" s="229"/>
      <c r="I16" s="229"/>
      <c r="J16" s="229"/>
      <c r="K16" s="229"/>
      <c r="L16" s="229"/>
      <c r="M16" s="230"/>
      <c r="N16" s="220"/>
    </row>
    <row r="17" spans="1:14" ht="22.5" customHeight="1">
      <c r="A17" s="220"/>
      <c r="B17" s="231" t="s">
        <v>261</v>
      </c>
      <c r="C17" s="220" t="s">
        <v>262</v>
      </c>
      <c r="D17" s="220"/>
      <c r="E17" s="220"/>
      <c r="F17" s="220"/>
      <c r="G17" s="220"/>
      <c r="H17" s="220"/>
      <c r="I17" s="220"/>
      <c r="J17" s="220"/>
      <c r="K17" s="220"/>
      <c r="L17" s="220"/>
      <c r="M17" s="220"/>
      <c r="N17" s="220"/>
    </row>
    <row r="18" spans="1:14" ht="22.5" customHeight="1">
      <c r="A18" s="220"/>
      <c r="B18" s="220">
        <v>2</v>
      </c>
      <c r="C18" s="220" t="s">
        <v>263</v>
      </c>
      <c r="D18" s="220"/>
      <c r="E18" s="220"/>
      <c r="F18" s="220"/>
      <c r="G18" s="220"/>
      <c r="H18" s="220"/>
      <c r="I18" s="220"/>
      <c r="J18" s="220"/>
      <c r="K18" s="220"/>
      <c r="L18" s="220"/>
      <c r="M18" s="220"/>
      <c r="N18" s="220"/>
    </row>
    <row r="19" spans="1:14" ht="22.5" customHeight="1">
      <c r="A19" s="220"/>
      <c r="B19" s="220">
        <v>3</v>
      </c>
      <c r="C19" s="220" t="s">
        <v>264</v>
      </c>
      <c r="D19" s="220"/>
      <c r="E19" s="220"/>
      <c r="F19" s="220"/>
      <c r="G19" s="220"/>
      <c r="H19" s="220"/>
      <c r="I19" s="220"/>
      <c r="J19" s="220"/>
      <c r="K19" s="220"/>
      <c r="L19" s="220"/>
      <c r="M19" s="220"/>
      <c r="N19" s="220"/>
    </row>
  </sheetData>
  <mergeCells count="11">
    <mergeCell ref="G8:H8"/>
    <mergeCell ref="B3:D3"/>
    <mergeCell ref="E3:H3"/>
    <mergeCell ref="G6:H6"/>
    <mergeCell ref="I6:L6"/>
    <mergeCell ref="G7:H7"/>
    <mergeCell ref="G9:H9"/>
    <mergeCell ref="J12:L12"/>
    <mergeCell ref="J13:L13"/>
    <mergeCell ref="J14:L14"/>
    <mergeCell ref="J15:L15"/>
  </mergeCells>
  <phoneticPr fontId="1"/>
  <printOptions verticalCentered="1"/>
  <pageMargins left="0.70866141732283472" right="0.70866141732283472" top="0.74803149606299213" bottom="0.74803149606299213" header="0.31496062992125984" footer="0.31496062992125984"/>
  <pageSetup paperSize="9" scale="91"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19"/>
  <sheetViews>
    <sheetView showGridLines="0" view="pageBreakPreview" zoomScaleNormal="100" zoomScaleSheetLayoutView="100" workbookViewId="0">
      <selection activeCell="H10" sqref="H10"/>
    </sheetView>
  </sheetViews>
  <sheetFormatPr defaultRowHeight="13.5"/>
  <cols>
    <col min="1" max="2" width="9" style="154"/>
    <col min="3" max="3" width="13" style="154" customWidth="1"/>
    <col min="4" max="4" width="15.625" style="154" customWidth="1"/>
    <col min="5" max="8" width="10.625" style="154" customWidth="1"/>
    <col min="9" max="9" width="9" style="154"/>
    <col min="10" max="12" width="5.625" style="154" customWidth="1"/>
    <col min="13" max="16384" width="9" style="154"/>
  </cols>
  <sheetData>
    <row r="1" spans="1:13">
      <c r="A1" s="194"/>
      <c r="B1" s="194" t="s">
        <v>258</v>
      </c>
      <c r="C1" s="194"/>
      <c r="D1" s="194"/>
      <c r="E1" s="194"/>
      <c r="F1" s="194"/>
      <c r="G1" s="194"/>
      <c r="H1" s="194"/>
      <c r="I1" s="194"/>
      <c r="J1" s="194"/>
      <c r="K1" s="194"/>
      <c r="L1" s="194"/>
      <c r="M1" s="194"/>
    </row>
    <row r="2" spans="1:13">
      <c r="A2" s="194"/>
      <c r="B2" s="194" t="s">
        <v>259</v>
      </c>
      <c r="C2" s="194"/>
      <c r="D2" s="194"/>
      <c r="E2" s="194"/>
      <c r="F2" s="194"/>
      <c r="G2" s="194"/>
      <c r="H2" s="194"/>
      <c r="I2" s="194"/>
      <c r="J2" s="194"/>
      <c r="K2" s="194"/>
      <c r="L2" s="194"/>
      <c r="M2" s="194"/>
    </row>
    <row r="3" spans="1:13" ht="25.5" customHeight="1">
      <c r="A3" s="194"/>
      <c r="B3" s="342" t="s">
        <v>327</v>
      </c>
      <c r="C3" s="344"/>
      <c r="D3" s="343"/>
      <c r="E3" s="338"/>
      <c r="F3" s="338"/>
      <c r="G3" s="338"/>
      <c r="H3" s="338"/>
      <c r="I3" s="194"/>
      <c r="J3" s="194"/>
      <c r="K3" s="194"/>
      <c r="L3" s="194"/>
      <c r="M3" s="194"/>
    </row>
    <row r="4" spans="1:13" ht="14.25" thickBot="1">
      <c r="A4" s="194"/>
      <c r="B4" s="194"/>
      <c r="C4" s="194"/>
      <c r="D4" s="194"/>
      <c r="E4" s="194"/>
      <c r="F4" s="194"/>
      <c r="G4" s="194"/>
      <c r="H4" s="194"/>
      <c r="I4" s="194"/>
      <c r="J4" s="194"/>
      <c r="K4" s="194"/>
      <c r="L4" s="194"/>
      <c r="M4" s="194"/>
    </row>
    <row r="5" spans="1:13" ht="28.5" customHeight="1">
      <c r="A5" s="194"/>
      <c r="B5" s="196"/>
      <c r="C5" s="197"/>
      <c r="D5" s="197"/>
      <c r="E5" s="197"/>
      <c r="F5" s="197"/>
      <c r="G5" s="197"/>
      <c r="H5" s="197"/>
      <c r="I5" s="197"/>
      <c r="J5" s="197"/>
      <c r="K5" s="197"/>
      <c r="L5" s="197"/>
      <c r="M5" s="198"/>
    </row>
    <row r="6" spans="1:13" ht="22.5" customHeight="1">
      <c r="A6" s="194"/>
      <c r="B6" s="199"/>
      <c r="C6" s="200"/>
      <c r="D6" s="201"/>
      <c r="E6" s="200"/>
      <c r="F6" s="202"/>
      <c r="G6" s="835"/>
      <c r="H6" s="837"/>
      <c r="I6" s="338" t="s">
        <v>265</v>
      </c>
      <c r="J6" s="338"/>
      <c r="K6" s="338"/>
      <c r="L6" s="338"/>
      <c r="M6" s="203"/>
    </row>
    <row r="7" spans="1:13" ht="22.5" customHeight="1">
      <c r="A7" s="194"/>
      <c r="B7" s="199"/>
      <c r="C7" s="204"/>
      <c r="D7" s="205" t="s">
        <v>266</v>
      </c>
      <c r="E7" s="206" t="s">
        <v>267</v>
      </c>
      <c r="F7" s="207" t="s">
        <v>268</v>
      </c>
      <c r="G7" s="842" t="s">
        <v>269</v>
      </c>
      <c r="H7" s="840"/>
      <c r="I7" s="208"/>
      <c r="J7" s="208"/>
      <c r="K7" s="208"/>
      <c r="L7" s="209"/>
      <c r="M7" s="203"/>
    </row>
    <row r="8" spans="1:13" ht="22.5" customHeight="1">
      <c r="A8" s="194"/>
      <c r="B8" s="199"/>
      <c r="C8" s="204"/>
      <c r="D8" s="205" t="s">
        <v>270</v>
      </c>
      <c r="E8" s="206" t="s">
        <v>271</v>
      </c>
      <c r="F8" s="207" t="s">
        <v>271</v>
      </c>
      <c r="G8" s="842" t="s">
        <v>272</v>
      </c>
      <c r="H8" s="840"/>
      <c r="I8" s="208"/>
      <c r="J8" s="208"/>
      <c r="K8" s="208"/>
      <c r="L8" s="210"/>
      <c r="M8" s="203"/>
    </row>
    <row r="9" spans="1:13" ht="22.5" customHeight="1">
      <c r="A9" s="194"/>
      <c r="B9" s="199"/>
      <c r="C9" s="204"/>
      <c r="D9" s="211"/>
      <c r="E9" s="212"/>
      <c r="F9" s="213"/>
      <c r="G9" s="833"/>
      <c r="H9" s="834"/>
      <c r="I9" s="208"/>
      <c r="J9" s="208"/>
      <c r="K9" s="208" t="s">
        <v>273</v>
      </c>
      <c r="L9" s="208"/>
      <c r="M9" s="203"/>
    </row>
    <row r="10" spans="1:13" ht="22.5" customHeight="1">
      <c r="A10" s="194"/>
      <c r="B10" s="199"/>
      <c r="C10" s="214"/>
      <c r="D10" s="210"/>
      <c r="E10" s="208"/>
      <c r="F10" s="208"/>
      <c r="G10" s="208"/>
      <c r="H10" s="208"/>
      <c r="I10" s="208"/>
      <c r="J10" s="208"/>
      <c r="K10" s="208"/>
      <c r="L10" s="210"/>
      <c r="M10" s="203"/>
    </row>
    <row r="11" spans="1:13" ht="22.5" customHeight="1">
      <c r="A11" s="194"/>
      <c r="B11" s="199"/>
      <c r="C11" s="214" t="s">
        <v>274</v>
      </c>
      <c r="D11" s="210"/>
      <c r="E11" s="208"/>
      <c r="F11" s="208"/>
      <c r="G11" s="208"/>
      <c r="H11" s="208"/>
      <c r="I11" s="208"/>
      <c r="J11" s="208"/>
      <c r="K11" s="208"/>
      <c r="L11" s="215"/>
      <c r="M11" s="203"/>
    </row>
    <row r="12" spans="1:13" ht="22.5" customHeight="1">
      <c r="A12" s="194"/>
      <c r="B12" s="199"/>
      <c r="C12" s="214" t="s">
        <v>275</v>
      </c>
      <c r="D12" s="210"/>
      <c r="E12" s="200"/>
      <c r="F12" s="202"/>
      <c r="G12" s="202"/>
      <c r="H12" s="209"/>
      <c r="I12" s="208"/>
      <c r="J12" s="835"/>
      <c r="K12" s="836"/>
      <c r="L12" s="837"/>
      <c r="M12" s="203"/>
    </row>
    <row r="13" spans="1:13" ht="22.5" customHeight="1">
      <c r="A13" s="194"/>
      <c r="B13" s="199"/>
      <c r="C13" s="214"/>
      <c r="D13" s="210"/>
      <c r="E13" s="206" t="s">
        <v>276</v>
      </c>
      <c r="F13" s="208"/>
      <c r="G13" s="208" t="s">
        <v>277</v>
      </c>
      <c r="H13" s="210"/>
      <c r="I13" s="208"/>
      <c r="J13" s="838" t="s">
        <v>278</v>
      </c>
      <c r="K13" s="839"/>
      <c r="L13" s="840"/>
      <c r="M13" s="203"/>
    </row>
    <row r="14" spans="1:13" ht="22.5" customHeight="1">
      <c r="A14" s="194"/>
      <c r="B14" s="199"/>
      <c r="C14" s="214"/>
      <c r="D14" s="210"/>
      <c r="E14" s="206" t="s">
        <v>271</v>
      </c>
      <c r="F14" s="208"/>
      <c r="G14" s="208"/>
      <c r="H14" s="210"/>
      <c r="I14" s="208"/>
      <c r="J14" s="838"/>
      <c r="K14" s="839"/>
      <c r="L14" s="840"/>
      <c r="M14" s="203"/>
    </row>
    <row r="15" spans="1:13" ht="22.5" customHeight="1">
      <c r="A15" s="194"/>
      <c r="B15" s="199"/>
      <c r="C15" s="211"/>
      <c r="D15" s="215"/>
      <c r="E15" s="212"/>
      <c r="F15" s="213"/>
      <c r="G15" s="213"/>
      <c r="H15" s="215"/>
      <c r="I15" s="212"/>
      <c r="J15" s="833"/>
      <c r="K15" s="841"/>
      <c r="L15" s="834"/>
      <c r="M15" s="203"/>
    </row>
    <row r="16" spans="1:13" ht="71.25" customHeight="1" thickBot="1">
      <c r="A16" s="194"/>
      <c r="B16" s="216"/>
      <c r="C16" s="217"/>
      <c r="D16" s="217"/>
      <c r="E16" s="217"/>
      <c r="F16" s="217"/>
      <c r="G16" s="217"/>
      <c r="H16" s="217"/>
      <c r="I16" s="217"/>
      <c r="J16" s="217"/>
      <c r="K16" s="217"/>
      <c r="L16" s="217"/>
      <c r="M16" s="218"/>
    </row>
    <row r="17" spans="1:13" ht="22.5" customHeight="1">
      <c r="A17" s="194"/>
      <c r="B17" s="219" t="s">
        <v>261</v>
      </c>
      <c r="C17" s="194" t="s">
        <v>262</v>
      </c>
      <c r="D17" s="194"/>
      <c r="E17" s="194"/>
      <c r="F17" s="194"/>
      <c r="G17" s="194"/>
      <c r="H17" s="194"/>
      <c r="I17" s="194"/>
      <c r="J17" s="194"/>
      <c r="K17" s="194"/>
      <c r="L17" s="194"/>
      <c r="M17" s="194"/>
    </row>
    <row r="18" spans="1:13" ht="22.5" customHeight="1">
      <c r="A18" s="194"/>
      <c r="B18" s="194">
        <v>2</v>
      </c>
      <c r="C18" s="194" t="s">
        <v>263</v>
      </c>
      <c r="D18" s="194"/>
      <c r="E18" s="194"/>
      <c r="F18" s="194"/>
      <c r="G18" s="194"/>
      <c r="H18" s="194"/>
      <c r="I18" s="194"/>
      <c r="J18" s="194"/>
      <c r="K18" s="194"/>
      <c r="L18" s="194"/>
      <c r="M18" s="194"/>
    </row>
    <row r="19" spans="1:13" ht="22.5" customHeight="1">
      <c r="A19" s="194"/>
      <c r="B19" s="194">
        <v>3</v>
      </c>
      <c r="C19" s="194" t="s">
        <v>264</v>
      </c>
      <c r="D19" s="194"/>
      <c r="E19" s="194"/>
      <c r="F19" s="194"/>
      <c r="G19" s="194"/>
      <c r="H19" s="194"/>
      <c r="I19" s="194"/>
      <c r="J19" s="194"/>
      <c r="K19" s="194"/>
      <c r="L19" s="194"/>
      <c r="M19" s="194"/>
    </row>
  </sheetData>
  <mergeCells count="11">
    <mergeCell ref="G8:H8"/>
    <mergeCell ref="B3:D3"/>
    <mergeCell ref="E3:H3"/>
    <mergeCell ref="G6:H6"/>
    <mergeCell ref="I6:L6"/>
    <mergeCell ref="G7:H7"/>
    <mergeCell ref="G9:H9"/>
    <mergeCell ref="J12:L12"/>
    <mergeCell ref="J13:L13"/>
    <mergeCell ref="J14:L14"/>
    <mergeCell ref="J15:L15"/>
  </mergeCells>
  <phoneticPr fontId="1"/>
  <printOptions verticalCentered="1"/>
  <pageMargins left="0.70866141732283472" right="0.70866141732283472" top="0.74803149606299213" bottom="0.74803149606299213" header="0.31496062992125984" footer="0.31496062992125984"/>
  <pageSetup paperSize="9" scale="9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17"/>
  <sheetViews>
    <sheetView view="pageBreakPreview" zoomScaleNormal="100" zoomScaleSheetLayoutView="100" workbookViewId="0">
      <selection activeCell="A8" sqref="A8:B8"/>
    </sheetView>
  </sheetViews>
  <sheetFormatPr defaultColWidth="6.625" defaultRowHeight="16.5"/>
  <cols>
    <col min="1" max="1" width="23.125" style="156" customWidth="1"/>
    <col min="2" max="2" width="53.125" style="156" customWidth="1"/>
    <col min="3" max="3" width="2.25" style="156" customWidth="1"/>
    <col min="4" max="16384" width="6.625" style="156"/>
  </cols>
  <sheetData>
    <row r="1" spans="1:4" ht="16.899999999999999" customHeight="1">
      <c r="A1" s="186" t="s">
        <v>279</v>
      </c>
      <c r="B1" s="183"/>
      <c r="C1" s="155"/>
      <c r="D1" s="155"/>
    </row>
    <row r="2" spans="1:4" ht="32.450000000000003" customHeight="1" thickBot="1">
      <c r="A2" s="849" t="s">
        <v>280</v>
      </c>
      <c r="B2" s="849"/>
      <c r="C2" s="155"/>
      <c r="D2" s="155"/>
    </row>
    <row r="3" spans="1:4" s="158" customFormat="1" ht="24.95" customHeight="1">
      <c r="A3" s="187" t="s">
        <v>281</v>
      </c>
      <c r="B3" s="188"/>
      <c r="C3" s="157"/>
      <c r="D3" s="157"/>
    </row>
    <row r="4" spans="1:4" s="158" customFormat="1" ht="24.95" customHeight="1" thickBot="1">
      <c r="A4" s="189" t="s">
        <v>282</v>
      </c>
      <c r="B4" s="190"/>
      <c r="C4" s="157"/>
      <c r="D4" s="157"/>
    </row>
    <row r="5" spans="1:4" s="158" customFormat="1" ht="20.100000000000001" customHeight="1" thickBot="1">
      <c r="A5" s="191"/>
      <c r="B5" s="192"/>
      <c r="C5" s="157"/>
      <c r="D5" s="157"/>
    </row>
    <row r="6" spans="1:4" s="158" customFormat="1" ht="33.75" customHeight="1">
      <c r="A6" s="850" t="s">
        <v>283</v>
      </c>
      <c r="B6" s="851"/>
      <c r="C6" s="157"/>
      <c r="D6" s="157"/>
    </row>
    <row r="7" spans="1:4" s="158" customFormat="1" ht="24.95" customHeight="1">
      <c r="A7" s="852" t="s">
        <v>284</v>
      </c>
      <c r="B7" s="853"/>
      <c r="C7" s="157"/>
      <c r="D7" s="157"/>
    </row>
    <row r="8" spans="1:4" s="158" customFormat="1" ht="99.95" customHeight="1">
      <c r="A8" s="854"/>
      <c r="B8" s="855"/>
      <c r="C8" s="157"/>
      <c r="D8" s="157"/>
    </row>
    <row r="9" spans="1:4" s="158" customFormat="1" ht="24.95" customHeight="1">
      <c r="A9" s="843" t="s">
        <v>285</v>
      </c>
      <c r="B9" s="844"/>
      <c r="C9" s="157"/>
      <c r="D9" s="157"/>
    </row>
    <row r="10" spans="1:4" s="158" customFormat="1" ht="99.95" customHeight="1">
      <c r="A10" s="845"/>
      <c r="B10" s="846"/>
      <c r="C10" s="157"/>
      <c r="D10" s="157"/>
    </row>
    <row r="11" spans="1:4" s="158" customFormat="1" ht="24.95" customHeight="1">
      <c r="A11" s="843" t="s">
        <v>286</v>
      </c>
      <c r="B11" s="844"/>
      <c r="C11" s="157"/>
      <c r="D11" s="157"/>
    </row>
    <row r="12" spans="1:4" s="158" customFormat="1" ht="99.95" customHeight="1">
      <c r="A12" s="845"/>
      <c r="B12" s="846"/>
      <c r="C12" s="157"/>
      <c r="D12" s="157"/>
    </row>
    <row r="13" spans="1:4" s="158" customFormat="1" ht="24.95" customHeight="1">
      <c r="A13" s="843"/>
      <c r="B13" s="844"/>
      <c r="C13" s="157"/>
      <c r="D13" s="157"/>
    </row>
    <row r="14" spans="1:4" s="158" customFormat="1" ht="99.95" customHeight="1" thickBot="1">
      <c r="A14" s="847"/>
      <c r="B14" s="848"/>
      <c r="C14" s="157"/>
      <c r="D14" s="157"/>
    </row>
    <row r="15" spans="1:4" s="158" customFormat="1" ht="18.75">
      <c r="A15" s="193"/>
      <c r="B15" s="193"/>
      <c r="C15" s="157"/>
      <c r="D15" s="157"/>
    </row>
    <row r="16" spans="1:4" ht="16.899999999999999" customHeight="1">
      <c r="A16" s="186" t="s">
        <v>287</v>
      </c>
      <c r="B16" s="183"/>
      <c r="C16" s="155"/>
      <c r="D16" s="155"/>
    </row>
    <row r="17" spans="1:4">
      <c r="A17" s="183"/>
      <c r="B17" s="183"/>
      <c r="C17" s="155"/>
      <c r="D17" s="155"/>
    </row>
  </sheetData>
  <mergeCells count="10">
    <mergeCell ref="A11:B11"/>
    <mergeCell ref="A12:B12"/>
    <mergeCell ref="A13:B13"/>
    <mergeCell ref="A14:B14"/>
    <mergeCell ref="A2:B2"/>
    <mergeCell ref="A6:B6"/>
    <mergeCell ref="A7:B7"/>
    <mergeCell ref="A8:B8"/>
    <mergeCell ref="A9:B9"/>
    <mergeCell ref="A10:B10"/>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109"/>
  <sheetViews>
    <sheetView view="pageBreakPreview" zoomScaleNormal="100" zoomScaleSheetLayoutView="100" workbookViewId="0">
      <selection activeCell="G10" sqref="D10:L11"/>
    </sheetView>
  </sheetViews>
  <sheetFormatPr defaultColWidth="6.625" defaultRowHeight="12.75"/>
  <cols>
    <col min="1" max="1" width="4.75" style="159" customWidth="1"/>
    <col min="2" max="3" width="11.125" style="159" customWidth="1"/>
    <col min="4" max="5" width="9.625" style="159" customWidth="1"/>
    <col min="6" max="6" width="13.375" style="159" customWidth="1"/>
    <col min="7" max="12" width="4" style="159" customWidth="1"/>
    <col min="13" max="16384" width="6.625" style="159"/>
  </cols>
  <sheetData>
    <row r="1" spans="1:13">
      <c r="A1" s="866" t="s">
        <v>288</v>
      </c>
      <c r="B1" s="866"/>
      <c r="C1" s="866"/>
      <c r="D1" s="866"/>
      <c r="E1" s="866"/>
      <c r="F1" s="866"/>
      <c r="G1" s="866"/>
      <c r="H1" s="866"/>
      <c r="I1" s="866"/>
      <c r="J1" s="866"/>
      <c r="K1" s="866"/>
      <c r="L1" s="866"/>
      <c r="M1" s="172"/>
    </row>
    <row r="2" spans="1:13">
      <c r="A2" s="172"/>
      <c r="B2" s="172"/>
      <c r="C2" s="172"/>
      <c r="D2" s="172"/>
      <c r="E2" s="172"/>
      <c r="F2" s="172"/>
      <c r="G2" s="172"/>
      <c r="H2" s="172"/>
      <c r="I2" s="172"/>
      <c r="J2" s="172"/>
      <c r="K2" s="172"/>
      <c r="L2" s="172"/>
      <c r="M2" s="172"/>
    </row>
    <row r="3" spans="1:13" ht="16.899999999999999" customHeight="1">
      <c r="A3" s="849" t="s">
        <v>289</v>
      </c>
      <c r="B3" s="849"/>
      <c r="C3" s="849"/>
      <c r="D3" s="849"/>
      <c r="E3" s="849"/>
      <c r="F3" s="849"/>
      <c r="G3" s="849"/>
      <c r="H3" s="849"/>
      <c r="I3" s="849"/>
      <c r="J3" s="849"/>
      <c r="K3" s="849"/>
      <c r="L3" s="849"/>
      <c r="M3" s="172"/>
    </row>
    <row r="4" spans="1:13" ht="16.899999999999999" customHeight="1">
      <c r="A4" s="173"/>
      <c r="B4" s="173"/>
      <c r="C4" s="173"/>
      <c r="D4" s="173"/>
      <c r="E4" s="173"/>
      <c r="F4" s="173"/>
      <c r="G4" s="173"/>
      <c r="H4" s="173"/>
      <c r="I4" s="173"/>
      <c r="J4" s="173"/>
      <c r="K4" s="173"/>
      <c r="L4" s="173"/>
      <c r="M4" s="172"/>
    </row>
    <row r="5" spans="1:13" ht="24" customHeight="1">
      <c r="A5" s="174"/>
      <c r="B5" s="174"/>
      <c r="C5" s="174"/>
      <c r="D5" s="174"/>
      <c r="E5" s="174"/>
      <c r="F5" s="867"/>
      <c r="G5" s="867"/>
      <c r="H5" s="175" t="s">
        <v>290</v>
      </c>
      <c r="I5" s="175"/>
      <c r="J5" s="175" t="s">
        <v>291</v>
      </c>
      <c r="K5" s="175"/>
      <c r="L5" s="175" t="s">
        <v>292</v>
      </c>
      <c r="M5" s="172"/>
    </row>
    <row r="6" spans="1:13" ht="16.899999999999999" customHeight="1">
      <c r="A6" s="867"/>
      <c r="B6" s="867"/>
      <c r="C6" s="174" t="s">
        <v>293</v>
      </c>
      <c r="D6" s="174"/>
      <c r="E6" s="174"/>
      <c r="F6" s="174"/>
      <c r="G6" s="174"/>
      <c r="H6" s="174"/>
      <c r="I6" s="174"/>
      <c r="J6" s="174"/>
      <c r="K6" s="174"/>
      <c r="L6" s="174"/>
      <c r="M6" s="172"/>
    </row>
    <row r="7" spans="1:13" ht="16.899999999999999" customHeight="1">
      <c r="A7" s="176"/>
      <c r="B7" s="176"/>
      <c r="C7" s="176"/>
      <c r="D7" s="176"/>
      <c r="E7" s="176"/>
      <c r="F7" s="176"/>
      <c r="G7" s="176"/>
      <c r="H7" s="176"/>
      <c r="I7" s="176"/>
      <c r="J7" s="176"/>
      <c r="K7" s="176"/>
      <c r="L7" s="176"/>
      <c r="M7" s="172"/>
    </row>
    <row r="8" spans="1:13" s="160" customFormat="1" ht="21" customHeight="1">
      <c r="A8" s="868" t="s">
        <v>294</v>
      </c>
      <c r="B8" s="868"/>
      <c r="C8" s="868"/>
      <c r="D8" s="177" t="s">
        <v>295</v>
      </c>
      <c r="E8" s="869"/>
      <c r="F8" s="869"/>
      <c r="G8" s="869"/>
      <c r="H8" s="869"/>
      <c r="I8" s="869"/>
      <c r="J8" s="869"/>
      <c r="K8" s="869"/>
      <c r="L8" s="869"/>
      <c r="M8" s="178"/>
    </row>
    <row r="9" spans="1:13" ht="21" customHeight="1">
      <c r="A9" s="179"/>
      <c r="B9" s="179"/>
      <c r="C9" s="179"/>
      <c r="D9" s="180"/>
      <c r="E9" s="870"/>
      <c r="F9" s="870"/>
      <c r="G9" s="870"/>
      <c r="H9" s="870"/>
      <c r="I9" s="870"/>
      <c r="J9" s="870"/>
      <c r="K9" s="870"/>
      <c r="L9" s="870"/>
      <c r="M9" s="172"/>
    </row>
    <row r="10" spans="1:13" ht="21" customHeight="1">
      <c r="A10" s="179"/>
      <c r="B10" s="179"/>
      <c r="C10" s="179"/>
      <c r="D10" s="871" t="s">
        <v>296</v>
      </c>
      <c r="E10" s="871"/>
      <c r="F10" s="181"/>
      <c r="G10" s="181"/>
      <c r="H10" s="181"/>
      <c r="I10" s="181"/>
      <c r="J10" s="181"/>
      <c r="K10" s="181"/>
      <c r="L10" s="181"/>
      <c r="M10" s="172"/>
    </row>
    <row r="11" spans="1:13" ht="34.5" customHeight="1">
      <c r="A11" s="172"/>
      <c r="B11" s="172"/>
      <c r="C11" s="172"/>
      <c r="D11" s="180"/>
      <c r="E11" s="872"/>
      <c r="F11" s="872"/>
      <c r="G11" s="872"/>
      <c r="H11" s="872"/>
      <c r="I11" s="872"/>
      <c r="J11" s="872"/>
      <c r="K11" s="872"/>
      <c r="L11" s="872"/>
      <c r="M11" s="172"/>
    </row>
    <row r="12" spans="1:13" ht="27.75" customHeight="1">
      <c r="A12" s="873"/>
      <c r="B12" s="873"/>
      <c r="C12" s="873"/>
      <c r="D12" s="873"/>
      <c r="E12" s="873"/>
      <c r="F12" s="873"/>
      <c r="G12" s="873"/>
      <c r="H12" s="873"/>
      <c r="I12" s="873"/>
      <c r="J12" s="873"/>
      <c r="K12" s="873"/>
      <c r="L12" s="873"/>
      <c r="M12" s="172"/>
    </row>
    <row r="13" spans="1:13" ht="27.75" customHeight="1">
      <c r="A13" s="182"/>
      <c r="B13" s="182"/>
      <c r="C13" s="182"/>
      <c r="D13" s="182"/>
      <c r="E13" s="182"/>
      <c r="F13" s="182"/>
      <c r="G13" s="182"/>
      <c r="H13" s="182"/>
      <c r="I13" s="182"/>
      <c r="J13" s="182"/>
      <c r="K13" s="182"/>
      <c r="L13" s="182"/>
      <c r="M13" s="172"/>
    </row>
    <row r="14" spans="1:13" s="157" customFormat="1" ht="54.75" customHeight="1">
      <c r="A14" s="874" t="s">
        <v>297</v>
      </c>
      <c r="B14" s="874"/>
      <c r="C14" s="874"/>
      <c r="D14" s="874"/>
      <c r="E14" s="874"/>
      <c r="F14" s="874"/>
      <c r="G14" s="874"/>
      <c r="H14" s="874"/>
      <c r="I14" s="874"/>
      <c r="J14" s="874"/>
      <c r="K14" s="874"/>
      <c r="L14" s="874"/>
      <c r="M14" s="162"/>
    </row>
    <row r="15" spans="1:13">
      <c r="A15" s="875" t="s">
        <v>298</v>
      </c>
      <c r="B15" s="875"/>
      <c r="C15" s="875"/>
      <c r="D15" s="875"/>
      <c r="E15" s="875"/>
      <c r="F15" s="875"/>
      <c r="G15" s="875"/>
      <c r="H15" s="875"/>
      <c r="I15" s="875"/>
      <c r="J15" s="875"/>
      <c r="K15" s="875"/>
      <c r="L15" s="875"/>
      <c r="M15" s="172"/>
    </row>
    <row r="16" spans="1:13">
      <c r="A16" s="172"/>
      <c r="B16" s="172"/>
      <c r="C16" s="172"/>
      <c r="D16" s="172"/>
      <c r="E16" s="172"/>
      <c r="F16" s="172"/>
      <c r="G16" s="172"/>
      <c r="H16" s="172"/>
      <c r="I16" s="172"/>
      <c r="J16" s="172"/>
      <c r="K16" s="172"/>
      <c r="L16" s="172"/>
      <c r="M16" s="172"/>
    </row>
    <row r="17" spans="1:13" ht="9" customHeight="1">
      <c r="A17" s="863"/>
      <c r="B17" s="864"/>
      <c r="C17" s="864"/>
      <c r="D17" s="864"/>
      <c r="E17" s="864"/>
      <c r="F17" s="864"/>
      <c r="G17" s="864"/>
      <c r="H17" s="864"/>
      <c r="I17" s="864"/>
      <c r="J17" s="864"/>
      <c r="K17" s="864"/>
      <c r="L17" s="865"/>
      <c r="M17" s="172"/>
    </row>
    <row r="18" spans="1:13" s="155" customFormat="1" ht="61.5" customHeight="1">
      <c r="A18" s="858" t="s">
        <v>299</v>
      </c>
      <c r="B18" s="859"/>
      <c r="C18" s="859"/>
      <c r="D18" s="859"/>
      <c r="E18" s="859"/>
      <c r="F18" s="859"/>
      <c r="G18" s="859"/>
      <c r="H18" s="859"/>
      <c r="I18" s="859"/>
      <c r="J18" s="859"/>
      <c r="K18" s="859"/>
      <c r="L18" s="860"/>
      <c r="M18" s="183"/>
    </row>
    <row r="19" spans="1:13" s="155" customFormat="1" ht="12">
      <c r="A19" s="184" t="s">
        <v>300</v>
      </c>
      <c r="B19" s="859" t="s">
        <v>301</v>
      </c>
      <c r="C19" s="859"/>
      <c r="D19" s="859"/>
      <c r="E19" s="859"/>
      <c r="F19" s="859"/>
      <c r="G19" s="859"/>
      <c r="H19" s="859"/>
      <c r="I19" s="859"/>
      <c r="J19" s="859"/>
      <c r="K19" s="859"/>
      <c r="L19" s="860"/>
      <c r="M19" s="183"/>
    </row>
    <row r="20" spans="1:13" s="155" customFormat="1" ht="92.25" customHeight="1">
      <c r="A20" s="184" t="s">
        <v>302</v>
      </c>
      <c r="B20" s="861" t="s">
        <v>303</v>
      </c>
      <c r="C20" s="861"/>
      <c r="D20" s="861"/>
      <c r="E20" s="861"/>
      <c r="F20" s="861"/>
      <c r="G20" s="861"/>
      <c r="H20" s="861"/>
      <c r="I20" s="861"/>
      <c r="J20" s="861"/>
      <c r="K20" s="861"/>
      <c r="L20" s="862"/>
      <c r="M20" s="183"/>
    </row>
    <row r="21" spans="1:13" s="155" customFormat="1" ht="42" customHeight="1">
      <c r="A21" s="184" t="s">
        <v>304</v>
      </c>
      <c r="B21" s="861" t="s">
        <v>305</v>
      </c>
      <c r="C21" s="861"/>
      <c r="D21" s="861"/>
      <c r="E21" s="861"/>
      <c r="F21" s="861"/>
      <c r="G21" s="861"/>
      <c r="H21" s="861"/>
      <c r="I21" s="861"/>
      <c r="J21" s="861"/>
      <c r="K21" s="861"/>
      <c r="L21" s="862"/>
      <c r="M21" s="183"/>
    </row>
    <row r="22" spans="1:13" s="155" customFormat="1" ht="45" customHeight="1">
      <c r="A22" s="184" t="s">
        <v>306</v>
      </c>
      <c r="B22" s="861" t="s">
        <v>307</v>
      </c>
      <c r="C22" s="861"/>
      <c r="D22" s="861"/>
      <c r="E22" s="861"/>
      <c r="F22" s="861"/>
      <c r="G22" s="861"/>
      <c r="H22" s="861"/>
      <c r="I22" s="861"/>
      <c r="J22" s="861"/>
      <c r="K22" s="861"/>
      <c r="L22" s="862"/>
      <c r="M22" s="183"/>
    </row>
    <row r="23" spans="1:13" s="155" customFormat="1" ht="34.5" customHeight="1">
      <c r="A23" s="184" t="s">
        <v>308</v>
      </c>
      <c r="B23" s="861" t="s">
        <v>309</v>
      </c>
      <c r="C23" s="861"/>
      <c r="D23" s="861"/>
      <c r="E23" s="861"/>
      <c r="F23" s="861"/>
      <c r="G23" s="861"/>
      <c r="H23" s="861"/>
      <c r="I23" s="861"/>
      <c r="J23" s="861"/>
      <c r="K23" s="861"/>
      <c r="L23" s="862"/>
      <c r="M23" s="183"/>
    </row>
    <row r="24" spans="1:13" s="155" customFormat="1" ht="12">
      <c r="A24" s="185"/>
      <c r="B24" s="856"/>
      <c r="C24" s="856"/>
      <c r="D24" s="856"/>
      <c r="E24" s="856"/>
      <c r="F24" s="856"/>
      <c r="G24" s="856"/>
      <c r="H24" s="856"/>
      <c r="I24" s="856"/>
      <c r="J24" s="856"/>
      <c r="K24" s="856"/>
      <c r="L24" s="857"/>
      <c r="M24" s="183"/>
    </row>
    <row r="25" spans="1:13" s="155" customFormat="1" ht="12">
      <c r="A25" s="183"/>
      <c r="B25" s="183"/>
      <c r="C25" s="183"/>
      <c r="D25" s="183"/>
      <c r="E25" s="183"/>
      <c r="F25" s="183"/>
      <c r="G25" s="183"/>
      <c r="H25" s="183"/>
      <c r="I25" s="183"/>
      <c r="J25" s="183"/>
      <c r="K25" s="183"/>
      <c r="L25" s="183"/>
      <c r="M25" s="183"/>
    </row>
    <row r="26" spans="1:13" s="155" customFormat="1" ht="12">
      <c r="A26" s="183"/>
      <c r="B26" s="183"/>
      <c r="C26" s="183"/>
      <c r="D26" s="183"/>
      <c r="E26" s="183"/>
      <c r="F26" s="183"/>
      <c r="G26" s="183"/>
      <c r="H26" s="183"/>
      <c r="I26" s="183"/>
      <c r="J26" s="183"/>
      <c r="K26" s="183"/>
      <c r="L26" s="183"/>
      <c r="M26" s="183"/>
    </row>
    <row r="27" spans="1:13" s="155" customFormat="1" ht="12">
      <c r="A27" s="183"/>
      <c r="B27" s="183"/>
      <c r="C27" s="183"/>
      <c r="D27" s="183"/>
      <c r="E27" s="183"/>
      <c r="F27" s="183"/>
      <c r="G27" s="183"/>
      <c r="H27" s="183"/>
      <c r="I27" s="183"/>
      <c r="J27" s="183"/>
      <c r="K27" s="183"/>
      <c r="L27" s="183"/>
      <c r="M27" s="183"/>
    </row>
    <row r="28" spans="1:13" s="155" customFormat="1" ht="12">
      <c r="A28" s="183"/>
      <c r="B28" s="183"/>
      <c r="C28" s="183"/>
      <c r="D28" s="183"/>
      <c r="E28" s="183"/>
      <c r="F28" s="183"/>
      <c r="G28" s="183"/>
      <c r="H28" s="183"/>
      <c r="I28" s="183"/>
      <c r="J28" s="183"/>
      <c r="K28" s="183"/>
      <c r="L28" s="183"/>
      <c r="M28" s="183"/>
    </row>
    <row r="29" spans="1:13" s="155" customFormat="1" ht="12"/>
    <row r="30" spans="1:13" s="155" customFormat="1" ht="12"/>
    <row r="31" spans="1:13" s="155" customFormat="1" ht="12"/>
    <row r="32" spans="1:13" s="155" customFormat="1" ht="12"/>
    <row r="33" s="155" customFormat="1" ht="12"/>
    <row r="34" s="155" customFormat="1" ht="12"/>
    <row r="35" s="155" customFormat="1" ht="12"/>
    <row r="36" s="155" customFormat="1" ht="12"/>
    <row r="37" s="155" customFormat="1" ht="12"/>
    <row r="38" s="155" customFormat="1" ht="12"/>
    <row r="39" s="155" customFormat="1" ht="12"/>
    <row r="40" s="155" customFormat="1" ht="12"/>
    <row r="41" s="155" customFormat="1" ht="12"/>
    <row r="42" s="155" customFormat="1" ht="12"/>
    <row r="43" s="155" customFormat="1" ht="12"/>
    <row r="44" s="155" customFormat="1" ht="12"/>
    <row r="45" s="155" customFormat="1" ht="12"/>
    <row r="46" s="155" customFormat="1" ht="12"/>
    <row r="47" s="155" customFormat="1" ht="12"/>
    <row r="48" s="155" customFormat="1" ht="12"/>
    <row r="49" s="155" customFormat="1" ht="12"/>
    <row r="50" s="155" customFormat="1" ht="12"/>
    <row r="51" s="155" customFormat="1" ht="12"/>
    <row r="52" s="155" customFormat="1" ht="12"/>
    <row r="53" s="155" customFormat="1" ht="12"/>
    <row r="54" s="155" customFormat="1" ht="12"/>
    <row r="55" s="155" customFormat="1" ht="12"/>
    <row r="56" s="155" customFormat="1" ht="12"/>
    <row r="57" s="155" customFormat="1" ht="12"/>
    <row r="58" s="155" customFormat="1" ht="12"/>
    <row r="59" s="155" customFormat="1" ht="12"/>
    <row r="60" s="155" customFormat="1" ht="12"/>
    <row r="61" s="155" customFormat="1" ht="12"/>
    <row r="62" s="155" customFormat="1" ht="12"/>
    <row r="63" s="155" customFormat="1" ht="12"/>
    <row r="64" s="155" customFormat="1" ht="12"/>
    <row r="65" s="155" customFormat="1" ht="12"/>
    <row r="66" s="155" customFormat="1" ht="12"/>
    <row r="67" s="155" customFormat="1" ht="12"/>
    <row r="68" s="155" customFormat="1" ht="12"/>
    <row r="69" s="155" customFormat="1" ht="12"/>
    <row r="70" s="155" customFormat="1" ht="12"/>
    <row r="71" s="155" customFormat="1" ht="12"/>
    <row r="72" s="155" customFormat="1" ht="12"/>
    <row r="73" s="155" customFormat="1" ht="12"/>
    <row r="74" s="155" customFormat="1" ht="12"/>
    <row r="75" s="155" customFormat="1" ht="12"/>
    <row r="76" s="155" customFormat="1" ht="12"/>
    <row r="77" s="155" customFormat="1" ht="12"/>
    <row r="78" s="155" customFormat="1" ht="12"/>
    <row r="79" s="155" customFormat="1" ht="12"/>
    <row r="80" s="155" customFormat="1" ht="12"/>
    <row r="81" s="155" customFormat="1" ht="12"/>
    <row r="82" s="155" customFormat="1" ht="12"/>
    <row r="83" s="155" customFormat="1" ht="12"/>
    <row r="84" s="155" customFormat="1" ht="12"/>
    <row r="85" s="155" customFormat="1" ht="12"/>
    <row r="86" s="155" customFormat="1" ht="12"/>
    <row r="87" s="155" customFormat="1" ht="12"/>
    <row r="88" s="155" customFormat="1" ht="12"/>
    <row r="89" s="155" customFormat="1" ht="12"/>
    <row r="90" s="155" customFormat="1" ht="12"/>
    <row r="91" s="155" customFormat="1" ht="12"/>
    <row r="92" s="155" customFormat="1" ht="12"/>
    <row r="93" s="155" customFormat="1" ht="12"/>
    <row r="94" s="155" customFormat="1" ht="12"/>
    <row r="95" s="155" customFormat="1" ht="12"/>
    <row r="96" s="155" customFormat="1" ht="12"/>
    <row r="97" s="155" customFormat="1" ht="12"/>
    <row r="98" s="155" customFormat="1" ht="12"/>
    <row r="99" s="155" customFormat="1" ht="12"/>
    <row r="100" s="155" customFormat="1" ht="12"/>
    <row r="101" s="155" customFormat="1" ht="12"/>
    <row r="102" s="155" customFormat="1" ht="12"/>
    <row r="103" s="155" customFormat="1" ht="12"/>
    <row r="104" s="155" customFormat="1" ht="12"/>
    <row r="105" s="155" customFormat="1" ht="12"/>
    <row r="106" s="155" customFormat="1" ht="12"/>
    <row r="107" s="155" customFormat="1" ht="12"/>
    <row r="108" s="155" customFormat="1" ht="12"/>
    <row r="109" s="155" customFormat="1" ht="12"/>
  </sheetData>
  <mergeCells count="19">
    <mergeCell ref="A17:L17"/>
    <mergeCell ref="A1:L1"/>
    <mergeCell ref="A3:L3"/>
    <mergeCell ref="F5:G5"/>
    <mergeCell ref="A6:B6"/>
    <mergeCell ref="A8:C8"/>
    <mergeCell ref="E8:L9"/>
    <mergeCell ref="D10:E10"/>
    <mergeCell ref="E11:L11"/>
    <mergeCell ref="A12:L12"/>
    <mergeCell ref="A14:L14"/>
    <mergeCell ref="A15:L15"/>
    <mergeCell ref="B24:L24"/>
    <mergeCell ref="A18:L18"/>
    <mergeCell ref="B19:L19"/>
    <mergeCell ref="B20:L20"/>
    <mergeCell ref="B21:L21"/>
    <mergeCell ref="B22:L22"/>
    <mergeCell ref="B23:L23"/>
  </mergeCells>
  <phoneticPr fontId="1"/>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35"/>
  <sheetViews>
    <sheetView view="pageBreakPreview" zoomScaleNormal="100" zoomScaleSheetLayoutView="100" workbookViewId="0">
      <selection activeCell="I12" sqref="I12:O12"/>
    </sheetView>
  </sheetViews>
  <sheetFormatPr defaultColWidth="6.625" defaultRowHeight="18.75"/>
  <cols>
    <col min="1" max="32" width="4.375" style="161" customWidth="1"/>
    <col min="33" max="16384" width="6.625" style="161"/>
  </cols>
  <sheetData>
    <row r="1" spans="1:22" ht="24.95" customHeight="1">
      <c r="A1" s="907" t="s">
        <v>168</v>
      </c>
      <c r="B1" s="907"/>
      <c r="C1" s="907"/>
      <c r="D1" s="907"/>
      <c r="E1" s="907"/>
      <c r="F1" s="162"/>
      <c r="G1" s="162"/>
      <c r="H1" s="162"/>
      <c r="I1" s="162"/>
      <c r="J1" s="162"/>
      <c r="K1" s="162"/>
      <c r="L1" s="162"/>
      <c r="M1" s="162"/>
      <c r="N1" s="162"/>
      <c r="O1" s="162"/>
      <c r="P1" s="162"/>
      <c r="Q1" s="162"/>
      <c r="R1" s="162"/>
      <c r="S1" s="162"/>
      <c r="T1" s="162"/>
      <c r="U1" s="162"/>
      <c r="V1" s="162"/>
    </row>
    <row r="2" spans="1:22" ht="24.95" customHeight="1">
      <c r="A2" s="163"/>
      <c r="B2" s="163"/>
      <c r="C2" s="163"/>
      <c r="D2" s="163"/>
      <c r="E2" s="163"/>
      <c r="F2" s="162"/>
      <c r="G2" s="162"/>
      <c r="H2" s="162"/>
      <c r="I2" s="162"/>
      <c r="J2" s="162"/>
      <c r="K2" s="162"/>
      <c r="L2" s="162"/>
      <c r="M2" s="162"/>
      <c r="N2" s="162"/>
      <c r="O2" s="162"/>
      <c r="P2" s="162"/>
      <c r="Q2" s="162"/>
      <c r="R2" s="162"/>
      <c r="S2" s="162"/>
      <c r="T2" s="162"/>
      <c r="U2" s="162"/>
      <c r="V2" s="162"/>
    </row>
    <row r="3" spans="1:22" ht="24.95" customHeight="1">
      <c r="A3" s="908"/>
      <c r="B3" s="908"/>
      <c r="C3" s="908"/>
      <c r="D3" s="908"/>
      <c r="E3" s="908"/>
      <c r="F3" s="164"/>
      <c r="G3" s="164"/>
      <c r="H3" s="164"/>
      <c r="I3" s="164"/>
      <c r="J3" s="164"/>
      <c r="K3" s="164"/>
      <c r="L3" s="164"/>
      <c r="M3" s="164"/>
      <c r="N3" s="164"/>
      <c r="O3" s="164"/>
      <c r="P3" s="164"/>
      <c r="Q3" s="164"/>
      <c r="R3" s="164"/>
      <c r="S3" s="164"/>
      <c r="T3" s="164"/>
      <c r="U3" s="164"/>
      <c r="V3" s="162"/>
    </row>
    <row r="4" spans="1:22" ht="24.95" customHeight="1">
      <c r="A4" s="162"/>
      <c r="B4" s="909" t="s">
        <v>310</v>
      </c>
      <c r="C4" s="909"/>
      <c r="D4" s="909"/>
      <c r="E4" s="909"/>
      <c r="F4" s="909"/>
      <c r="G4" s="909"/>
      <c r="H4" s="909"/>
      <c r="I4" s="909"/>
      <c r="J4" s="909"/>
      <c r="K4" s="909"/>
      <c r="L4" s="909"/>
      <c r="M4" s="909"/>
      <c r="N4" s="909"/>
      <c r="O4" s="909"/>
      <c r="P4" s="909"/>
      <c r="Q4" s="909"/>
      <c r="R4" s="909"/>
      <c r="S4" s="909"/>
      <c r="T4" s="909"/>
      <c r="U4" s="909"/>
      <c r="V4" s="162"/>
    </row>
    <row r="5" spans="1:22" ht="24.95" customHeight="1">
      <c r="A5" s="162"/>
      <c r="B5" s="165"/>
      <c r="C5" s="165"/>
      <c r="D5" s="165"/>
      <c r="E5" s="165"/>
      <c r="F5" s="165"/>
      <c r="G5" s="165"/>
      <c r="H5" s="165"/>
      <c r="I5" s="165"/>
      <c r="J5" s="165"/>
      <c r="K5" s="165"/>
      <c r="L5" s="165"/>
      <c r="M5" s="165"/>
      <c r="N5" s="165"/>
      <c r="O5" s="165"/>
      <c r="P5" s="165"/>
      <c r="Q5" s="165"/>
      <c r="R5" s="165"/>
      <c r="S5" s="165"/>
      <c r="T5" s="165"/>
      <c r="U5" s="165"/>
      <c r="V5" s="162"/>
    </row>
    <row r="6" spans="1:22" ht="24.95" customHeight="1">
      <c r="A6" s="162"/>
      <c r="B6" s="886" t="s">
        <v>311</v>
      </c>
      <c r="C6" s="887"/>
      <c r="D6" s="887"/>
      <c r="E6" s="887"/>
      <c r="F6" s="887"/>
      <c r="G6" s="887"/>
      <c r="H6" s="910"/>
      <c r="I6" s="886"/>
      <c r="J6" s="887"/>
      <c r="K6" s="887"/>
      <c r="L6" s="887"/>
      <c r="M6" s="887"/>
      <c r="N6" s="887"/>
      <c r="O6" s="887"/>
      <c r="P6" s="887"/>
      <c r="Q6" s="887"/>
      <c r="R6" s="887"/>
      <c r="S6" s="887"/>
      <c r="T6" s="887"/>
      <c r="U6" s="910"/>
      <c r="V6" s="162"/>
    </row>
    <row r="7" spans="1:22" ht="24.95" customHeight="1">
      <c r="A7" s="162"/>
      <c r="B7" s="901" t="s">
        <v>312</v>
      </c>
      <c r="C7" s="901"/>
      <c r="D7" s="902"/>
      <c r="E7" s="903"/>
      <c r="F7" s="903"/>
      <c r="G7" s="903"/>
      <c r="H7" s="903"/>
      <c r="I7" s="903"/>
      <c r="J7" s="903"/>
      <c r="K7" s="904"/>
      <c r="L7" s="905" t="s">
        <v>209</v>
      </c>
      <c r="M7" s="893"/>
      <c r="N7" s="895"/>
      <c r="O7" s="905"/>
      <c r="P7" s="893"/>
      <c r="Q7" s="893" t="s">
        <v>290</v>
      </c>
      <c r="R7" s="893"/>
      <c r="S7" s="893" t="s">
        <v>313</v>
      </c>
      <c r="T7" s="893"/>
      <c r="U7" s="895" t="s">
        <v>292</v>
      </c>
      <c r="V7" s="162"/>
    </row>
    <row r="8" spans="1:22" ht="24.95" customHeight="1">
      <c r="A8" s="162"/>
      <c r="B8" s="897" t="s">
        <v>217</v>
      </c>
      <c r="C8" s="897"/>
      <c r="D8" s="898"/>
      <c r="E8" s="899"/>
      <c r="F8" s="899"/>
      <c r="G8" s="899"/>
      <c r="H8" s="899"/>
      <c r="I8" s="899"/>
      <c r="J8" s="899"/>
      <c r="K8" s="900"/>
      <c r="L8" s="906"/>
      <c r="M8" s="894"/>
      <c r="N8" s="896"/>
      <c r="O8" s="906"/>
      <c r="P8" s="894"/>
      <c r="Q8" s="894"/>
      <c r="R8" s="894"/>
      <c r="S8" s="894"/>
      <c r="T8" s="894"/>
      <c r="U8" s="896"/>
      <c r="V8" s="162"/>
    </row>
    <row r="9" spans="1:22" ht="24.95" customHeight="1">
      <c r="A9" s="162"/>
      <c r="B9" s="888" t="s">
        <v>314</v>
      </c>
      <c r="C9" s="888"/>
      <c r="D9" s="888"/>
      <c r="E9" s="888"/>
      <c r="F9" s="888"/>
      <c r="G9" s="888"/>
      <c r="H9" s="888"/>
      <c r="I9" s="888"/>
      <c r="J9" s="888"/>
      <c r="K9" s="888"/>
      <c r="L9" s="888"/>
      <c r="M9" s="888"/>
      <c r="N9" s="888"/>
      <c r="O9" s="888"/>
      <c r="P9" s="888"/>
      <c r="Q9" s="888"/>
      <c r="R9" s="888"/>
      <c r="S9" s="888"/>
      <c r="T9" s="888"/>
      <c r="U9" s="888"/>
      <c r="V9" s="162"/>
    </row>
    <row r="10" spans="1:22" ht="24.95" customHeight="1">
      <c r="A10" s="162"/>
      <c r="B10" s="886" t="s">
        <v>315</v>
      </c>
      <c r="C10" s="887"/>
      <c r="D10" s="887"/>
      <c r="E10" s="166" t="s">
        <v>316</v>
      </c>
      <c r="F10" s="887" t="s">
        <v>315</v>
      </c>
      <c r="G10" s="887"/>
      <c r="H10" s="887"/>
      <c r="I10" s="888" t="s">
        <v>317</v>
      </c>
      <c r="J10" s="888"/>
      <c r="K10" s="888"/>
      <c r="L10" s="888"/>
      <c r="M10" s="888"/>
      <c r="N10" s="888"/>
      <c r="O10" s="888"/>
      <c r="P10" s="888" t="s">
        <v>318</v>
      </c>
      <c r="Q10" s="888"/>
      <c r="R10" s="888"/>
      <c r="S10" s="888"/>
      <c r="T10" s="888"/>
      <c r="U10" s="888"/>
      <c r="V10" s="162"/>
    </row>
    <row r="11" spans="1:22" ht="24.95" customHeight="1">
      <c r="A11" s="162"/>
      <c r="B11" s="889"/>
      <c r="C11" s="890"/>
      <c r="D11" s="890"/>
      <c r="E11" s="167"/>
      <c r="F11" s="890"/>
      <c r="G11" s="890"/>
      <c r="H11" s="891"/>
      <c r="I11" s="892"/>
      <c r="J11" s="892"/>
      <c r="K11" s="892"/>
      <c r="L11" s="892"/>
      <c r="M11" s="892"/>
      <c r="N11" s="892"/>
      <c r="O11" s="892"/>
      <c r="P11" s="892"/>
      <c r="Q11" s="892"/>
      <c r="R11" s="892"/>
      <c r="S11" s="892"/>
      <c r="T11" s="892"/>
      <c r="U11" s="892"/>
      <c r="V11" s="162"/>
    </row>
    <row r="12" spans="1:22" ht="24.95" customHeight="1">
      <c r="A12" s="162"/>
      <c r="B12" s="878"/>
      <c r="C12" s="879"/>
      <c r="D12" s="879"/>
      <c r="E12" s="168"/>
      <c r="F12" s="879"/>
      <c r="G12" s="879"/>
      <c r="H12" s="880"/>
      <c r="I12" s="881"/>
      <c r="J12" s="881"/>
      <c r="K12" s="881"/>
      <c r="L12" s="881"/>
      <c r="M12" s="881"/>
      <c r="N12" s="881"/>
      <c r="O12" s="881"/>
      <c r="P12" s="881"/>
      <c r="Q12" s="881"/>
      <c r="R12" s="881"/>
      <c r="S12" s="881"/>
      <c r="T12" s="881"/>
      <c r="U12" s="881"/>
      <c r="V12" s="162"/>
    </row>
    <row r="13" spans="1:22" ht="24.95" customHeight="1">
      <c r="A13" s="162"/>
      <c r="B13" s="878"/>
      <c r="C13" s="879"/>
      <c r="D13" s="879"/>
      <c r="E13" s="168"/>
      <c r="F13" s="879"/>
      <c r="G13" s="879"/>
      <c r="H13" s="880"/>
      <c r="I13" s="881"/>
      <c r="J13" s="881"/>
      <c r="K13" s="881"/>
      <c r="L13" s="881"/>
      <c r="M13" s="881"/>
      <c r="N13" s="881"/>
      <c r="O13" s="881"/>
      <c r="P13" s="881"/>
      <c r="Q13" s="881"/>
      <c r="R13" s="881"/>
      <c r="S13" s="881"/>
      <c r="T13" s="881"/>
      <c r="U13" s="881"/>
      <c r="V13" s="162"/>
    </row>
    <row r="14" spans="1:22" ht="24.95" customHeight="1">
      <c r="A14" s="162"/>
      <c r="B14" s="878"/>
      <c r="C14" s="879"/>
      <c r="D14" s="879"/>
      <c r="E14" s="168"/>
      <c r="F14" s="879"/>
      <c r="G14" s="879"/>
      <c r="H14" s="880"/>
      <c r="I14" s="881"/>
      <c r="J14" s="881"/>
      <c r="K14" s="881"/>
      <c r="L14" s="881"/>
      <c r="M14" s="881"/>
      <c r="N14" s="881"/>
      <c r="O14" s="881"/>
      <c r="P14" s="881"/>
      <c r="Q14" s="881"/>
      <c r="R14" s="881"/>
      <c r="S14" s="881"/>
      <c r="T14" s="881"/>
      <c r="U14" s="881"/>
      <c r="V14" s="162"/>
    </row>
    <row r="15" spans="1:22" ht="24.95" customHeight="1">
      <c r="A15" s="162"/>
      <c r="B15" s="878"/>
      <c r="C15" s="879"/>
      <c r="D15" s="879"/>
      <c r="E15" s="168"/>
      <c r="F15" s="879"/>
      <c r="G15" s="879"/>
      <c r="H15" s="880"/>
      <c r="I15" s="881"/>
      <c r="J15" s="881"/>
      <c r="K15" s="881"/>
      <c r="L15" s="881"/>
      <c r="M15" s="881"/>
      <c r="N15" s="881"/>
      <c r="O15" s="881"/>
      <c r="P15" s="881"/>
      <c r="Q15" s="881"/>
      <c r="R15" s="881"/>
      <c r="S15" s="881"/>
      <c r="T15" s="881"/>
      <c r="U15" s="881"/>
      <c r="V15" s="162"/>
    </row>
    <row r="16" spans="1:22" ht="24.95" customHeight="1">
      <c r="A16" s="162"/>
      <c r="B16" s="878"/>
      <c r="C16" s="879"/>
      <c r="D16" s="879"/>
      <c r="E16" s="168"/>
      <c r="F16" s="879"/>
      <c r="G16" s="879"/>
      <c r="H16" s="880"/>
      <c r="I16" s="881"/>
      <c r="J16" s="881"/>
      <c r="K16" s="881"/>
      <c r="L16" s="881"/>
      <c r="M16" s="881"/>
      <c r="N16" s="881"/>
      <c r="O16" s="881"/>
      <c r="P16" s="881"/>
      <c r="Q16" s="881"/>
      <c r="R16" s="881"/>
      <c r="S16" s="881"/>
      <c r="T16" s="881"/>
      <c r="U16" s="881"/>
      <c r="V16" s="162"/>
    </row>
    <row r="17" spans="1:22" ht="24.95" customHeight="1">
      <c r="A17" s="162"/>
      <c r="B17" s="878"/>
      <c r="C17" s="879"/>
      <c r="D17" s="879"/>
      <c r="E17" s="168"/>
      <c r="F17" s="879"/>
      <c r="G17" s="879"/>
      <c r="H17" s="880"/>
      <c r="I17" s="881"/>
      <c r="J17" s="881"/>
      <c r="K17" s="881"/>
      <c r="L17" s="881"/>
      <c r="M17" s="881"/>
      <c r="N17" s="881"/>
      <c r="O17" s="881"/>
      <c r="P17" s="881"/>
      <c r="Q17" s="881"/>
      <c r="R17" s="881"/>
      <c r="S17" s="881"/>
      <c r="T17" s="881"/>
      <c r="U17" s="881"/>
      <c r="V17" s="162"/>
    </row>
    <row r="18" spans="1:22" ht="24.95" customHeight="1">
      <c r="A18" s="162"/>
      <c r="B18" s="878"/>
      <c r="C18" s="879"/>
      <c r="D18" s="879"/>
      <c r="E18" s="168"/>
      <c r="F18" s="879"/>
      <c r="G18" s="879"/>
      <c r="H18" s="880"/>
      <c r="I18" s="881"/>
      <c r="J18" s="881"/>
      <c r="K18" s="881"/>
      <c r="L18" s="881"/>
      <c r="M18" s="881"/>
      <c r="N18" s="881"/>
      <c r="O18" s="881"/>
      <c r="P18" s="881"/>
      <c r="Q18" s="881"/>
      <c r="R18" s="881"/>
      <c r="S18" s="881"/>
      <c r="T18" s="881"/>
      <c r="U18" s="881"/>
      <c r="V18" s="162"/>
    </row>
    <row r="19" spans="1:22" ht="24.95" customHeight="1">
      <c r="A19" s="162"/>
      <c r="B19" s="878"/>
      <c r="C19" s="879"/>
      <c r="D19" s="879"/>
      <c r="E19" s="168"/>
      <c r="F19" s="879"/>
      <c r="G19" s="879"/>
      <c r="H19" s="880"/>
      <c r="I19" s="881"/>
      <c r="J19" s="881"/>
      <c r="K19" s="881"/>
      <c r="L19" s="881"/>
      <c r="M19" s="881"/>
      <c r="N19" s="881"/>
      <c r="O19" s="881"/>
      <c r="P19" s="881"/>
      <c r="Q19" s="881"/>
      <c r="R19" s="881"/>
      <c r="S19" s="881"/>
      <c r="T19" s="881"/>
      <c r="U19" s="881"/>
      <c r="V19" s="162"/>
    </row>
    <row r="20" spans="1:22" ht="24.95" customHeight="1">
      <c r="A20" s="162"/>
      <c r="B20" s="878"/>
      <c r="C20" s="879"/>
      <c r="D20" s="879"/>
      <c r="E20" s="168"/>
      <c r="F20" s="879"/>
      <c r="G20" s="879"/>
      <c r="H20" s="880"/>
      <c r="I20" s="881"/>
      <c r="J20" s="881"/>
      <c r="K20" s="881"/>
      <c r="L20" s="881"/>
      <c r="M20" s="881"/>
      <c r="N20" s="881"/>
      <c r="O20" s="881"/>
      <c r="P20" s="881"/>
      <c r="Q20" s="881"/>
      <c r="R20" s="881"/>
      <c r="S20" s="881"/>
      <c r="T20" s="881"/>
      <c r="U20" s="881"/>
      <c r="V20" s="162"/>
    </row>
    <row r="21" spans="1:22" ht="24.95" customHeight="1">
      <c r="A21" s="162"/>
      <c r="B21" s="878"/>
      <c r="C21" s="879"/>
      <c r="D21" s="879"/>
      <c r="E21" s="168"/>
      <c r="F21" s="879"/>
      <c r="G21" s="879"/>
      <c r="H21" s="880"/>
      <c r="I21" s="881"/>
      <c r="J21" s="881"/>
      <c r="K21" s="881"/>
      <c r="L21" s="881"/>
      <c r="M21" s="881"/>
      <c r="N21" s="881"/>
      <c r="O21" s="881"/>
      <c r="P21" s="881"/>
      <c r="Q21" s="881"/>
      <c r="R21" s="881"/>
      <c r="S21" s="881"/>
      <c r="T21" s="881"/>
      <c r="U21" s="881"/>
      <c r="V21" s="162"/>
    </row>
    <row r="22" spans="1:22" ht="24.95" customHeight="1">
      <c r="A22" s="162"/>
      <c r="B22" s="878"/>
      <c r="C22" s="879"/>
      <c r="D22" s="879"/>
      <c r="E22" s="168"/>
      <c r="F22" s="879"/>
      <c r="G22" s="879"/>
      <c r="H22" s="880"/>
      <c r="I22" s="881"/>
      <c r="J22" s="881"/>
      <c r="K22" s="881"/>
      <c r="L22" s="881"/>
      <c r="M22" s="881"/>
      <c r="N22" s="881"/>
      <c r="O22" s="881"/>
      <c r="P22" s="881"/>
      <c r="Q22" s="881"/>
      <c r="R22" s="881"/>
      <c r="S22" s="881"/>
      <c r="T22" s="881"/>
      <c r="U22" s="881"/>
      <c r="V22" s="162"/>
    </row>
    <row r="23" spans="1:22" ht="24.95" customHeight="1">
      <c r="A23" s="162"/>
      <c r="B23" s="878"/>
      <c r="C23" s="879"/>
      <c r="D23" s="879"/>
      <c r="E23" s="168"/>
      <c r="F23" s="879"/>
      <c r="G23" s="879"/>
      <c r="H23" s="880"/>
      <c r="I23" s="881"/>
      <c r="J23" s="881"/>
      <c r="K23" s="881"/>
      <c r="L23" s="881"/>
      <c r="M23" s="881"/>
      <c r="N23" s="881"/>
      <c r="O23" s="881"/>
      <c r="P23" s="881"/>
      <c r="Q23" s="881"/>
      <c r="R23" s="881"/>
      <c r="S23" s="881"/>
      <c r="T23" s="881"/>
      <c r="U23" s="881"/>
      <c r="V23" s="162"/>
    </row>
    <row r="24" spans="1:22" ht="24.95" customHeight="1">
      <c r="A24" s="162"/>
      <c r="B24" s="882"/>
      <c r="C24" s="883"/>
      <c r="D24" s="883"/>
      <c r="E24" s="169"/>
      <c r="F24" s="883"/>
      <c r="G24" s="883"/>
      <c r="H24" s="884"/>
      <c r="I24" s="885"/>
      <c r="J24" s="885"/>
      <c r="K24" s="885"/>
      <c r="L24" s="885"/>
      <c r="M24" s="885"/>
      <c r="N24" s="885"/>
      <c r="O24" s="885"/>
      <c r="P24" s="885"/>
      <c r="Q24" s="885"/>
      <c r="R24" s="885"/>
      <c r="S24" s="885"/>
      <c r="T24" s="885"/>
      <c r="U24" s="885"/>
      <c r="V24" s="162"/>
    </row>
    <row r="25" spans="1:22" ht="17.100000000000001" customHeight="1">
      <c r="A25" s="162"/>
      <c r="B25" s="162"/>
      <c r="C25" s="162"/>
      <c r="D25" s="162"/>
      <c r="E25" s="162"/>
      <c r="F25" s="162"/>
      <c r="G25" s="162"/>
      <c r="H25" s="162"/>
      <c r="I25" s="162"/>
      <c r="J25" s="162"/>
      <c r="K25" s="162"/>
      <c r="L25" s="162"/>
      <c r="M25" s="162"/>
      <c r="N25" s="162"/>
      <c r="O25" s="162"/>
      <c r="P25" s="162"/>
      <c r="Q25" s="162"/>
      <c r="R25" s="162"/>
      <c r="S25" s="162"/>
      <c r="T25" s="162"/>
      <c r="U25" s="162"/>
      <c r="V25" s="162"/>
    </row>
    <row r="26" spans="1:22" ht="17.100000000000001" customHeight="1">
      <c r="A26" s="162"/>
      <c r="B26" s="876" t="s">
        <v>202</v>
      </c>
      <c r="C26" s="877" t="s">
        <v>319</v>
      </c>
      <c r="D26" s="877"/>
      <c r="E26" s="877"/>
      <c r="F26" s="877"/>
      <c r="G26" s="877"/>
      <c r="H26" s="877"/>
      <c r="I26" s="877"/>
      <c r="J26" s="877"/>
      <c r="K26" s="877"/>
      <c r="L26" s="877"/>
      <c r="M26" s="877"/>
      <c r="N26" s="877"/>
      <c r="O26" s="877"/>
      <c r="P26" s="877"/>
      <c r="Q26" s="877"/>
      <c r="R26" s="877"/>
      <c r="S26" s="877"/>
      <c r="T26" s="877"/>
      <c r="U26" s="877"/>
      <c r="V26" s="162"/>
    </row>
    <row r="27" spans="1:22" ht="17.100000000000001" customHeight="1">
      <c r="A27" s="162"/>
      <c r="B27" s="876"/>
      <c r="C27" s="877" t="s">
        <v>320</v>
      </c>
      <c r="D27" s="877"/>
      <c r="E27" s="877"/>
      <c r="F27" s="877"/>
      <c r="G27" s="877"/>
      <c r="H27" s="877"/>
      <c r="I27" s="877"/>
      <c r="J27" s="877"/>
      <c r="K27" s="877"/>
      <c r="L27" s="877"/>
      <c r="M27" s="877"/>
      <c r="N27" s="877"/>
      <c r="O27" s="877"/>
      <c r="P27" s="877"/>
      <c r="Q27" s="877"/>
      <c r="R27" s="877"/>
      <c r="S27" s="877"/>
      <c r="T27" s="877"/>
      <c r="U27" s="877"/>
      <c r="V27" s="162"/>
    </row>
    <row r="28" spans="1:22" ht="17.100000000000001" customHeight="1">
      <c r="A28" s="162"/>
      <c r="B28" s="876"/>
      <c r="C28" s="877"/>
      <c r="D28" s="877"/>
      <c r="E28" s="877"/>
      <c r="F28" s="877"/>
      <c r="G28" s="877"/>
      <c r="H28" s="877"/>
      <c r="I28" s="877"/>
      <c r="J28" s="877"/>
      <c r="K28" s="877"/>
      <c r="L28" s="877"/>
      <c r="M28" s="877"/>
      <c r="N28" s="877"/>
      <c r="O28" s="877"/>
      <c r="P28" s="877"/>
      <c r="Q28" s="877"/>
      <c r="R28" s="877"/>
      <c r="S28" s="877"/>
      <c r="T28" s="877"/>
      <c r="U28" s="877"/>
      <c r="V28" s="162"/>
    </row>
    <row r="29" spans="1:22" ht="17.100000000000001" customHeight="1">
      <c r="A29" s="162"/>
      <c r="B29" s="876"/>
      <c r="C29" s="170" t="s">
        <v>321</v>
      </c>
      <c r="D29" s="877" t="s">
        <v>322</v>
      </c>
      <c r="E29" s="877"/>
      <c r="F29" s="877"/>
      <c r="G29" s="877"/>
      <c r="H29" s="877"/>
      <c r="I29" s="877"/>
      <c r="J29" s="877"/>
      <c r="K29" s="877"/>
      <c r="L29" s="877"/>
      <c r="M29" s="877"/>
      <c r="N29" s="877"/>
      <c r="O29" s="877"/>
      <c r="P29" s="877"/>
      <c r="Q29" s="877"/>
      <c r="R29" s="877"/>
      <c r="S29" s="877"/>
      <c r="T29" s="877"/>
      <c r="U29" s="877"/>
      <c r="V29" s="877"/>
    </row>
    <row r="30" spans="1:22" ht="17.100000000000001" customHeight="1">
      <c r="A30" s="162"/>
      <c r="B30" s="876"/>
      <c r="C30" s="170" t="s">
        <v>323</v>
      </c>
      <c r="D30" s="877" t="s">
        <v>324</v>
      </c>
      <c r="E30" s="877"/>
      <c r="F30" s="877"/>
      <c r="G30" s="877"/>
      <c r="H30" s="877"/>
      <c r="I30" s="877"/>
      <c r="J30" s="877"/>
      <c r="K30" s="877"/>
      <c r="L30" s="877"/>
      <c r="M30" s="877"/>
      <c r="N30" s="877"/>
      <c r="O30" s="877"/>
      <c r="P30" s="877"/>
      <c r="Q30" s="877"/>
      <c r="R30" s="877"/>
      <c r="S30" s="877"/>
      <c r="T30" s="877"/>
      <c r="U30" s="877"/>
      <c r="V30" s="171"/>
    </row>
    <row r="31" spans="1:22" ht="17.100000000000001" customHeight="1">
      <c r="A31" s="162"/>
      <c r="B31" s="876"/>
      <c r="C31" s="171"/>
      <c r="D31" s="877"/>
      <c r="E31" s="877"/>
      <c r="F31" s="877"/>
      <c r="G31" s="877"/>
      <c r="H31" s="877"/>
      <c r="I31" s="877"/>
      <c r="J31" s="877"/>
      <c r="K31" s="877"/>
      <c r="L31" s="877"/>
      <c r="M31" s="877"/>
      <c r="N31" s="877"/>
      <c r="O31" s="877"/>
      <c r="P31" s="877"/>
      <c r="Q31" s="877"/>
      <c r="R31" s="877"/>
      <c r="S31" s="877"/>
      <c r="T31" s="877"/>
      <c r="U31" s="877"/>
      <c r="V31" s="171"/>
    </row>
    <row r="32" spans="1:22" ht="17.100000000000001" customHeight="1">
      <c r="A32" s="162"/>
      <c r="B32" s="876"/>
      <c r="C32" s="170" t="s">
        <v>325</v>
      </c>
      <c r="D32" s="877" t="s">
        <v>326</v>
      </c>
      <c r="E32" s="877"/>
      <c r="F32" s="877"/>
      <c r="G32" s="877"/>
      <c r="H32" s="877"/>
      <c r="I32" s="877"/>
      <c r="J32" s="877"/>
      <c r="K32" s="877"/>
      <c r="L32" s="877"/>
      <c r="M32" s="877"/>
      <c r="N32" s="877"/>
      <c r="O32" s="877"/>
      <c r="P32" s="877"/>
      <c r="Q32" s="877"/>
      <c r="R32" s="877"/>
      <c r="S32" s="877"/>
      <c r="T32" s="877"/>
      <c r="U32" s="877"/>
      <c r="V32" s="162"/>
    </row>
    <row r="33" spans="1:22" ht="17.100000000000001" customHeight="1">
      <c r="A33" s="162"/>
      <c r="B33" s="876"/>
      <c r="C33" s="171"/>
      <c r="D33" s="877"/>
      <c r="E33" s="877"/>
      <c r="F33" s="877"/>
      <c r="G33" s="877"/>
      <c r="H33" s="877"/>
      <c r="I33" s="877"/>
      <c r="J33" s="877"/>
      <c r="K33" s="877"/>
      <c r="L33" s="877"/>
      <c r="M33" s="877"/>
      <c r="N33" s="877"/>
      <c r="O33" s="877"/>
      <c r="P33" s="877"/>
      <c r="Q33" s="877"/>
      <c r="R33" s="877"/>
      <c r="S33" s="877"/>
      <c r="T33" s="877"/>
      <c r="U33" s="877"/>
      <c r="V33" s="162"/>
    </row>
    <row r="34" spans="1:22" ht="17.100000000000001" customHeight="1">
      <c r="A34" s="162"/>
      <c r="B34" s="876"/>
      <c r="C34" s="171"/>
      <c r="D34" s="171"/>
      <c r="E34" s="171"/>
      <c r="F34" s="171"/>
      <c r="G34" s="171"/>
      <c r="H34" s="171"/>
      <c r="I34" s="171"/>
      <c r="J34" s="171"/>
      <c r="K34" s="171"/>
      <c r="L34" s="171"/>
      <c r="M34" s="171"/>
      <c r="N34" s="171"/>
      <c r="O34" s="171"/>
      <c r="P34" s="171"/>
      <c r="Q34" s="171"/>
      <c r="R34" s="171"/>
      <c r="S34" s="171"/>
      <c r="T34" s="171"/>
      <c r="U34" s="171"/>
      <c r="V34" s="162"/>
    </row>
    <row r="35" spans="1:22" ht="17.100000000000001" customHeight="1">
      <c r="A35" s="162"/>
      <c r="B35" s="876"/>
      <c r="C35" s="171"/>
      <c r="D35" s="171"/>
      <c r="E35" s="171"/>
      <c r="F35" s="171"/>
      <c r="G35" s="171"/>
      <c r="H35" s="171"/>
      <c r="I35" s="171"/>
      <c r="J35" s="171"/>
      <c r="K35" s="171"/>
      <c r="L35" s="171"/>
      <c r="M35" s="171"/>
      <c r="N35" s="171"/>
      <c r="O35" s="171"/>
      <c r="P35" s="171"/>
      <c r="Q35" s="171"/>
      <c r="R35" s="171"/>
      <c r="S35" s="171"/>
      <c r="T35" s="171"/>
      <c r="U35" s="171"/>
      <c r="V35" s="162"/>
    </row>
  </sheetData>
  <mergeCells count="83">
    <mergeCell ref="B9:U9"/>
    <mergeCell ref="A1:E1"/>
    <mergeCell ref="A3:E3"/>
    <mergeCell ref="B4:U4"/>
    <mergeCell ref="B6:H6"/>
    <mergeCell ref="I6:U6"/>
    <mergeCell ref="R7:R8"/>
    <mergeCell ref="S7:S8"/>
    <mergeCell ref="T7:T8"/>
    <mergeCell ref="U7:U8"/>
    <mergeCell ref="B8:C8"/>
    <mergeCell ref="D8:K8"/>
    <mergeCell ref="B7:C7"/>
    <mergeCell ref="D7:K7"/>
    <mergeCell ref="L7:N8"/>
    <mergeCell ref="O7:P8"/>
    <mergeCell ref="Q7:Q8"/>
    <mergeCell ref="B10:D10"/>
    <mergeCell ref="F10:H10"/>
    <mergeCell ref="I10:O10"/>
    <mergeCell ref="P10:U10"/>
    <mergeCell ref="B12:D12"/>
    <mergeCell ref="F12:H12"/>
    <mergeCell ref="I12:O12"/>
    <mergeCell ref="P12:U12"/>
    <mergeCell ref="B11:D11"/>
    <mergeCell ref="F11:H11"/>
    <mergeCell ref="I11:O11"/>
    <mergeCell ref="P11:U11"/>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B18:D18"/>
    <mergeCell ref="F18:H18"/>
    <mergeCell ref="I18:O18"/>
    <mergeCell ref="P18:U18"/>
    <mergeCell ref="B19:D19"/>
    <mergeCell ref="F19:H19"/>
    <mergeCell ref="I19:O19"/>
    <mergeCell ref="P19:U19"/>
    <mergeCell ref="B20:D20"/>
    <mergeCell ref="F20:H20"/>
    <mergeCell ref="I20:O20"/>
    <mergeCell ref="P20:U20"/>
    <mergeCell ref="B21:D21"/>
    <mergeCell ref="F21:H21"/>
    <mergeCell ref="I21:O21"/>
    <mergeCell ref="P21:U21"/>
    <mergeCell ref="B22:D22"/>
    <mergeCell ref="F22:H22"/>
    <mergeCell ref="I22:O22"/>
    <mergeCell ref="P22:U22"/>
    <mergeCell ref="B23:D23"/>
    <mergeCell ref="F23:H23"/>
    <mergeCell ref="I23:O23"/>
    <mergeCell ref="P23:U23"/>
    <mergeCell ref="B24:D24"/>
    <mergeCell ref="F24:H24"/>
    <mergeCell ref="I24:O24"/>
    <mergeCell ref="P24:U24"/>
    <mergeCell ref="B26:B35"/>
    <mergeCell ref="C26:U26"/>
    <mergeCell ref="C27:U28"/>
    <mergeCell ref="D29:V29"/>
    <mergeCell ref="D30:U31"/>
    <mergeCell ref="D32:U33"/>
  </mergeCells>
  <phoneticPr fontId="1"/>
  <printOptions horizontalCentered="1"/>
  <pageMargins left="0.31496062992125984" right="0.31496062992125984" top="0.55118110236220474" bottom="0.74803149606299213" header="0.31496062992125984" footer="0.31496062992125984"/>
  <pageSetup paperSize="9" scale="93"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V149"/>
  <sheetViews>
    <sheetView showGridLines="0" view="pageBreakPreview" zoomScaleNormal="100" zoomScaleSheetLayoutView="100" workbookViewId="0">
      <selection activeCell="AA15" sqref="AA15"/>
    </sheetView>
  </sheetViews>
  <sheetFormatPr defaultColWidth="2.875" defaultRowHeight="14.85" customHeight="1"/>
  <cols>
    <col min="1" max="1" width="2.875" style="137"/>
    <col min="2" max="7" width="2.875" style="137" customWidth="1"/>
    <col min="8" max="16384" width="2.875" style="137"/>
  </cols>
  <sheetData>
    <row r="1" spans="1:71" ht="15" customHeight="1">
      <c r="A1" s="290" t="s">
        <v>203</v>
      </c>
      <c r="B1" s="291"/>
      <c r="C1" s="291"/>
      <c r="D1" s="291"/>
      <c r="E1" s="291"/>
      <c r="F1" s="291"/>
      <c r="G1" s="291"/>
      <c r="H1" s="291"/>
      <c r="I1" s="291"/>
      <c r="J1" s="291"/>
      <c r="K1" s="291"/>
      <c r="L1" s="291"/>
      <c r="M1" s="291"/>
      <c r="N1" s="292"/>
      <c r="O1" s="291"/>
      <c r="P1" s="291"/>
      <c r="Q1" s="291"/>
      <c r="R1" s="291"/>
      <c r="S1" s="291"/>
      <c r="T1" s="291"/>
      <c r="U1" s="291"/>
      <c r="V1" s="291"/>
      <c r="W1" s="293"/>
      <c r="X1" s="293"/>
      <c r="Y1" s="293"/>
      <c r="Z1" s="293"/>
      <c r="AA1" s="293"/>
      <c r="AB1" s="293"/>
      <c r="AC1" s="293"/>
      <c r="AD1" s="293"/>
      <c r="AE1" s="293"/>
      <c r="AF1" s="291"/>
      <c r="AG1" s="291"/>
      <c r="AH1" s="291"/>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row>
    <row r="2" spans="1:71" ht="15" customHeight="1">
      <c r="A2" s="291"/>
      <c r="B2" s="291"/>
      <c r="C2" s="291"/>
      <c r="D2" s="291"/>
      <c r="E2" s="291"/>
      <c r="F2" s="291"/>
      <c r="G2" s="291"/>
      <c r="H2" s="291"/>
      <c r="I2" s="291"/>
      <c r="J2" s="291"/>
      <c r="K2" s="291"/>
      <c r="L2" s="291"/>
      <c r="M2" s="291"/>
      <c r="N2" s="291"/>
      <c r="O2" s="291"/>
      <c r="P2" s="291"/>
      <c r="Q2" s="291"/>
      <c r="R2" s="291"/>
      <c r="S2" s="291"/>
      <c r="T2" s="291"/>
      <c r="U2" s="291"/>
      <c r="V2" s="291"/>
      <c r="W2" s="294"/>
      <c r="X2" s="294"/>
      <c r="Y2" s="294"/>
      <c r="Z2" s="294"/>
      <c r="AA2" s="294"/>
      <c r="AB2" s="294"/>
      <c r="AC2" s="294"/>
      <c r="AD2" s="294"/>
      <c r="AE2" s="294"/>
      <c r="AF2" s="294"/>
      <c r="AG2" s="294"/>
      <c r="AH2" s="294"/>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row>
    <row r="3" spans="1:71" ht="15" customHeight="1">
      <c r="A3" s="291"/>
      <c r="B3" s="291"/>
      <c r="C3" s="291"/>
      <c r="D3" s="291"/>
      <c r="E3" s="295"/>
      <c r="F3" s="291"/>
      <c r="G3" s="291"/>
      <c r="H3" s="291"/>
      <c r="I3" s="291"/>
      <c r="J3" s="291"/>
      <c r="K3" s="291"/>
      <c r="L3" s="291"/>
      <c r="M3" s="291"/>
      <c r="N3" s="291"/>
      <c r="O3" s="291"/>
      <c r="P3" s="291"/>
      <c r="Q3" s="291"/>
      <c r="R3" s="291"/>
      <c r="S3" s="291"/>
      <c r="T3" s="291"/>
      <c r="U3" s="291"/>
      <c r="V3" s="294"/>
      <c r="W3" s="294"/>
      <c r="X3" s="294"/>
      <c r="Y3" s="294"/>
      <c r="Z3" s="294"/>
      <c r="AA3" s="294"/>
      <c r="AB3" s="294"/>
      <c r="AC3" s="294"/>
      <c r="AD3" s="294"/>
      <c r="AE3" s="294"/>
      <c r="AF3" s="294"/>
      <c r="AG3" s="294"/>
      <c r="AH3" s="294"/>
      <c r="AI3" s="139"/>
      <c r="AL3" s="138"/>
      <c r="AM3" s="138"/>
      <c r="AN3" s="138"/>
      <c r="AO3" s="138"/>
      <c r="AP3" s="138"/>
      <c r="AQ3" s="138"/>
      <c r="AR3" s="138"/>
      <c r="AS3" s="138"/>
      <c r="AT3" s="138"/>
      <c r="AU3" s="138"/>
      <c r="AV3" s="138"/>
      <c r="AW3" s="138"/>
      <c r="AX3" s="138"/>
      <c r="AY3" s="138"/>
      <c r="AZ3" s="138"/>
      <c r="BA3" s="138"/>
      <c r="BB3" s="138"/>
      <c r="BC3" s="138"/>
      <c r="BD3" s="138"/>
      <c r="BE3" s="138"/>
      <c r="BF3" s="138"/>
      <c r="BG3" s="139"/>
      <c r="BH3" s="139"/>
      <c r="BI3" s="139"/>
      <c r="BK3" s="139"/>
      <c r="BL3" s="139"/>
      <c r="BM3" s="139"/>
      <c r="BN3" s="139"/>
      <c r="BO3" s="139"/>
      <c r="BP3" s="139"/>
      <c r="BQ3" s="139"/>
      <c r="BR3" s="139"/>
      <c r="BS3" s="139"/>
    </row>
    <row r="4" spans="1:71" ht="15" customHeight="1">
      <c r="A4" s="291"/>
      <c r="B4" s="291"/>
      <c r="C4" s="291"/>
      <c r="D4" s="291"/>
      <c r="E4" s="295"/>
      <c r="F4" s="291"/>
      <c r="G4" s="291"/>
      <c r="H4" s="291"/>
      <c r="I4" s="291"/>
      <c r="J4" s="291"/>
      <c r="K4" s="291"/>
      <c r="L4" s="291"/>
      <c r="M4" s="291"/>
      <c r="N4" s="291"/>
      <c r="O4" s="291"/>
      <c r="P4" s="291"/>
      <c r="Q4" s="291"/>
      <c r="R4" s="291"/>
      <c r="S4" s="291"/>
      <c r="T4" s="291"/>
      <c r="U4" s="291"/>
      <c r="V4" s="294"/>
      <c r="W4" s="294"/>
      <c r="X4" s="294"/>
      <c r="Y4" s="294"/>
      <c r="Z4" s="294"/>
      <c r="AA4" s="294"/>
      <c r="AB4" s="294"/>
      <c r="AC4" s="294"/>
      <c r="AD4" s="294"/>
      <c r="AE4" s="294"/>
      <c r="AF4" s="294"/>
      <c r="AG4" s="294"/>
      <c r="AH4" s="294"/>
      <c r="AI4" s="139"/>
      <c r="AL4" s="138"/>
      <c r="AM4" s="138"/>
      <c r="AN4" s="138"/>
      <c r="AO4" s="138"/>
      <c r="AP4" s="138"/>
      <c r="AQ4" s="138"/>
      <c r="AR4" s="138"/>
      <c r="AS4" s="138"/>
      <c r="AT4" s="138"/>
      <c r="AU4" s="138"/>
      <c r="AV4" s="138"/>
      <c r="AW4" s="138"/>
      <c r="AX4" s="138"/>
      <c r="AY4" s="138"/>
      <c r="AZ4" s="138"/>
      <c r="BA4" s="138"/>
      <c r="BB4" s="138"/>
      <c r="BC4" s="138"/>
      <c r="BD4" s="138"/>
      <c r="BE4" s="138"/>
      <c r="BF4" s="138"/>
      <c r="BG4" s="139"/>
      <c r="BH4" s="139"/>
      <c r="BI4" s="139"/>
      <c r="BK4" s="139"/>
      <c r="BL4" s="139"/>
      <c r="BM4" s="139"/>
      <c r="BN4" s="139"/>
      <c r="BO4" s="139"/>
      <c r="BP4" s="139"/>
      <c r="BQ4" s="139"/>
      <c r="BR4" s="139"/>
      <c r="BS4" s="139"/>
    </row>
    <row r="5" spans="1:71" ht="15" customHeight="1">
      <c r="A5" s="480" t="s">
        <v>204</v>
      </c>
      <c r="B5" s="480"/>
      <c r="C5" s="480"/>
      <c r="D5" s="480"/>
      <c r="E5" s="480"/>
      <c r="F5" s="480"/>
      <c r="G5" s="480"/>
      <c r="H5" s="480"/>
      <c r="I5" s="480"/>
      <c r="J5" s="480"/>
      <c r="K5" s="480"/>
      <c r="L5" s="480"/>
      <c r="M5" s="480"/>
      <c r="N5" s="480"/>
      <c r="O5" s="480"/>
      <c r="P5" s="480"/>
      <c r="Q5" s="480"/>
      <c r="R5" s="480"/>
      <c r="S5" s="480"/>
      <c r="T5" s="480"/>
      <c r="U5" s="480"/>
      <c r="V5" s="480"/>
      <c r="W5" s="480"/>
      <c r="X5" s="480"/>
      <c r="Y5" s="480"/>
      <c r="Z5" s="480"/>
      <c r="AA5" s="480"/>
      <c r="AB5" s="480"/>
      <c r="AC5" s="480"/>
      <c r="AD5" s="480"/>
      <c r="AE5" s="480"/>
      <c r="AF5" s="480"/>
      <c r="AG5" s="480"/>
      <c r="AH5" s="480"/>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row>
    <row r="6" spans="1:71" ht="15" customHeight="1">
      <c r="A6" s="291"/>
      <c r="B6" s="291"/>
      <c r="C6" s="291"/>
      <c r="D6" s="291"/>
      <c r="E6" s="291"/>
      <c r="F6" s="291"/>
      <c r="G6" s="293"/>
      <c r="H6" s="293"/>
      <c r="I6" s="293"/>
      <c r="J6" s="293"/>
      <c r="K6" s="293"/>
      <c r="L6" s="293"/>
      <c r="M6" s="293"/>
      <c r="N6" s="293"/>
      <c r="O6" s="293"/>
      <c r="P6" s="293"/>
      <c r="Q6" s="293"/>
      <c r="R6" s="293"/>
      <c r="S6" s="291"/>
      <c r="T6" s="291"/>
      <c r="U6" s="291"/>
      <c r="V6" s="291"/>
      <c r="W6" s="291"/>
      <c r="X6" s="291"/>
      <c r="Y6" s="291"/>
      <c r="Z6" s="291"/>
      <c r="AA6" s="291"/>
      <c r="AB6" s="291"/>
      <c r="AC6" s="291"/>
      <c r="AD6" s="291"/>
      <c r="AE6" s="291"/>
      <c r="AF6" s="291"/>
      <c r="AG6" s="291"/>
      <c r="AH6" s="291"/>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row>
    <row r="7" spans="1:71" ht="15" customHeight="1">
      <c r="A7" s="291"/>
      <c r="B7" s="291"/>
      <c r="C7" s="293"/>
      <c r="D7" s="293"/>
      <c r="E7" s="291"/>
      <c r="F7" s="293"/>
      <c r="G7" s="293"/>
      <c r="H7" s="293"/>
      <c r="I7" s="293"/>
      <c r="J7" s="293"/>
      <c r="K7" s="293"/>
      <c r="L7" s="291"/>
      <c r="M7" s="291"/>
      <c r="N7" s="291"/>
      <c r="O7" s="291"/>
      <c r="P7" s="291"/>
      <c r="Q7" s="291"/>
      <c r="R7" s="291"/>
      <c r="S7" s="291"/>
      <c r="T7" s="291"/>
      <c r="U7" s="291"/>
      <c r="V7" s="291"/>
      <c r="W7" s="481"/>
      <c r="X7" s="481"/>
      <c r="Y7" s="481"/>
      <c r="Z7" s="481"/>
      <c r="AA7" s="481"/>
      <c r="AB7" s="291" t="s">
        <v>171</v>
      </c>
      <c r="AC7" s="480"/>
      <c r="AD7" s="480"/>
      <c r="AE7" s="291" t="s">
        <v>172</v>
      </c>
      <c r="AF7" s="480"/>
      <c r="AG7" s="480"/>
      <c r="AH7" s="291" t="s">
        <v>173</v>
      </c>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row>
    <row r="8" spans="1:71" ht="15" customHeight="1">
      <c r="A8" s="482" t="s">
        <v>174</v>
      </c>
      <c r="B8" s="483"/>
      <c r="C8" s="483"/>
      <c r="D8" s="483"/>
      <c r="E8" s="483"/>
      <c r="F8" s="483"/>
      <c r="G8" s="483"/>
      <c r="H8" s="483"/>
      <c r="I8" s="483"/>
      <c r="J8" s="296"/>
      <c r="K8" s="296"/>
      <c r="L8" s="296"/>
      <c r="M8" s="296"/>
      <c r="N8" s="296"/>
      <c r="O8" s="291"/>
      <c r="P8" s="291"/>
      <c r="Q8" s="291"/>
      <c r="R8" s="291"/>
      <c r="S8" s="291"/>
      <c r="T8" s="291"/>
      <c r="U8" s="291"/>
      <c r="V8" s="291"/>
      <c r="W8" s="291"/>
      <c r="X8" s="291"/>
      <c r="Y8" s="291"/>
      <c r="Z8" s="291"/>
      <c r="AA8" s="291"/>
      <c r="AB8" s="291"/>
      <c r="AC8" s="291"/>
      <c r="AD8" s="291"/>
      <c r="AE8" s="291"/>
      <c r="AF8" s="291"/>
      <c r="AG8" s="291"/>
      <c r="AH8" s="291"/>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row>
    <row r="9" spans="1:71" ht="15" customHeight="1">
      <c r="A9" s="291"/>
      <c r="B9" s="297"/>
      <c r="C9" s="297"/>
      <c r="D9" s="297"/>
      <c r="E9" s="297"/>
      <c r="F9" s="297"/>
      <c r="G9" s="296"/>
      <c r="H9" s="296"/>
      <c r="I9" s="296"/>
      <c r="J9" s="296"/>
      <c r="K9" s="296"/>
      <c r="L9" s="296"/>
      <c r="M9" s="296"/>
      <c r="N9" s="296"/>
      <c r="O9" s="291"/>
      <c r="P9" s="471" t="s">
        <v>205</v>
      </c>
      <c r="Q9" s="471"/>
      <c r="R9" s="471"/>
      <c r="S9" s="471"/>
      <c r="T9" s="472"/>
      <c r="U9" s="472"/>
      <c r="V9" s="472"/>
      <c r="W9" s="472"/>
      <c r="X9" s="472"/>
      <c r="Y9" s="472"/>
      <c r="Z9" s="472"/>
      <c r="AA9" s="472"/>
      <c r="AB9" s="472"/>
      <c r="AC9" s="472"/>
      <c r="AD9" s="472"/>
      <c r="AE9" s="472"/>
      <c r="AF9" s="472"/>
      <c r="AG9" s="472"/>
      <c r="AH9" s="472"/>
      <c r="AI9" s="143"/>
      <c r="AJ9" s="143"/>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row>
    <row r="10" spans="1:71" ht="15" customHeight="1">
      <c r="A10" s="291"/>
      <c r="B10" s="291"/>
      <c r="C10" s="293"/>
      <c r="D10" s="293"/>
      <c r="E10" s="293"/>
      <c r="F10" s="293"/>
      <c r="G10" s="293"/>
      <c r="H10" s="293"/>
      <c r="I10" s="293"/>
      <c r="J10" s="293"/>
      <c r="K10" s="293"/>
      <c r="L10" s="298"/>
      <c r="M10" s="291"/>
      <c r="N10" s="291"/>
      <c r="O10" s="291"/>
      <c r="P10" s="471"/>
      <c r="Q10" s="471"/>
      <c r="R10" s="471"/>
      <c r="S10" s="471"/>
      <c r="T10" s="472"/>
      <c r="U10" s="472"/>
      <c r="V10" s="472"/>
      <c r="W10" s="472"/>
      <c r="X10" s="472"/>
      <c r="Y10" s="472"/>
      <c r="Z10" s="472"/>
      <c r="AA10" s="472"/>
      <c r="AB10" s="472"/>
      <c r="AC10" s="472"/>
      <c r="AD10" s="472"/>
      <c r="AE10" s="472"/>
      <c r="AF10" s="472"/>
      <c r="AG10" s="472"/>
      <c r="AH10" s="472"/>
      <c r="AI10" s="143"/>
      <c r="AJ10" s="143"/>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row>
    <row r="11" spans="1:71" ht="15" customHeight="1">
      <c r="A11" s="291"/>
      <c r="B11" s="291"/>
      <c r="C11" s="293"/>
      <c r="D11" s="293"/>
      <c r="E11" s="293"/>
      <c r="F11" s="293"/>
      <c r="G11" s="293"/>
      <c r="H11" s="293"/>
      <c r="I11" s="293"/>
      <c r="J11" s="293"/>
      <c r="K11" s="293"/>
      <c r="L11" s="298"/>
      <c r="M11" s="299" t="s">
        <v>176</v>
      </c>
      <c r="N11" s="298"/>
      <c r="O11" s="291"/>
      <c r="P11" s="471" t="s">
        <v>206</v>
      </c>
      <c r="Q11" s="471"/>
      <c r="R11" s="471"/>
      <c r="S11" s="471"/>
      <c r="T11" s="472"/>
      <c r="U11" s="472"/>
      <c r="V11" s="472"/>
      <c r="W11" s="472"/>
      <c r="X11" s="472"/>
      <c r="Y11" s="472"/>
      <c r="Z11" s="472"/>
      <c r="AA11" s="472"/>
      <c r="AB11" s="472"/>
      <c r="AC11" s="472"/>
      <c r="AD11" s="472"/>
      <c r="AE11" s="472"/>
      <c r="AF11" s="472"/>
      <c r="AG11" s="472"/>
      <c r="AH11" s="472"/>
      <c r="AI11" s="143"/>
      <c r="AJ11" s="143"/>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row>
    <row r="12" spans="1:71" ht="15" customHeight="1">
      <c r="A12" s="291"/>
      <c r="B12" s="291"/>
      <c r="C12" s="293"/>
      <c r="D12" s="293"/>
      <c r="E12" s="293"/>
      <c r="F12" s="293"/>
      <c r="G12" s="293"/>
      <c r="H12" s="293"/>
      <c r="I12" s="293"/>
      <c r="J12" s="293"/>
      <c r="K12" s="293"/>
      <c r="L12" s="298"/>
      <c r="M12" s="291"/>
      <c r="N12" s="291"/>
      <c r="O12" s="291"/>
      <c r="P12" s="471"/>
      <c r="Q12" s="471"/>
      <c r="R12" s="471"/>
      <c r="S12" s="471"/>
      <c r="T12" s="472"/>
      <c r="U12" s="472"/>
      <c r="V12" s="472"/>
      <c r="W12" s="472"/>
      <c r="X12" s="472"/>
      <c r="Y12" s="472"/>
      <c r="Z12" s="472"/>
      <c r="AA12" s="472"/>
      <c r="AB12" s="472"/>
      <c r="AC12" s="472"/>
      <c r="AD12" s="472"/>
      <c r="AE12" s="472"/>
      <c r="AF12" s="472"/>
      <c r="AG12" s="472"/>
      <c r="AH12" s="472"/>
      <c r="AI12" s="143"/>
      <c r="AJ12" s="143"/>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row>
    <row r="13" spans="1:71" ht="15" customHeight="1">
      <c r="A13" s="298"/>
      <c r="B13" s="291"/>
      <c r="C13" s="291"/>
      <c r="D13" s="298"/>
      <c r="E13" s="291"/>
      <c r="F13" s="291"/>
      <c r="G13" s="291"/>
      <c r="H13" s="291"/>
      <c r="I13" s="291"/>
      <c r="J13" s="291"/>
      <c r="K13" s="291"/>
      <c r="L13" s="298"/>
      <c r="M13" s="291"/>
      <c r="N13" s="291"/>
      <c r="O13" s="291"/>
      <c r="P13" s="471" t="s">
        <v>207</v>
      </c>
      <c r="Q13" s="471"/>
      <c r="R13" s="471"/>
      <c r="S13" s="471"/>
      <c r="T13" s="471"/>
      <c r="U13" s="471"/>
      <c r="V13" s="472"/>
      <c r="W13" s="472"/>
      <c r="X13" s="472"/>
      <c r="Y13" s="472"/>
      <c r="Z13" s="472"/>
      <c r="AA13" s="472"/>
      <c r="AB13" s="472"/>
      <c r="AC13" s="472"/>
      <c r="AD13" s="472"/>
      <c r="AE13" s="472"/>
      <c r="AF13" s="472"/>
      <c r="AG13" s="472"/>
      <c r="AH13" s="472"/>
      <c r="AI13" s="143"/>
      <c r="AJ13" s="143"/>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row>
    <row r="14" spans="1:71" ht="15" customHeight="1">
      <c r="A14" s="298"/>
      <c r="B14" s="291"/>
      <c r="C14" s="291"/>
      <c r="D14" s="291"/>
      <c r="E14" s="291"/>
      <c r="F14" s="291"/>
      <c r="G14" s="291"/>
      <c r="H14" s="291"/>
      <c r="I14" s="291"/>
      <c r="J14" s="291"/>
      <c r="K14" s="291"/>
      <c r="L14" s="298"/>
      <c r="M14" s="291"/>
      <c r="N14" s="291"/>
      <c r="O14" s="291"/>
      <c r="P14" s="471"/>
      <c r="Q14" s="471"/>
      <c r="R14" s="471"/>
      <c r="S14" s="471"/>
      <c r="T14" s="471"/>
      <c r="U14" s="471"/>
      <c r="V14" s="472"/>
      <c r="W14" s="472"/>
      <c r="X14" s="472"/>
      <c r="Y14" s="472"/>
      <c r="Z14" s="472"/>
      <c r="AA14" s="472"/>
      <c r="AB14" s="472"/>
      <c r="AC14" s="472"/>
      <c r="AD14" s="472"/>
      <c r="AE14" s="472"/>
      <c r="AF14" s="472"/>
      <c r="AG14" s="472"/>
      <c r="AH14" s="472"/>
      <c r="AI14" s="143"/>
      <c r="AJ14" s="143"/>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row>
    <row r="15" spans="1:71" ht="15" customHeight="1">
      <c r="A15" s="298"/>
      <c r="B15" s="291"/>
      <c r="C15" s="291"/>
      <c r="D15" s="291"/>
      <c r="E15" s="291"/>
      <c r="F15" s="291"/>
      <c r="G15" s="291"/>
      <c r="H15" s="291"/>
      <c r="I15" s="291"/>
      <c r="J15" s="291"/>
      <c r="K15" s="291"/>
      <c r="L15" s="298"/>
      <c r="M15" s="291"/>
      <c r="N15" s="291"/>
      <c r="O15" s="291"/>
      <c r="P15" s="300"/>
      <c r="Q15" s="300"/>
      <c r="R15" s="300"/>
      <c r="S15" s="300"/>
      <c r="T15" s="300"/>
      <c r="U15" s="300"/>
      <c r="V15" s="301"/>
      <c r="W15" s="301"/>
      <c r="X15" s="301"/>
      <c r="Y15" s="301"/>
      <c r="Z15" s="301"/>
      <c r="AA15" s="301"/>
      <c r="AB15" s="301"/>
      <c r="AC15" s="301"/>
      <c r="AD15" s="301"/>
      <c r="AE15" s="301"/>
      <c r="AF15" s="301"/>
      <c r="AG15" s="301"/>
      <c r="AH15" s="301"/>
      <c r="AI15" s="143"/>
      <c r="AJ15" s="143"/>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row>
    <row r="16" spans="1:71" ht="15" customHeight="1">
      <c r="A16" s="298"/>
      <c r="B16" s="291" t="s">
        <v>208</v>
      </c>
      <c r="C16" s="291"/>
      <c r="D16" s="291"/>
      <c r="E16" s="291"/>
      <c r="F16" s="291"/>
      <c r="G16" s="291"/>
      <c r="H16" s="291"/>
      <c r="I16" s="291"/>
      <c r="J16" s="291"/>
      <c r="K16" s="291"/>
      <c r="L16" s="291"/>
      <c r="M16" s="291"/>
      <c r="N16" s="291"/>
      <c r="O16" s="297"/>
      <c r="P16" s="297"/>
      <c r="Q16" s="297"/>
      <c r="R16" s="297"/>
      <c r="S16" s="302"/>
      <c r="T16" s="302"/>
      <c r="U16" s="302"/>
      <c r="V16" s="302"/>
      <c r="W16" s="302"/>
      <c r="X16" s="302"/>
      <c r="Y16" s="302"/>
      <c r="Z16" s="303"/>
      <c r="AA16" s="303"/>
      <c r="AB16" s="303"/>
      <c r="AC16" s="303"/>
      <c r="AD16" s="303"/>
      <c r="AE16" s="303"/>
      <c r="AF16" s="303"/>
      <c r="AG16" s="303"/>
      <c r="AH16" s="303"/>
      <c r="AI16" s="144"/>
      <c r="AJ16" s="144"/>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row>
    <row r="17" spans="1:74" ht="15" customHeight="1">
      <c r="A17" s="291"/>
      <c r="B17" s="291"/>
      <c r="C17" s="291"/>
      <c r="D17" s="291"/>
      <c r="E17" s="291"/>
      <c r="F17" s="291"/>
      <c r="G17" s="291"/>
      <c r="H17" s="291"/>
      <c r="I17" s="291"/>
      <c r="J17" s="291"/>
      <c r="K17" s="291"/>
      <c r="L17" s="291"/>
      <c r="M17" s="291"/>
      <c r="N17" s="291"/>
      <c r="O17" s="291"/>
      <c r="P17" s="291"/>
      <c r="Q17" s="291"/>
      <c r="R17" s="291"/>
      <c r="S17" s="291"/>
      <c r="T17" s="291"/>
      <c r="U17" s="291"/>
      <c r="V17" s="291"/>
      <c r="W17" s="291"/>
      <c r="X17" s="291"/>
      <c r="Y17" s="291"/>
      <c r="Z17" s="291"/>
      <c r="AA17" s="291"/>
      <c r="AB17" s="291"/>
      <c r="AC17" s="291"/>
      <c r="AD17" s="291"/>
      <c r="AE17" s="291"/>
      <c r="AF17" s="291"/>
      <c r="AG17" s="291"/>
      <c r="AH17" s="291"/>
      <c r="AI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row>
    <row r="18" spans="1:74" ht="18" customHeight="1" thickBot="1">
      <c r="A18" s="291"/>
      <c r="B18" s="291"/>
      <c r="C18" s="291"/>
      <c r="D18" s="291"/>
      <c r="E18" s="291"/>
      <c r="F18" s="291"/>
      <c r="G18" s="291"/>
      <c r="H18" s="291"/>
      <c r="I18" s="291"/>
      <c r="J18" s="291"/>
      <c r="K18" s="291"/>
      <c r="L18" s="291"/>
      <c r="M18" s="291"/>
      <c r="N18" s="291"/>
      <c r="O18" s="291"/>
      <c r="P18" s="291"/>
      <c r="Q18" s="291"/>
      <c r="R18" s="304" t="s">
        <v>177</v>
      </c>
      <c r="S18" s="305"/>
      <c r="T18" s="305"/>
      <c r="U18" s="306"/>
      <c r="V18" s="307"/>
      <c r="W18" s="308"/>
      <c r="X18" s="308"/>
      <c r="Y18" s="308"/>
      <c r="Z18" s="308"/>
      <c r="AA18" s="308"/>
      <c r="AB18" s="308"/>
      <c r="AC18" s="308"/>
      <c r="AD18" s="308"/>
      <c r="AE18" s="308"/>
      <c r="AF18" s="309"/>
      <c r="AG18" s="309"/>
      <c r="AH18" s="310"/>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row>
    <row r="19" spans="1:74" ht="15" customHeight="1">
      <c r="A19" s="383" t="s">
        <v>178</v>
      </c>
      <c r="B19" s="386" t="s">
        <v>179</v>
      </c>
      <c r="C19" s="387"/>
      <c r="D19" s="387"/>
      <c r="E19" s="387"/>
      <c r="F19" s="387"/>
      <c r="G19" s="388"/>
      <c r="H19" s="389"/>
      <c r="I19" s="390"/>
      <c r="J19" s="390"/>
      <c r="K19" s="390"/>
      <c r="L19" s="390"/>
      <c r="M19" s="390"/>
      <c r="N19" s="390"/>
      <c r="O19" s="390"/>
      <c r="P19" s="390"/>
      <c r="Q19" s="390"/>
      <c r="R19" s="390"/>
      <c r="S19" s="390"/>
      <c r="T19" s="390"/>
      <c r="U19" s="390"/>
      <c r="V19" s="390"/>
      <c r="W19" s="390"/>
      <c r="X19" s="390"/>
      <c r="Y19" s="390"/>
      <c r="Z19" s="390"/>
      <c r="AA19" s="390"/>
      <c r="AB19" s="390"/>
      <c r="AC19" s="390"/>
      <c r="AD19" s="390"/>
      <c r="AE19" s="390"/>
      <c r="AF19" s="390"/>
      <c r="AG19" s="390"/>
      <c r="AH19" s="473"/>
      <c r="AI19" s="138"/>
      <c r="AL19" s="469"/>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row>
    <row r="20" spans="1:74" ht="30" customHeight="1">
      <c r="A20" s="384"/>
      <c r="B20" s="404" t="s">
        <v>180</v>
      </c>
      <c r="C20" s="405"/>
      <c r="D20" s="405"/>
      <c r="E20" s="405"/>
      <c r="F20" s="405"/>
      <c r="G20" s="406"/>
      <c r="H20" s="446"/>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8"/>
      <c r="AI20" s="138"/>
      <c r="AL20" s="470"/>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row>
    <row r="21" spans="1:74" ht="15" customHeight="1">
      <c r="A21" s="384"/>
      <c r="B21" s="410" t="s">
        <v>181</v>
      </c>
      <c r="C21" s="411"/>
      <c r="D21" s="411"/>
      <c r="E21" s="411"/>
      <c r="F21" s="411"/>
      <c r="G21" s="412"/>
      <c r="H21" s="420" t="s">
        <v>182</v>
      </c>
      <c r="I21" s="378"/>
      <c r="J21" s="378"/>
      <c r="K21" s="378"/>
      <c r="L21" s="377"/>
      <c r="M21" s="377"/>
      <c r="N21" s="278" t="s">
        <v>183</v>
      </c>
      <c r="O21" s="377"/>
      <c r="P21" s="377"/>
      <c r="Q21" s="279" t="s">
        <v>184</v>
      </c>
      <c r="R21" s="378"/>
      <c r="S21" s="378"/>
      <c r="T21" s="378"/>
      <c r="U21" s="378"/>
      <c r="V21" s="378"/>
      <c r="W21" s="378"/>
      <c r="X21" s="378"/>
      <c r="Y21" s="378"/>
      <c r="Z21" s="378"/>
      <c r="AA21" s="378"/>
      <c r="AB21" s="378"/>
      <c r="AC21" s="378"/>
      <c r="AD21" s="378"/>
      <c r="AE21" s="378"/>
      <c r="AF21" s="378"/>
      <c r="AG21" s="378"/>
      <c r="AH21" s="379"/>
      <c r="AI21" s="139"/>
      <c r="AJ21" s="138"/>
      <c r="AK21" s="138"/>
      <c r="AL21" s="470"/>
      <c r="AM21" s="138"/>
      <c r="AN21" s="138"/>
      <c r="AO21" s="138"/>
      <c r="AP21" s="138"/>
      <c r="AQ21" s="138"/>
      <c r="AR21" s="138"/>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8"/>
      <c r="BU21" s="138"/>
      <c r="BV21" s="138"/>
    </row>
    <row r="22" spans="1:74" ht="15" customHeight="1">
      <c r="A22" s="384"/>
      <c r="B22" s="413"/>
      <c r="C22" s="414"/>
      <c r="D22" s="414"/>
      <c r="E22" s="414"/>
      <c r="F22" s="414"/>
      <c r="G22" s="415"/>
      <c r="H22" s="380"/>
      <c r="I22" s="381"/>
      <c r="J22" s="381"/>
      <c r="K22" s="381"/>
      <c r="L22" s="280" t="s">
        <v>185</v>
      </c>
      <c r="M22" s="280" t="s">
        <v>186</v>
      </c>
      <c r="N22" s="381"/>
      <c r="O22" s="381"/>
      <c r="P22" s="381"/>
      <c r="Q22" s="381"/>
      <c r="R22" s="381"/>
      <c r="S22" s="381"/>
      <c r="T22" s="381"/>
      <c r="U22" s="381"/>
      <c r="V22" s="280" t="s">
        <v>187</v>
      </c>
      <c r="W22" s="280" t="s">
        <v>188</v>
      </c>
      <c r="X22" s="381"/>
      <c r="Y22" s="381"/>
      <c r="Z22" s="381"/>
      <c r="AA22" s="381"/>
      <c r="AB22" s="381"/>
      <c r="AC22" s="381"/>
      <c r="AD22" s="381"/>
      <c r="AE22" s="381"/>
      <c r="AF22" s="381"/>
      <c r="AG22" s="381"/>
      <c r="AH22" s="382"/>
      <c r="AI22" s="139"/>
      <c r="AJ22" s="138"/>
      <c r="AK22" s="138"/>
      <c r="AL22" s="470"/>
      <c r="AM22" s="138"/>
      <c r="AN22" s="138"/>
      <c r="AO22" s="138"/>
      <c r="AP22" s="138"/>
      <c r="AQ22" s="138"/>
      <c r="AR22" s="138"/>
      <c r="AS22" s="139"/>
      <c r="AT22" s="139"/>
      <c r="AU22" s="139"/>
      <c r="AV22" s="139"/>
      <c r="AW22" s="140"/>
      <c r="AX22" s="140"/>
      <c r="AY22" s="139"/>
      <c r="AZ22" s="139"/>
      <c r="BA22" s="139"/>
      <c r="BB22" s="139"/>
      <c r="BC22" s="141"/>
      <c r="BD22" s="140"/>
      <c r="BE22" s="139"/>
      <c r="BF22" s="138"/>
      <c r="BG22" s="139"/>
      <c r="BH22" s="138"/>
      <c r="BI22" s="139"/>
      <c r="BJ22" s="139"/>
      <c r="BK22" s="139"/>
      <c r="BL22" s="139"/>
      <c r="BM22" s="138"/>
      <c r="BN22" s="139"/>
      <c r="BO22" s="139"/>
      <c r="BP22" s="139"/>
      <c r="BQ22" s="139"/>
      <c r="BR22" s="139"/>
      <c r="BS22" s="139"/>
      <c r="BT22" s="138"/>
      <c r="BU22" s="138"/>
      <c r="BV22" s="138"/>
    </row>
    <row r="23" spans="1:74" ht="15" customHeight="1">
      <c r="A23" s="384"/>
      <c r="B23" s="416"/>
      <c r="C23" s="414"/>
      <c r="D23" s="414"/>
      <c r="E23" s="414"/>
      <c r="F23" s="414"/>
      <c r="G23" s="415"/>
      <c r="H23" s="380"/>
      <c r="I23" s="381"/>
      <c r="J23" s="381"/>
      <c r="K23" s="381"/>
      <c r="L23" s="280" t="s">
        <v>189</v>
      </c>
      <c r="M23" s="280" t="s">
        <v>190</v>
      </c>
      <c r="N23" s="381"/>
      <c r="O23" s="381"/>
      <c r="P23" s="381"/>
      <c r="Q23" s="381"/>
      <c r="R23" s="381"/>
      <c r="S23" s="381"/>
      <c r="T23" s="381"/>
      <c r="U23" s="381"/>
      <c r="V23" s="280" t="s">
        <v>191</v>
      </c>
      <c r="W23" s="280" t="s">
        <v>192</v>
      </c>
      <c r="X23" s="381"/>
      <c r="Y23" s="381"/>
      <c r="Z23" s="381"/>
      <c r="AA23" s="381"/>
      <c r="AB23" s="381"/>
      <c r="AC23" s="381"/>
      <c r="AD23" s="381"/>
      <c r="AE23" s="381"/>
      <c r="AF23" s="381"/>
      <c r="AG23" s="381"/>
      <c r="AH23" s="382"/>
      <c r="AI23" s="139"/>
      <c r="AJ23" s="138"/>
      <c r="AK23" s="138"/>
      <c r="AL23" s="470"/>
      <c r="AM23" s="138"/>
      <c r="AN23" s="138"/>
      <c r="AO23" s="138"/>
      <c r="AP23" s="138"/>
      <c r="AQ23" s="138"/>
      <c r="AR23" s="138"/>
      <c r="AS23" s="139"/>
      <c r="AT23" s="139"/>
      <c r="AU23" s="139"/>
      <c r="AV23" s="139"/>
      <c r="AW23" s="140"/>
      <c r="AX23" s="140"/>
      <c r="AY23" s="139"/>
      <c r="AZ23" s="139"/>
      <c r="BA23" s="139"/>
      <c r="BB23" s="139"/>
      <c r="BC23" s="141"/>
      <c r="BD23" s="140"/>
      <c r="BE23" s="139"/>
      <c r="BF23" s="138"/>
      <c r="BG23" s="139"/>
      <c r="BH23" s="138"/>
      <c r="BI23" s="139"/>
      <c r="BJ23" s="139"/>
      <c r="BK23" s="139"/>
      <c r="BL23" s="139"/>
      <c r="BM23" s="138"/>
      <c r="BN23" s="139"/>
      <c r="BO23" s="139"/>
      <c r="BP23" s="139"/>
      <c r="BQ23" s="139"/>
      <c r="BR23" s="139"/>
      <c r="BS23" s="139"/>
      <c r="BT23" s="138"/>
      <c r="BU23" s="138"/>
      <c r="BV23" s="138"/>
    </row>
    <row r="24" spans="1:74" ht="18.95" customHeight="1">
      <c r="A24" s="384"/>
      <c r="B24" s="416"/>
      <c r="C24" s="414"/>
      <c r="D24" s="414"/>
      <c r="E24" s="414"/>
      <c r="F24" s="414"/>
      <c r="G24" s="415"/>
      <c r="H24" s="424"/>
      <c r="I24" s="425"/>
      <c r="J24" s="425"/>
      <c r="K24" s="425"/>
      <c r="L24" s="425"/>
      <c r="M24" s="425"/>
      <c r="N24" s="425"/>
      <c r="O24" s="425"/>
      <c r="P24" s="425"/>
      <c r="Q24" s="425"/>
      <c r="R24" s="425"/>
      <c r="S24" s="425"/>
      <c r="T24" s="425"/>
      <c r="U24" s="425"/>
      <c r="V24" s="425"/>
      <c r="W24" s="425"/>
      <c r="X24" s="425"/>
      <c r="Y24" s="425"/>
      <c r="Z24" s="425"/>
      <c r="AA24" s="425"/>
      <c r="AB24" s="425"/>
      <c r="AC24" s="425"/>
      <c r="AD24" s="425"/>
      <c r="AE24" s="425"/>
      <c r="AF24" s="425"/>
      <c r="AG24" s="425"/>
      <c r="AH24" s="426"/>
      <c r="AI24" s="139"/>
      <c r="AL24" s="470"/>
      <c r="AM24" s="138"/>
      <c r="AN24" s="138"/>
      <c r="AO24" s="138"/>
      <c r="AP24" s="138"/>
      <c r="AQ24" s="138"/>
      <c r="AR24" s="138"/>
      <c r="AS24" s="139"/>
      <c r="AT24" s="139"/>
      <c r="AU24" s="139"/>
      <c r="AV24" s="139"/>
      <c r="AW24" s="140"/>
      <c r="AX24" s="140"/>
      <c r="AY24" s="139"/>
      <c r="AZ24" s="139"/>
      <c r="BA24" s="139"/>
      <c r="BB24" s="139"/>
      <c r="BC24" s="140"/>
      <c r="BD24" s="140"/>
      <c r="BE24" s="139"/>
      <c r="BF24" s="138"/>
      <c r="BG24" s="139"/>
      <c r="BH24" s="138"/>
      <c r="BI24" s="139"/>
      <c r="BJ24" s="139"/>
      <c r="BK24" s="139"/>
      <c r="BL24" s="139"/>
      <c r="BM24" s="139"/>
      <c r="BN24" s="139"/>
      <c r="BO24" s="139"/>
      <c r="BP24" s="139"/>
      <c r="BQ24" s="139"/>
      <c r="BR24" s="139"/>
      <c r="BS24" s="139"/>
    </row>
    <row r="25" spans="1:74" ht="15" customHeight="1">
      <c r="A25" s="384"/>
      <c r="B25" s="442" t="s">
        <v>193</v>
      </c>
      <c r="C25" s="411"/>
      <c r="D25" s="411"/>
      <c r="E25" s="411"/>
      <c r="F25" s="411"/>
      <c r="G25" s="412"/>
      <c r="H25" s="435" t="s">
        <v>194</v>
      </c>
      <c r="I25" s="436"/>
      <c r="J25" s="437"/>
      <c r="K25" s="474"/>
      <c r="L25" s="475"/>
      <c r="M25" s="475"/>
      <c r="N25" s="475"/>
      <c r="O25" s="475"/>
      <c r="P25" s="475"/>
      <c r="Q25" s="311" t="s">
        <v>195</v>
      </c>
      <c r="R25" s="281"/>
      <c r="S25" s="476"/>
      <c r="T25" s="476"/>
      <c r="U25" s="477"/>
      <c r="V25" s="435" t="s">
        <v>196</v>
      </c>
      <c r="W25" s="436"/>
      <c r="X25" s="437"/>
      <c r="Y25" s="474"/>
      <c r="Z25" s="475"/>
      <c r="AA25" s="475"/>
      <c r="AB25" s="475"/>
      <c r="AC25" s="475"/>
      <c r="AD25" s="475"/>
      <c r="AE25" s="475"/>
      <c r="AF25" s="475"/>
      <c r="AG25" s="475"/>
      <c r="AH25" s="478"/>
      <c r="AI25" s="138"/>
      <c r="AL25" s="470"/>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row>
    <row r="26" spans="1:74" ht="15" customHeight="1">
      <c r="A26" s="384"/>
      <c r="B26" s="404"/>
      <c r="C26" s="405"/>
      <c r="D26" s="405"/>
      <c r="E26" s="405"/>
      <c r="F26" s="405"/>
      <c r="G26" s="406"/>
      <c r="H26" s="479" t="s">
        <v>197</v>
      </c>
      <c r="I26" s="479"/>
      <c r="J26" s="479"/>
      <c r="K26" s="474"/>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8"/>
      <c r="AI26" s="138"/>
      <c r="AL26" s="470"/>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row>
    <row r="27" spans="1:74" ht="15" customHeight="1">
      <c r="A27" s="384"/>
      <c r="B27" s="454" t="s">
        <v>198</v>
      </c>
      <c r="C27" s="455"/>
      <c r="D27" s="455"/>
      <c r="E27" s="455"/>
      <c r="F27" s="455"/>
      <c r="G27" s="456"/>
      <c r="H27" s="442" t="s">
        <v>199</v>
      </c>
      <c r="I27" s="411"/>
      <c r="J27" s="412"/>
      <c r="K27" s="410"/>
      <c r="L27" s="460"/>
      <c r="M27" s="460"/>
      <c r="N27" s="460"/>
      <c r="O27" s="460"/>
      <c r="P27" s="461"/>
      <c r="Q27" s="443" t="s">
        <v>179</v>
      </c>
      <c r="R27" s="444"/>
      <c r="S27" s="444"/>
      <c r="T27" s="444"/>
      <c r="U27" s="444"/>
      <c r="V27" s="444"/>
      <c r="W27" s="444"/>
      <c r="X27" s="444"/>
      <c r="Y27" s="444"/>
      <c r="Z27" s="444"/>
      <c r="AA27" s="465"/>
      <c r="AB27" s="466" t="s">
        <v>209</v>
      </c>
      <c r="AC27" s="467"/>
      <c r="AD27" s="467"/>
      <c r="AE27" s="467"/>
      <c r="AF27" s="467"/>
      <c r="AG27" s="467"/>
      <c r="AH27" s="468"/>
      <c r="AI27" s="138"/>
      <c r="AL27" s="470"/>
      <c r="AM27" s="138"/>
      <c r="AN27" s="138"/>
      <c r="AO27" s="138"/>
      <c r="AP27" s="138"/>
      <c r="AQ27" s="138"/>
      <c r="AR27" s="138"/>
      <c r="AS27" s="449"/>
      <c r="AT27" s="449"/>
      <c r="AU27" s="449"/>
      <c r="AV27" s="138"/>
      <c r="AW27" s="138"/>
      <c r="AX27" s="138"/>
      <c r="AY27" s="138"/>
      <c r="AZ27" s="138"/>
      <c r="BA27" s="138"/>
      <c r="BB27" s="138"/>
      <c r="BC27" s="138"/>
      <c r="BD27" s="138"/>
      <c r="BE27" s="142"/>
      <c r="BF27" s="142"/>
      <c r="BG27" s="138"/>
      <c r="BH27" s="138"/>
      <c r="BI27" s="138"/>
      <c r="BJ27" s="138"/>
      <c r="BK27" s="138"/>
      <c r="BL27" s="138"/>
      <c r="BM27" s="138"/>
      <c r="BN27" s="138"/>
      <c r="BO27" s="138"/>
      <c r="BP27" s="138"/>
      <c r="BQ27" s="138"/>
      <c r="BR27" s="138"/>
      <c r="BS27" s="138"/>
    </row>
    <row r="28" spans="1:74" ht="30" customHeight="1">
      <c r="A28" s="384"/>
      <c r="B28" s="457"/>
      <c r="C28" s="458"/>
      <c r="D28" s="458"/>
      <c r="E28" s="458"/>
      <c r="F28" s="458"/>
      <c r="G28" s="459"/>
      <c r="H28" s="404"/>
      <c r="I28" s="405"/>
      <c r="J28" s="406"/>
      <c r="K28" s="462"/>
      <c r="L28" s="463"/>
      <c r="M28" s="463"/>
      <c r="N28" s="463"/>
      <c r="O28" s="463"/>
      <c r="P28" s="464"/>
      <c r="Q28" s="407" t="s">
        <v>200</v>
      </c>
      <c r="R28" s="408"/>
      <c r="S28" s="408"/>
      <c r="T28" s="408"/>
      <c r="U28" s="408"/>
      <c r="V28" s="408"/>
      <c r="W28" s="408"/>
      <c r="X28" s="408"/>
      <c r="Y28" s="408"/>
      <c r="Z28" s="408"/>
      <c r="AA28" s="409"/>
      <c r="AB28" s="450"/>
      <c r="AC28" s="451"/>
      <c r="AD28" s="451"/>
      <c r="AE28" s="451"/>
      <c r="AF28" s="451"/>
      <c r="AG28" s="451"/>
      <c r="AH28" s="452"/>
      <c r="AI28" s="138"/>
      <c r="AL28" s="470"/>
      <c r="AM28" s="138"/>
      <c r="AN28" s="138"/>
      <c r="AO28" s="138"/>
      <c r="AP28" s="138"/>
      <c r="AQ28" s="138"/>
      <c r="AR28" s="138"/>
      <c r="AS28" s="449"/>
      <c r="AT28" s="449"/>
      <c r="AU28" s="449"/>
      <c r="AV28" s="138"/>
      <c r="AW28" s="138"/>
      <c r="AX28" s="138"/>
      <c r="AY28" s="138"/>
      <c r="AZ28" s="138"/>
      <c r="BA28" s="138"/>
      <c r="BB28" s="138"/>
      <c r="BC28" s="138"/>
      <c r="BD28" s="138"/>
      <c r="BE28" s="142"/>
      <c r="BF28" s="142"/>
      <c r="BG28" s="138"/>
      <c r="BH28" s="138"/>
      <c r="BI28" s="138"/>
      <c r="BJ28" s="138"/>
      <c r="BK28" s="138"/>
      <c r="BL28" s="138"/>
      <c r="BM28" s="138"/>
      <c r="BN28" s="138"/>
      <c r="BO28" s="138"/>
      <c r="BP28" s="138"/>
      <c r="BQ28" s="138"/>
      <c r="BR28" s="138"/>
      <c r="BS28" s="138"/>
    </row>
    <row r="29" spans="1:74" ht="15" customHeight="1">
      <c r="A29" s="384"/>
      <c r="B29" s="442" t="s">
        <v>201</v>
      </c>
      <c r="C29" s="411"/>
      <c r="D29" s="411"/>
      <c r="E29" s="411"/>
      <c r="F29" s="411"/>
      <c r="G29" s="412"/>
      <c r="H29" s="420" t="s">
        <v>182</v>
      </c>
      <c r="I29" s="378"/>
      <c r="J29" s="378"/>
      <c r="K29" s="378"/>
      <c r="L29" s="377"/>
      <c r="M29" s="377"/>
      <c r="N29" s="278" t="s">
        <v>183</v>
      </c>
      <c r="O29" s="377"/>
      <c r="P29" s="377"/>
      <c r="Q29" s="279" t="s">
        <v>184</v>
      </c>
      <c r="R29" s="378"/>
      <c r="S29" s="378"/>
      <c r="T29" s="378"/>
      <c r="U29" s="378"/>
      <c r="V29" s="378"/>
      <c r="W29" s="378"/>
      <c r="X29" s="378"/>
      <c r="Y29" s="378"/>
      <c r="Z29" s="378"/>
      <c r="AA29" s="378"/>
      <c r="AB29" s="378"/>
      <c r="AC29" s="378"/>
      <c r="AD29" s="378"/>
      <c r="AE29" s="378"/>
      <c r="AF29" s="378"/>
      <c r="AG29" s="378"/>
      <c r="AH29" s="379"/>
      <c r="AI29" s="139"/>
      <c r="AL29" s="470"/>
      <c r="AM29" s="453"/>
      <c r="AN29" s="453"/>
      <c r="AO29" s="453"/>
      <c r="AP29" s="453"/>
      <c r="AQ29" s="453"/>
      <c r="AR29" s="453"/>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row>
    <row r="30" spans="1:74" ht="15" customHeight="1">
      <c r="A30" s="384"/>
      <c r="B30" s="416"/>
      <c r="C30" s="414"/>
      <c r="D30" s="414"/>
      <c r="E30" s="414"/>
      <c r="F30" s="414"/>
      <c r="G30" s="415"/>
      <c r="H30" s="380"/>
      <c r="I30" s="381"/>
      <c r="J30" s="381"/>
      <c r="K30" s="381"/>
      <c r="L30" s="280" t="s">
        <v>185</v>
      </c>
      <c r="M30" s="280" t="s">
        <v>186</v>
      </c>
      <c r="N30" s="381"/>
      <c r="O30" s="381"/>
      <c r="P30" s="381"/>
      <c r="Q30" s="381"/>
      <c r="R30" s="381"/>
      <c r="S30" s="381"/>
      <c r="T30" s="381"/>
      <c r="U30" s="381"/>
      <c r="V30" s="280" t="s">
        <v>187</v>
      </c>
      <c r="W30" s="280" t="s">
        <v>188</v>
      </c>
      <c r="X30" s="381"/>
      <c r="Y30" s="381"/>
      <c r="Z30" s="381"/>
      <c r="AA30" s="381"/>
      <c r="AB30" s="381"/>
      <c r="AC30" s="381"/>
      <c r="AD30" s="381"/>
      <c r="AE30" s="381"/>
      <c r="AF30" s="381"/>
      <c r="AG30" s="381"/>
      <c r="AH30" s="382"/>
      <c r="AI30" s="139"/>
      <c r="AL30" s="470"/>
      <c r="AM30" s="453"/>
      <c r="AN30" s="453"/>
      <c r="AO30" s="453"/>
      <c r="AP30" s="453"/>
      <c r="AQ30" s="453"/>
      <c r="AR30" s="453"/>
      <c r="AS30" s="139"/>
      <c r="AT30" s="139"/>
      <c r="AU30" s="139"/>
      <c r="AV30" s="139"/>
      <c r="AW30" s="140"/>
      <c r="AX30" s="140"/>
      <c r="AY30" s="139"/>
      <c r="AZ30" s="139"/>
      <c r="BA30" s="139"/>
      <c r="BB30" s="139"/>
      <c r="BC30" s="141"/>
      <c r="BD30" s="140"/>
      <c r="BE30" s="139"/>
      <c r="BF30" s="138"/>
      <c r="BG30" s="139"/>
      <c r="BH30" s="138"/>
      <c r="BI30" s="139"/>
      <c r="BJ30" s="139"/>
      <c r="BK30" s="139"/>
      <c r="BL30" s="139"/>
      <c r="BM30" s="138"/>
      <c r="BN30" s="139"/>
      <c r="BO30" s="139"/>
      <c r="BP30" s="139"/>
      <c r="BQ30" s="139"/>
      <c r="BR30" s="139"/>
      <c r="BS30" s="139"/>
    </row>
    <row r="31" spans="1:74" ht="15" customHeight="1">
      <c r="A31" s="384"/>
      <c r="B31" s="416"/>
      <c r="C31" s="414"/>
      <c r="D31" s="414"/>
      <c r="E31" s="414"/>
      <c r="F31" s="414"/>
      <c r="G31" s="415"/>
      <c r="H31" s="380"/>
      <c r="I31" s="381"/>
      <c r="J31" s="381"/>
      <c r="K31" s="381"/>
      <c r="L31" s="280" t="s">
        <v>189</v>
      </c>
      <c r="M31" s="280" t="s">
        <v>190</v>
      </c>
      <c r="N31" s="381"/>
      <c r="O31" s="381"/>
      <c r="P31" s="381"/>
      <c r="Q31" s="381"/>
      <c r="R31" s="381"/>
      <c r="S31" s="381"/>
      <c r="T31" s="381"/>
      <c r="U31" s="381"/>
      <c r="V31" s="280" t="s">
        <v>191</v>
      </c>
      <c r="W31" s="280" t="s">
        <v>192</v>
      </c>
      <c r="X31" s="381"/>
      <c r="Y31" s="381"/>
      <c r="Z31" s="381"/>
      <c r="AA31" s="381"/>
      <c r="AB31" s="381"/>
      <c r="AC31" s="381"/>
      <c r="AD31" s="381"/>
      <c r="AE31" s="381"/>
      <c r="AF31" s="381"/>
      <c r="AG31" s="381"/>
      <c r="AH31" s="382"/>
      <c r="AI31" s="139"/>
      <c r="AL31" s="470"/>
      <c r="AM31" s="453"/>
      <c r="AN31" s="453"/>
      <c r="AO31" s="453"/>
      <c r="AP31" s="453"/>
      <c r="AQ31" s="453"/>
      <c r="AR31" s="453"/>
      <c r="AS31" s="139"/>
      <c r="AT31" s="139"/>
      <c r="AU31" s="139"/>
      <c r="AV31" s="139"/>
      <c r="AW31" s="140"/>
      <c r="AX31" s="140"/>
      <c r="AY31" s="139"/>
      <c r="AZ31" s="139"/>
      <c r="BA31" s="139"/>
      <c r="BB31" s="139"/>
      <c r="BC31" s="141"/>
      <c r="BD31" s="140"/>
      <c r="BE31" s="139"/>
      <c r="BF31" s="138"/>
      <c r="BG31" s="139"/>
      <c r="BH31" s="138"/>
      <c r="BI31" s="139"/>
      <c r="BJ31" s="139"/>
      <c r="BK31" s="139"/>
      <c r="BL31" s="139"/>
      <c r="BM31" s="138"/>
      <c r="BN31" s="139"/>
      <c r="BO31" s="139"/>
      <c r="BP31" s="139"/>
      <c r="BQ31" s="139"/>
      <c r="BR31" s="139"/>
      <c r="BS31" s="139"/>
    </row>
    <row r="32" spans="1:74" ht="18.95" customHeight="1" thickBot="1">
      <c r="A32" s="385"/>
      <c r="B32" s="417"/>
      <c r="C32" s="418"/>
      <c r="D32" s="418"/>
      <c r="E32" s="418"/>
      <c r="F32" s="418"/>
      <c r="G32" s="419"/>
      <c r="H32" s="424"/>
      <c r="I32" s="425"/>
      <c r="J32" s="425"/>
      <c r="K32" s="425"/>
      <c r="L32" s="425"/>
      <c r="M32" s="425"/>
      <c r="N32" s="425"/>
      <c r="O32" s="425"/>
      <c r="P32" s="425"/>
      <c r="Q32" s="425"/>
      <c r="R32" s="425"/>
      <c r="S32" s="425"/>
      <c r="T32" s="425"/>
      <c r="U32" s="425"/>
      <c r="V32" s="425"/>
      <c r="W32" s="425"/>
      <c r="X32" s="425"/>
      <c r="Y32" s="425"/>
      <c r="Z32" s="425"/>
      <c r="AA32" s="425"/>
      <c r="AB32" s="425"/>
      <c r="AC32" s="425"/>
      <c r="AD32" s="425"/>
      <c r="AE32" s="425"/>
      <c r="AF32" s="425"/>
      <c r="AG32" s="425"/>
      <c r="AH32" s="426"/>
      <c r="AI32" s="139"/>
      <c r="AL32" s="470"/>
      <c r="AM32" s="138"/>
      <c r="AN32" s="138"/>
      <c r="AO32" s="138"/>
      <c r="AP32" s="138"/>
      <c r="AQ32" s="138"/>
      <c r="AR32" s="138"/>
      <c r="AS32" s="139"/>
      <c r="AT32" s="139"/>
      <c r="AU32" s="139"/>
      <c r="AV32" s="139"/>
      <c r="AW32" s="140"/>
      <c r="AX32" s="140"/>
      <c r="AY32" s="139"/>
      <c r="AZ32" s="139"/>
      <c r="BA32" s="139"/>
      <c r="BB32" s="139"/>
      <c r="BC32" s="140"/>
      <c r="BD32" s="140"/>
      <c r="BE32" s="139"/>
      <c r="BF32" s="138"/>
      <c r="BG32" s="139"/>
      <c r="BH32" s="138"/>
      <c r="BI32" s="139"/>
      <c r="BJ32" s="139"/>
      <c r="BK32" s="139"/>
      <c r="BL32" s="139"/>
      <c r="BM32" s="139"/>
      <c r="BN32" s="139"/>
      <c r="BO32" s="139"/>
      <c r="BP32" s="139"/>
      <c r="BQ32" s="139"/>
      <c r="BR32" s="139"/>
      <c r="BS32" s="139"/>
    </row>
    <row r="33" spans="1:74" ht="15" customHeight="1">
      <c r="A33" s="383" t="s">
        <v>210</v>
      </c>
      <c r="B33" s="429" t="s">
        <v>211</v>
      </c>
      <c r="C33" s="430"/>
      <c r="D33" s="430"/>
      <c r="E33" s="430"/>
      <c r="F33" s="430"/>
      <c r="G33" s="431"/>
      <c r="H33" s="432"/>
      <c r="I33" s="433"/>
      <c r="J33" s="433"/>
      <c r="K33" s="433"/>
      <c r="L33" s="433"/>
      <c r="M33" s="433"/>
      <c r="N33" s="433"/>
      <c r="O33" s="433"/>
      <c r="P33" s="433"/>
      <c r="Q33" s="434"/>
      <c r="R33" s="429" t="s">
        <v>212</v>
      </c>
      <c r="S33" s="430"/>
      <c r="T33" s="430"/>
      <c r="U33" s="430"/>
      <c r="V33" s="430"/>
      <c r="W33" s="430"/>
      <c r="X33" s="430"/>
      <c r="Y33" s="312"/>
      <c r="Z33" s="313"/>
      <c r="AA33" s="314"/>
      <c r="AB33" s="315"/>
      <c r="AC33" s="315"/>
      <c r="AD33" s="315"/>
      <c r="AE33" s="315"/>
      <c r="AF33" s="315"/>
      <c r="AG33" s="314"/>
      <c r="AH33" s="316"/>
      <c r="AI33" s="139"/>
      <c r="AL33" s="145"/>
      <c r="AM33" s="138"/>
      <c r="AN33" s="138"/>
      <c r="AO33" s="138"/>
      <c r="AP33" s="138"/>
      <c r="AQ33" s="138"/>
      <c r="AR33" s="138"/>
      <c r="AS33" s="139"/>
      <c r="AT33" s="139"/>
      <c r="AU33" s="139"/>
      <c r="AV33" s="139"/>
      <c r="AW33" s="140"/>
      <c r="AX33" s="140"/>
      <c r="AY33" s="139"/>
      <c r="AZ33" s="139"/>
      <c r="BA33" s="139"/>
      <c r="BB33" s="139"/>
      <c r="BC33" s="140"/>
      <c r="BD33" s="140"/>
      <c r="BE33" s="139"/>
      <c r="BF33" s="138"/>
      <c r="BG33" s="139"/>
      <c r="BH33" s="138"/>
      <c r="BI33" s="139"/>
      <c r="BJ33" s="139"/>
      <c r="BK33" s="139"/>
      <c r="BL33" s="139"/>
      <c r="BM33" s="139"/>
      <c r="BN33" s="139"/>
      <c r="BO33" s="139"/>
      <c r="BP33" s="139"/>
      <c r="BQ33" s="139"/>
      <c r="BR33" s="139"/>
      <c r="BS33" s="139"/>
    </row>
    <row r="34" spans="1:74" ht="15" customHeight="1">
      <c r="A34" s="427"/>
      <c r="B34" s="435" t="s">
        <v>213</v>
      </c>
      <c r="C34" s="436"/>
      <c r="D34" s="436"/>
      <c r="E34" s="436"/>
      <c r="F34" s="436"/>
      <c r="G34" s="437"/>
      <c r="H34" s="438"/>
      <c r="I34" s="439"/>
      <c r="J34" s="439"/>
      <c r="K34" s="439"/>
      <c r="L34" s="439"/>
      <c r="M34" s="439"/>
      <c r="N34" s="439"/>
      <c r="O34" s="439"/>
      <c r="P34" s="439"/>
      <c r="Q34" s="439"/>
      <c r="R34" s="439"/>
      <c r="S34" s="439"/>
      <c r="T34" s="439"/>
      <c r="U34" s="439"/>
      <c r="V34" s="439"/>
      <c r="W34" s="439"/>
      <c r="X34" s="439"/>
      <c r="Y34" s="439"/>
      <c r="Z34" s="439"/>
      <c r="AA34" s="439"/>
      <c r="AB34" s="439"/>
      <c r="AC34" s="439"/>
      <c r="AD34" s="439"/>
      <c r="AE34" s="439"/>
      <c r="AF34" s="439"/>
      <c r="AG34" s="439"/>
      <c r="AH34" s="440"/>
      <c r="AI34" s="139"/>
      <c r="AL34" s="145"/>
      <c r="AM34" s="138"/>
      <c r="AN34" s="138"/>
      <c r="AO34" s="138"/>
      <c r="AP34" s="138"/>
      <c r="AQ34" s="138"/>
      <c r="AR34" s="138"/>
      <c r="AS34" s="139"/>
      <c r="AT34" s="139"/>
      <c r="AU34" s="139"/>
      <c r="AV34" s="139"/>
      <c r="AW34" s="140"/>
      <c r="AX34" s="140"/>
      <c r="AY34" s="139"/>
      <c r="AZ34" s="139"/>
      <c r="BA34" s="139"/>
      <c r="BB34" s="139"/>
      <c r="BC34" s="140"/>
      <c r="BD34" s="140"/>
      <c r="BE34" s="139"/>
      <c r="BF34" s="138"/>
      <c r="BG34" s="139"/>
      <c r="BH34" s="138"/>
      <c r="BI34" s="139"/>
      <c r="BJ34" s="139"/>
      <c r="BK34" s="139"/>
      <c r="BL34" s="139"/>
      <c r="BM34" s="139"/>
      <c r="BN34" s="139"/>
      <c r="BO34" s="139"/>
      <c r="BP34" s="139"/>
      <c r="BQ34" s="139"/>
      <c r="BR34" s="139"/>
      <c r="BS34" s="139"/>
    </row>
    <row r="35" spans="1:74" ht="15" customHeight="1">
      <c r="A35" s="427"/>
      <c r="B35" s="442" t="s">
        <v>179</v>
      </c>
      <c r="C35" s="411"/>
      <c r="D35" s="411"/>
      <c r="E35" s="411"/>
      <c r="F35" s="411"/>
      <c r="G35" s="412"/>
      <c r="H35" s="443"/>
      <c r="I35" s="444"/>
      <c r="J35" s="444"/>
      <c r="K35" s="444"/>
      <c r="L35" s="444"/>
      <c r="M35" s="444"/>
      <c r="N35" s="444"/>
      <c r="O35" s="444"/>
      <c r="P35" s="444"/>
      <c r="Q35" s="444"/>
      <c r="R35" s="444"/>
      <c r="S35" s="444"/>
      <c r="T35" s="444"/>
      <c r="U35" s="444"/>
      <c r="V35" s="444"/>
      <c r="W35" s="444"/>
      <c r="X35" s="444"/>
      <c r="Y35" s="444"/>
      <c r="Z35" s="444"/>
      <c r="AA35" s="444"/>
      <c r="AB35" s="444"/>
      <c r="AC35" s="444"/>
      <c r="AD35" s="444"/>
      <c r="AE35" s="444"/>
      <c r="AF35" s="444"/>
      <c r="AG35" s="444"/>
      <c r="AH35" s="445"/>
      <c r="AI35" s="138"/>
      <c r="AL35" s="145"/>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row>
    <row r="36" spans="1:74" ht="30" customHeight="1">
      <c r="A36" s="427"/>
      <c r="B36" s="404" t="s">
        <v>180</v>
      </c>
      <c r="C36" s="405"/>
      <c r="D36" s="405"/>
      <c r="E36" s="405"/>
      <c r="F36" s="405"/>
      <c r="G36" s="406"/>
      <c r="H36" s="446"/>
      <c r="I36" s="447"/>
      <c r="J36" s="447"/>
      <c r="K36" s="447"/>
      <c r="L36" s="447"/>
      <c r="M36" s="447"/>
      <c r="N36" s="447"/>
      <c r="O36" s="447"/>
      <c r="P36" s="447"/>
      <c r="Q36" s="447"/>
      <c r="R36" s="447"/>
      <c r="S36" s="447"/>
      <c r="T36" s="447"/>
      <c r="U36" s="447"/>
      <c r="V36" s="447"/>
      <c r="W36" s="447"/>
      <c r="X36" s="447"/>
      <c r="Y36" s="447"/>
      <c r="Z36" s="447"/>
      <c r="AA36" s="447"/>
      <c r="AB36" s="447"/>
      <c r="AC36" s="447"/>
      <c r="AD36" s="447"/>
      <c r="AE36" s="447"/>
      <c r="AF36" s="447"/>
      <c r="AG36" s="447"/>
      <c r="AH36" s="448"/>
      <c r="AI36" s="138"/>
      <c r="AL36" s="145"/>
      <c r="AM36" s="138"/>
      <c r="AN36" s="138"/>
      <c r="AO36" s="138"/>
      <c r="AP36" s="138"/>
      <c r="AQ36" s="138"/>
      <c r="AR36" s="138"/>
      <c r="AS36" s="138"/>
      <c r="AT36" s="138"/>
      <c r="AU36" s="138"/>
      <c r="AV36" s="138"/>
      <c r="AW36" s="138"/>
      <c r="AX36" s="138"/>
      <c r="AY36" s="138"/>
      <c r="AZ36" s="138"/>
      <c r="BA36" s="138"/>
      <c r="BB36" s="138"/>
      <c r="BC36" s="138"/>
      <c r="BD36" s="138"/>
      <c r="BE36" s="138"/>
      <c r="BF36" s="138"/>
      <c r="BG36" s="138"/>
      <c r="BH36" s="138"/>
      <c r="BI36" s="138"/>
      <c r="BJ36" s="138"/>
      <c r="BK36" s="138"/>
      <c r="BL36" s="138"/>
      <c r="BM36" s="138"/>
      <c r="BN36" s="138"/>
      <c r="BO36" s="138"/>
      <c r="BP36" s="138"/>
      <c r="BQ36" s="138"/>
      <c r="BR36" s="138"/>
      <c r="BS36" s="138"/>
    </row>
    <row r="37" spans="1:74" ht="15" customHeight="1">
      <c r="A37" s="427"/>
      <c r="B37" s="410" t="s">
        <v>175</v>
      </c>
      <c r="C37" s="411"/>
      <c r="D37" s="411"/>
      <c r="E37" s="411"/>
      <c r="F37" s="411"/>
      <c r="G37" s="412"/>
      <c r="H37" s="420" t="s">
        <v>182</v>
      </c>
      <c r="I37" s="378"/>
      <c r="J37" s="378"/>
      <c r="K37" s="378"/>
      <c r="L37" s="377"/>
      <c r="M37" s="377"/>
      <c r="N37" s="278" t="s">
        <v>183</v>
      </c>
      <c r="O37" s="377"/>
      <c r="P37" s="377"/>
      <c r="Q37" s="279" t="s">
        <v>184</v>
      </c>
      <c r="R37" s="378"/>
      <c r="S37" s="378"/>
      <c r="T37" s="378"/>
      <c r="U37" s="378"/>
      <c r="V37" s="378"/>
      <c r="W37" s="378"/>
      <c r="X37" s="378"/>
      <c r="Y37" s="378"/>
      <c r="Z37" s="378"/>
      <c r="AA37" s="378"/>
      <c r="AB37" s="378"/>
      <c r="AC37" s="378"/>
      <c r="AD37" s="378"/>
      <c r="AE37" s="378"/>
      <c r="AF37" s="378"/>
      <c r="AG37" s="378"/>
      <c r="AH37" s="379"/>
      <c r="AI37" s="139"/>
      <c r="AJ37" s="138"/>
      <c r="AK37" s="138"/>
      <c r="AL37" s="145"/>
      <c r="AM37" s="138"/>
      <c r="AN37" s="138"/>
      <c r="AO37" s="138"/>
      <c r="AP37" s="138"/>
      <c r="AQ37" s="138"/>
      <c r="AR37" s="138"/>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8"/>
      <c r="BU37" s="138"/>
      <c r="BV37" s="138"/>
    </row>
    <row r="38" spans="1:74" ht="15" customHeight="1">
      <c r="A38" s="427"/>
      <c r="B38" s="413"/>
      <c r="C38" s="414"/>
      <c r="D38" s="414"/>
      <c r="E38" s="414"/>
      <c r="F38" s="414"/>
      <c r="G38" s="415"/>
      <c r="H38" s="380"/>
      <c r="I38" s="381"/>
      <c r="J38" s="381"/>
      <c r="K38" s="381"/>
      <c r="L38" s="280" t="s">
        <v>185</v>
      </c>
      <c r="M38" s="280" t="s">
        <v>186</v>
      </c>
      <c r="N38" s="381"/>
      <c r="O38" s="381"/>
      <c r="P38" s="381"/>
      <c r="Q38" s="381"/>
      <c r="R38" s="381"/>
      <c r="S38" s="381"/>
      <c r="T38" s="381"/>
      <c r="U38" s="381"/>
      <c r="V38" s="280" t="s">
        <v>187</v>
      </c>
      <c r="W38" s="280" t="s">
        <v>188</v>
      </c>
      <c r="X38" s="381"/>
      <c r="Y38" s="381"/>
      <c r="Z38" s="381"/>
      <c r="AA38" s="381"/>
      <c r="AB38" s="381"/>
      <c r="AC38" s="381"/>
      <c r="AD38" s="381"/>
      <c r="AE38" s="381"/>
      <c r="AF38" s="381"/>
      <c r="AG38" s="381"/>
      <c r="AH38" s="382"/>
      <c r="AI38" s="139"/>
      <c r="AJ38" s="138"/>
      <c r="AK38" s="138"/>
      <c r="AL38" s="145"/>
      <c r="AM38" s="138"/>
      <c r="AN38" s="138"/>
      <c r="AO38" s="138"/>
      <c r="AP38" s="138"/>
      <c r="AQ38" s="138"/>
      <c r="AR38" s="138"/>
      <c r="AS38" s="139"/>
      <c r="AT38" s="139"/>
      <c r="AU38" s="139"/>
      <c r="AV38" s="139"/>
      <c r="AW38" s="140"/>
      <c r="AX38" s="140"/>
      <c r="AY38" s="139"/>
      <c r="AZ38" s="139"/>
      <c r="BA38" s="139"/>
      <c r="BB38" s="139"/>
      <c r="BC38" s="141"/>
      <c r="BD38" s="140"/>
      <c r="BE38" s="139"/>
      <c r="BF38" s="138"/>
      <c r="BG38" s="139"/>
      <c r="BH38" s="138"/>
      <c r="BI38" s="139"/>
      <c r="BJ38" s="139"/>
      <c r="BK38" s="139"/>
      <c r="BL38" s="139"/>
      <c r="BM38" s="138"/>
      <c r="BN38" s="139"/>
      <c r="BO38" s="139"/>
      <c r="BP38" s="139"/>
      <c r="BQ38" s="139"/>
      <c r="BR38" s="139"/>
      <c r="BS38" s="139"/>
      <c r="BT38" s="138"/>
      <c r="BU38" s="138"/>
      <c r="BV38" s="138"/>
    </row>
    <row r="39" spans="1:74" ht="15" customHeight="1">
      <c r="A39" s="427"/>
      <c r="B39" s="416"/>
      <c r="C39" s="414"/>
      <c r="D39" s="414"/>
      <c r="E39" s="414"/>
      <c r="F39" s="414"/>
      <c r="G39" s="415"/>
      <c r="H39" s="380"/>
      <c r="I39" s="381"/>
      <c r="J39" s="381"/>
      <c r="K39" s="381"/>
      <c r="L39" s="280" t="s">
        <v>189</v>
      </c>
      <c r="M39" s="280" t="s">
        <v>190</v>
      </c>
      <c r="N39" s="381"/>
      <c r="O39" s="381"/>
      <c r="P39" s="381"/>
      <c r="Q39" s="381"/>
      <c r="R39" s="381"/>
      <c r="S39" s="381"/>
      <c r="T39" s="381"/>
      <c r="U39" s="381"/>
      <c r="V39" s="280" t="s">
        <v>191</v>
      </c>
      <c r="W39" s="280" t="s">
        <v>192</v>
      </c>
      <c r="X39" s="381"/>
      <c r="Y39" s="381"/>
      <c r="Z39" s="381"/>
      <c r="AA39" s="381"/>
      <c r="AB39" s="381"/>
      <c r="AC39" s="381"/>
      <c r="AD39" s="381"/>
      <c r="AE39" s="381"/>
      <c r="AF39" s="381"/>
      <c r="AG39" s="381"/>
      <c r="AH39" s="382"/>
      <c r="AI39" s="139"/>
      <c r="AJ39" s="138"/>
      <c r="AK39" s="138"/>
      <c r="AL39" s="145"/>
      <c r="AM39" s="138"/>
      <c r="AN39" s="138"/>
      <c r="AO39" s="138"/>
      <c r="AP39" s="138"/>
      <c r="AQ39" s="138"/>
      <c r="AR39" s="138"/>
      <c r="AS39" s="139"/>
      <c r="AT39" s="139"/>
      <c r="AU39" s="139"/>
      <c r="AV39" s="139"/>
      <c r="AW39" s="140"/>
      <c r="AX39" s="140"/>
      <c r="AY39" s="139"/>
      <c r="AZ39" s="139"/>
      <c r="BA39" s="139"/>
      <c r="BB39" s="139"/>
      <c r="BC39" s="141"/>
      <c r="BD39" s="140"/>
      <c r="BE39" s="139"/>
      <c r="BF39" s="138"/>
      <c r="BG39" s="139"/>
      <c r="BH39" s="138"/>
      <c r="BI39" s="139"/>
      <c r="BJ39" s="139"/>
      <c r="BK39" s="139"/>
      <c r="BL39" s="139"/>
      <c r="BM39" s="138"/>
      <c r="BN39" s="139"/>
      <c r="BO39" s="139"/>
      <c r="BP39" s="139"/>
      <c r="BQ39" s="139"/>
      <c r="BR39" s="139"/>
      <c r="BS39" s="139"/>
      <c r="BT39" s="138"/>
      <c r="BU39" s="138"/>
      <c r="BV39" s="138"/>
    </row>
    <row r="40" spans="1:74" ht="18.95" customHeight="1">
      <c r="A40" s="427"/>
      <c r="B40" s="404"/>
      <c r="C40" s="405"/>
      <c r="D40" s="405"/>
      <c r="E40" s="405"/>
      <c r="F40" s="405"/>
      <c r="G40" s="406"/>
      <c r="H40" s="424"/>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6"/>
      <c r="AI40" s="139"/>
      <c r="AL40" s="145"/>
      <c r="AM40" s="138"/>
      <c r="AN40" s="138"/>
      <c r="AO40" s="138"/>
      <c r="AP40" s="138"/>
      <c r="AQ40" s="138"/>
      <c r="AR40" s="138"/>
      <c r="AS40" s="139"/>
      <c r="AT40" s="139"/>
      <c r="AU40" s="139"/>
      <c r="AV40" s="139"/>
      <c r="AW40" s="140"/>
      <c r="AX40" s="140"/>
      <c r="AY40" s="139"/>
      <c r="AZ40" s="139"/>
      <c r="BA40" s="139"/>
      <c r="BB40" s="139"/>
      <c r="BC40" s="140"/>
      <c r="BD40" s="140"/>
      <c r="BE40" s="139"/>
      <c r="BF40" s="138"/>
      <c r="BG40" s="139"/>
      <c r="BH40" s="138"/>
      <c r="BI40" s="139"/>
      <c r="BJ40" s="139"/>
      <c r="BK40" s="139"/>
      <c r="BL40" s="139"/>
      <c r="BM40" s="139"/>
      <c r="BN40" s="139"/>
      <c r="BO40" s="139"/>
      <c r="BP40" s="139"/>
      <c r="BQ40" s="139"/>
      <c r="BR40" s="139"/>
      <c r="BS40" s="139"/>
    </row>
    <row r="41" spans="1:74" ht="15" customHeight="1">
      <c r="A41" s="427"/>
      <c r="B41" s="395" t="s">
        <v>214</v>
      </c>
      <c r="C41" s="396"/>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441"/>
      <c r="AI41" s="139"/>
      <c r="AL41" s="145"/>
      <c r="AM41" s="138"/>
      <c r="AN41" s="138"/>
      <c r="AO41" s="138"/>
      <c r="AP41" s="138"/>
      <c r="AQ41" s="138"/>
      <c r="AR41" s="138"/>
      <c r="AS41" s="139"/>
      <c r="AT41" s="139"/>
      <c r="AU41" s="139"/>
      <c r="AV41" s="139"/>
      <c r="AW41" s="140"/>
      <c r="AX41" s="140"/>
      <c r="AY41" s="139"/>
      <c r="AZ41" s="139"/>
      <c r="BA41" s="139"/>
      <c r="BB41" s="139"/>
      <c r="BC41" s="140"/>
      <c r="BD41" s="140"/>
      <c r="BE41" s="139"/>
      <c r="BF41" s="138"/>
      <c r="BG41" s="139"/>
      <c r="BH41" s="138"/>
      <c r="BI41" s="139"/>
      <c r="BJ41" s="139"/>
      <c r="BK41" s="139"/>
      <c r="BL41" s="139"/>
      <c r="BM41" s="139"/>
      <c r="BN41" s="139"/>
      <c r="BO41" s="139"/>
      <c r="BP41" s="139"/>
      <c r="BQ41" s="139"/>
      <c r="BR41" s="139"/>
      <c r="BS41" s="139"/>
    </row>
    <row r="42" spans="1:74" ht="15" customHeight="1">
      <c r="A42" s="427"/>
      <c r="B42" s="442" t="s">
        <v>179</v>
      </c>
      <c r="C42" s="411"/>
      <c r="D42" s="411"/>
      <c r="E42" s="411"/>
      <c r="F42" s="411"/>
      <c r="G42" s="412"/>
      <c r="H42" s="443"/>
      <c r="I42" s="444"/>
      <c r="J42" s="44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c r="AH42" s="445"/>
      <c r="AI42" s="138"/>
      <c r="AL42" s="145"/>
      <c r="AM42" s="138"/>
      <c r="AN42" s="138"/>
      <c r="AO42" s="138"/>
      <c r="AP42" s="138"/>
      <c r="AQ42" s="138"/>
      <c r="AR42" s="138"/>
      <c r="AS42" s="138"/>
      <c r="AT42" s="138"/>
      <c r="AU42" s="138"/>
      <c r="AV42" s="138"/>
      <c r="AW42" s="138"/>
      <c r="AX42" s="138"/>
      <c r="AY42" s="138"/>
      <c r="AZ42" s="138"/>
      <c r="BA42" s="138"/>
      <c r="BB42" s="138"/>
      <c r="BC42" s="138"/>
      <c r="BD42" s="138"/>
      <c r="BE42" s="138"/>
      <c r="BF42" s="138"/>
      <c r="BG42" s="138"/>
      <c r="BH42" s="138"/>
      <c r="BI42" s="138"/>
      <c r="BJ42" s="138"/>
      <c r="BK42" s="138"/>
      <c r="BL42" s="138"/>
      <c r="BM42" s="138"/>
      <c r="BN42" s="138"/>
      <c r="BO42" s="138"/>
      <c r="BP42" s="138"/>
      <c r="BQ42" s="138"/>
      <c r="BR42" s="138"/>
      <c r="BS42" s="138"/>
    </row>
    <row r="43" spans="1:74" ht="30" customHeight="1">
      <c r="A43" s="427"/>
      <c r="B43" s="404" t="s">
        <v>180</v>
      </c>
      <c r="C43" s="405"/>
      <c r="D43" s="405"/>
      <c r="E43" s="405"/>
      <c r="F43" s="405"/>
      <c r="G43" s="406"/>
      <c r="H43" s="446"/>
      <c r="I43" s="447"/>
      <c r="J43" s="447"/>
      <c r="K43" s="447"/>
      <c r="L43" s="447"/>
      <c r="M43" s="447"/>
      <c r="N43" s="447"/>
      <c r="O43" s="447"/>
      <c r="P43" s="447"/>
      <c r="Q43" s="447"/>
      <c r="R43" s="447"/>
      <c r="S43" s="447"/>
      <c r="T43" s="447"/>
      <c r="U43" s="447"/>
      <c r="V43" s="447"/>
      <c r="W43" s="447"/>
      <c r="X43" s="447"/>
      <c r="Y43" s="447"/>
      <c r="Z43" s="447"/>
      <c r="AA43" s="447"/>
      <c r="AB43" s="447"/>
      <c r="AC43" s="447"/>
      <c r="AD43" s="447"/>
      <c r="AE43" s="447"/>
      <c r="AF43" s="447"/>
      <c r="AG43" s="447"/>
      <c r="AH43" s="448"/>
      <c r="AI43" s="138"/>
      <c r="AL43" s="145"/>
      <c r="AM43" s="138"/>
      <c r="AN43" s="138"/>
      <c r="AO43" s="138"/>
      <c r="AP43" s="138"/>
      <c r="AQ43" s="138"/>
      <c r="AR43" s="138"/>
      <c r="AS43" s="138"/>
      <c r="AT43" s="138"/>
      <c r="AU43" s="138"/>
      <c r="AV43" s="138"/>
      <c r="AW43" s="138"/>
      <c r="AX43" s="138"/>
      <c r="AY43" s="138"/>
      <c r="AZ43" s="138"/>
      <c r="BA43" s="138"/>
      <c r="BB43" s="138"/>
      <c r="BC43" s="138"/>
      <c r="BD43" s="138"/>
      <c r="BE43" s="138"/>
      <c r="BF43" s="138"/>
      <c r="BG43" s="138"/>
      <c r="BH43" s="138"/>
      <c r="BI43" s="138"/>
      <c r="BJ43" s="138"/>
      <c r="BK43" s="138"/>
      <c r="BL43" s="138"/>
      <c r="BM43" s="138"/>
      <c r="BN43" s="138"/>
      <c r="BO43" s="138"/>
      <c r="BP43" s="138"/>
      <c r="BQ43" s="138"/>
      <c r="BR43" s="138"/>
      <c r="BS43" s="138"/>
    </row>
    <row r="44" spans="1:74" ht="15" customHeight="1">
      <c r="A44" s="427"/>
      <c r="B44" s="410" t="s">
        <v>181</v>
      </c>
      <c r="C44" s="411"/>
      <c r="D44" s="411"/>
      <c r="E44" s="411"/>
      <c r="F44" s="411"/>
      <c r="G44" s="412"/>
      <c r="H44" s="420" t="s">
        <v>182</v>
      </c>
      <c r="I44" s="378"/>
      <c r="J44" s="378"/>
      <c r="K44" s="378"/>
      <c r="L44" s="377"/>
      <c r="M44" s="377"/>
      <c r="N44" s="278" t="s">
        <v>183</v>
      </c>
      <c r="O44" s="377"/>
      <c r="P44" s="377"/>
      <c r="Q44" s="279" t="s">
        <v>184</v>
      </c>
      <c r="R44" s="378"/>
      <c r="S44" s="378"/>
      <c r="T44" s="378"/>
      <c r="U44" s="378"/>
      <c r="V44" s="378"/>
      <c r="W44" s="378"/>
      <c r="X44" s="378"/>
      <c r="Y44" s="378"/>
      <c r="Z44" s="378"/>
      <c r="AA44" s="378"/>
      <c r="AB44" s="378"/>
      <c r="AC44" s="378"/>
      <c r="AD44" s="378"/>
      <c r="AE44" s="378"/>
      <c r="AF44" s="378"/>
      <c r="AG44" s="378"/>
      <c r="AH44" s="379"/>
      <c r="AI44" s="139"/>
      <c r="AJ44" s="138"/>
      <c r="AK44" s="138"/>
      <c r="AL44" s="145"/>
      <c r="AM44" s="138"/>
      <c r="AN44" s="138"/>
      <c r="AO44" s="138"/>
      <c r="AP44" s="138"/>
      <c r="AQ44" s="138"/>
      <c r="AR44" s="138"/>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8"/>
      <c r="BU44" s="138"/>
      <c r="BV44" s="138"/>
    </row>
    <row r="45" spans="1:74" ht="15" customHeight="1">
      <c r="A45" s="427"/>
      <c r="B45" s="413"/>
      <c r="C45" s="414"/>
      <c r="D45" s="414"/>
      <c r="E45" s="414"/>
      <c r="F45" s="414"/>
      <c r="G45" s="415"/>
      <c r="H45" s="380"/>
      <c r="I45" s="381"/>
      <c r="J45" s="381"/>
      <c r="K45" s="381"/>
      <c r="L45" s="280" t="s">
        <v>185</v>
      </c>
      <c r="M45" s="280" t="s">
        <v>186</v>
      </c>
      <c r="N45" s="381"/>
      <c r="O45" s="381"/>
      <c r="P45" s="381"/>
      <c r="Q45" s="381"/>
      <c r="R45" s="381"/>
      <c r="S45" s="381"/>
      <c r="T45" s="381"/>
      <c r="U45" s="381"/>
      <c r="V45" s="280" t="s">
        <v>187</v>
      </c>
      <c r="W45" s="280" t="s">
        <v>188</v>
      </c>
      <c r="X45" s="381"/>
      <c r="Y45" s="381"/>
      <c r="Z45" s="381"/>
      <c r="AA45" s="381"/>
      <c r="AB45" s="381"/>
      <c r="AC45" s="381"/>
      <c r="AD45" s="381"/>
      <c r="AE45" s="381"/>
      <c r="AF45" s="381"/>
      <c r="AG45" s="381"/>
      <c r="AH45" s="382"/>
      <c r="AI45" s="139"/>
      <c r="AJ45" s="138"/>
      <c r="AK45" s="138"/>
      <c r="AL45" s="145"/>
      <c r="AM45" s="138"/>
      <c r="AN45" s="138"/>
      <c r="AO45" s="138"/>
      <c r="AP45" s="138"/>
      <c r="AQ45" s="138"/>
      <c r="AR45" s="138"/>
      <c r="AS45" s="139"/>
      <c r="AT45" s="139"/>
      <c r="AU45" s="139"/>
      <c r="AV45" s="139"/>
      <c r="AW45" s="140"/>
      <c r="AX45" s="140"/>
      <c r="AY45" s="139"/>
      <c r="AZ45" s="139"/>
      <c r="BA45" s="139"/>
      <c r="BB45" s="139"/>
      <c r="BC45" s="141"/>
      <c r="BD45" s="140"/>
      <c r="BE45" s="139"/>
      <c r="BF45" s="138"/>
      <c r="BG45" s="139"/>
      <c r="BH45" s="138"/>
      <c r="BI45" s="139"/>
      <c r="BJ45" s="139"/>
      <c r="BK45" s="139"/>
      <c r="BL45" s="139"/>
      <c r="BM45" s="138"/>
      <c r="BN45" s="139"/>
      <c r="BO45" s="139"/>
      <c r="BP45" s="139"/>
      <c r="BQ45" s="139"/>
      <c r="BR45" s="139"/>
      <c r="BS45" s="139"/>
      <c r="BT45" s="138"/>
      <c r="BU45" s="138"/>
      <c r="BV45" s="138"/>
    </row>
    <row r="46" spans="1:74" ht="15" customHeight="1">
      <c r="A46" s="427"/>
      <c r="B46" s="416"/>
      <c r="C46" s="414"/>
      <c r="D46" s="414"/>
      <c r="E46" s="414"/>
      <c r="F46" s="414"/>
      <c r="G46" s="415"/>
      <c r="H46" s="380"/>
      <c r="I46" s="381"/>
      <c r="J46" s="381"/>
      <c r="K46" s="381"/>
      <c r="L46" s="280" t="s">
        <v>189</v>
      </c>
      <c r="M46" s="280" t="s">
        <v>190</v>
      </c>
      <c r="N46" s="381"/>
      <c r="O46" s="381"/>
      <c r="P46" s="381"/>
      <c r="Q46" s="381"/>
      <c r="R46" s="381"/>
      <c r="S46" s="381"/>
      <c r="T46" s="381"/>
      <c r="U46" s="381"/>
      <c r="V46" s="280" t="s">
        <v>191</v>
      </c>
      <c r="W46" s="280" t="s">
        <v>192</v>
      </c>
      <c r="X46" s="381"/>
      <c r="Y46" s="381"/>
      <c r="Z46" s="381"/>
      <c r="AA46" s="381"/>
      <c r="AB46" s="381"/>
      <c r="AC46" s="381"/>
      <c r="AD46" s="381"/>
      <c r="AE46" s="381"/>
      <c r="AF46" s="381"/>
      <c r="AG46" s="381"/>
      <c r="AH46" s="382"/>
      <c r="AI46" s="139"/>
      <c r="AJ46" s="138"/>
      <c r="AK46" s="138"/>
      <c r="AL46" s="145"/>
      <c r="AM46" s="138"/>
      <c r="AN46" s="138"/>
      <c r="AO46" s="138"/>
      <c r="AP46" s="138"/>
      <c r="AQ46" s="138"/>
      <c r="AR46" s="138"/>
      <c r="AS46" s="139"/>
      <c r="AT46" s="139"/>
      <c r="AU46" s="139"/>
      <c r="AV46" s="139"/>
      <c r="AW46" s="140"/>
      <c r="AX46" s="140"/>
      <c r="AY46" s="139"/>
      <c r="AZ46" s="139"/>
      <c r="BA46" s="139"/>
      <c r="BB46" s="139"/>
      <c r="BC46" s="141"/>
      <c r="BD46" s="140"/>
      <c r="BE46" s="139"/>
      <c r="BF46" s="138"/>
      <c r="BG46" s="139"/>
      <c r="BH46" s="138"/>
      <c r="BI46" s="139"/>
      <c r="BJ46" s="139"/>
      <c r="BK46" s="139"/>
      <c r="BL46" s="139"/>
      <c r="BM46" s="138"/>
      <c r="BN46" s="139"/>
      <c r="BO46" s="139"/>
      <c r="BP46" s="139"/>
      <c r="BQ46" s="139"/>
      <c r="BR46" s="139"/>
      <c r="BS46" s="139"/>
      <c r="BT46" s="138"/>
      <c r="BU46" s="138"/>
      <c r="BV46" s="138"/>
    </row>
    <row r="47" spans="1:74" ht="18.95" customHeight="1" thickBot="1">
      <c r="A47" s="428"/>
      <c r="B47" s="417"/>
      <c r="C47" s="418"/>
      <c r="D47" s="418"/>
      <c r="E47" s="418"/>
      <c r="F47" s="418"/>
      <c r="G47" s="419"/>
      <c r="H47" s="424"/>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c r="AH47" s="426"/>
      <c r="AI47" s="139"/>
      <c r="AL47" s="145"/>
      <c r="AM47" s="138"/>
      <c r="AN47" s="138"/>
      <c r="AO47" s="138"/>
      <c r="AP47" s="138"/>
      <c r="AQ47" s="138"/>
      <c r="AR47" s="138"/>
      <c r="AS47" s="139"/>
      <c r="AT47" s="139"/>
      <c r="AU47" s="139"/>
      <c r="AV47" s="139"/>
      <c r="AW47" s="140"/>
      <c r="AX47" s="140"/>
      <c r="AY47" s="139"/>
      <c r="AZ47" s="139"/>
      <c r="BA47" s="139"/>
      <c r="BB47" s="139"/>
      <c r="BC47" s="140"/>
      <c r="BD47" s="140"/>
      <c r="BE47" s="139"/>
      <c r="BF47" s="138"/>
      <c r="BG47" s="139"/>
      <c r="BH47" s="138"/>
      <c r="BI47" s="139"/>
      <c r="BJ47" s="139"/>
      <c r="BK47" s="139"/>
      <c r="BL47" s="139"/>
      <c r="BM47" s="139"/>
      <c r="BN47" s="139"/>
      <c r="BO47" s="139"/>
      <c r="BP47" s="139"/>
      <c r="BQ47" s="139"/>
      <c r="BR47" s="139"/>
      <c r="BS47" s="139"/>
    </row>
    <row r="48" spans="1:74" ht="15" customHeight="1">
      <c r="A48" s="383" t="s">
        <v>215</v>
      </c>
      <c r="B48" s="386" t="s">
        <v>179</v>
      </c>
      <c r="C48" s="387"/>
      <c r="D48" s="387"/>
      <c r="E48" s="387"/>
      <c r="F48" s="387"/>
      <c r="G48" s="388"/>
      <c r="H48" s="389"/>
      <c r="I48" s="390"/>
      <c r="J48" s="390"/>
      <c r="K48" s="390"/>
      <c r="L48" s="390"/>
      <c r="M48" s="390"/>
      <c r="N48" s="390"/>
      <c r="O48" s="390"/>
      <c r="P48" s="390"/>
      <c r="Q48" s="390"/>
      <c r="R48" s="390"/>
      <c r="S48" s="390"/>
      <c r="T48" s="390"/>
      <c r="U48" s="391"/>
      <c r="V48" s="392" t="s">
        <v>216</v>
      </c>
      <c r="W48" s="393"/>
      <c r="X48" s="393"/>
      <c r="Y48" s="394"/>
      <c r="Z48" s="398"/>
      <c r="AA48" s="399"/>
      <c r="AB48" s="399"/>
      <c r="AC48" s="399"/>
      <c r="AD48" s="399"/>
      <c r="AE48" s="399"/>
      <c r="AF48" s="399"/>
      <c r="AG48" s="399"/>
      <c r="AH48" s="400"/>
      <c r="AI48" s="138"/>
      <c r="AL48" s="145"/>
      <c r="AM48" s="138"/>
      <c r="AN48" s="138"/>
      <c r="AO48" s="138"/>
      <c r="AP48" s="138"/>
      <c r="AQ48" s="138"/>
      <c r="AR48" s="138"/>
      <c r="AS48" s="138"/>
      <c r="AT48" s="138"/>
      <c r="AU48" s="138"/>
      <c r="AV48" s="138"/>
      <c r="AW48" s="138"/>
      <c r="AX48" s="138"/>
      <c r="AY48" s="138"/>
      <c r="AZ48" s="138"/>
      <c r="BA48" s="138"/>
      <c r="BB48" s="138"/>
      <c r="BC48" s="138"/>
      <c r="BD48" s="138"/>
      <c r="BE48" s="138"/>
      <c r="BF48" s="138"/>
      <c r="BG48" s="138"/>
      <c r="BH48" s="138"/>
      <c r="BI48" s="138"/>
      <c r="BJ48" s="138"/>
      <c r="BK48" s="138"/>
      <c r="BL48" s="138"/>
      <c r="BM48" s="138"/>
      <c r="BN48" s="138"/>
      <c r="BO48" s="138"/>
      <c r="BP48" s="138"/>
      <c r="BQ48" s="138"/>
      <c r="BR48" s="138"/>
      <c r="BS48" s="138"/>
    </row>
    <row r="49" spans="1:74" ht="30" customHeight="1">
      <c r="A49" s="384"/>
      <c r="B49" s="404" t="s">
        <v>217</v>
      </c>
      <c r="C49" s="405"/>
      <c r="D49" s="405"/>
      <c r="E49" s="405"/>
      <c r="F49" s="405"/>
      <c r="G49" s="406"/>
      <c r="H49" s="407"/>
      <c r="I49" s="408"/>
      <c r="J49" s="408"/>
      <c r="K49" s="408"/>
      <c r="L49" s="408"/>
      <c r="M49" s="408"/>
      <c r="N49" s="408"/>
      <c r="O49" s="408"/>
      <c r="P49" s="408"/>
      <c r="Q49" s="408"/>
      <c r="R49" s="408"/>
      <c r="S49" s="408"/>
      <c r="T49" s="408"/>
      <c r="U49" s="409"/>
      <c r="V49" s="395"/>
      <c r="W49" s="396"/>
      <c r="X49" s="396"/>
      <c r="Y49" s="397"/>
      <c r="Z49" s="401"/>
      <c r="AA49" s="402"/>
      <c r="AB49" s="402"/>
      <c r="AC49" s="402"/>
      <c r="AD49" s="402"/>
      <c r="AE49" s="402"/>
      <c r="AF49" s="402"/>
      <c r="AG49" s="402"/>
      <c r="AH49" s="403"/>
      <c r="AI49" s="138"/>
      <c r="AL49" s="145"/>
      <c r="AM49" s="138"/>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8"/>
      <c r="BQ49" s="138"/>
      <c r="BR49" s="138"/>
      <c r="BS49" s="138"/>
    </row>
    <row r="50" spans="1:74" ht="15" customHeight="1">
      <c r="A50" s="384"/>
      <c r="B50" s="410" t="s">
        <v>218</v>
      </c>
      <c r="C50" s="411"/>
      <c r="D50" s="411"/>
      <c r="E50" s="411"/>
      <c r="F50" s="411"/>
      <c r="G50" s="412"/>
      <c r="H50" s="420" t="s">
        <v>182</v>
      </c>
      <c r="I50" s="378"/>
      <c r="J50" s="378"/>
      <c r="K50" s="378"/>
      <c r="L50" s="377"/>
      <c r="M50" s="377"/>
      <c r="N50" s="278" t="s">
        <v>183</v>
      </c>
      <c r="O50" s="377"/>
      <c r="P50" s="377"/>
      <c r="Q50" s="279" t="s">
        <v>184</v>
      </c>
      <c r="R50" s="378"/>
      <c r="S50" s="378"/>
      <c r="T50" s="378"/>
      <c r="U50" s="378"/>
      <c r="V50" s="378"/>
      <c r="W50" s="378"/>
      <c r="X50" s="378"/>
      <c r="Y50" s="378"/>
      <c r="Z50" s="378"/>
      <c r="AA50" s="378"/>
      <c r="AB50" s="378"/>
      <c r="AC50" s="378"/>
      <c r="AD50" s="378"/>
      <c r="AE50" s="378"/>
      <c r="AF50" s="378"/>
      <c r="AG50" s="378"/>
      <c r="AH50" s="379"/>
      <c r="AI50" s="139"/>
      <c r="AJ50" s="138"/>
      <c r="AK50" s="138"/>
      <c r="AL50" s="145"/>
      <c r="AM50" s="138"/>
      <c r="AN50" s="138"/>
      <c r="AO50" s="138"/>
      <c r="AP50" s="138"/>
      <c r="AQ50" s="138"/>
      <c r="AR50" s="138"/>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8"/>
      <c r="BU50" s="138"/>
      <c r="BV50" s="138"/>
    </row>
    <row r="51" spans="1:74" ht="15" customHeight="1">
      <c r="A51" s="384"/>
      <c r="B51" s="413"/>
      <c r="C51" s="414"/>
      <c r="D51" s="414"/>
      <c r="E51" s="414"/>
      <c r="F51" s="414"/>
      <c r="G51" s="415"/>
      <c r="H51" s="380"/>
      <c r="I51" s="381"/>
      <c r="J51" s="381"/>
      <c r="K51" s="381"/>
      <c r="L51" s="280" t="s">
        <v>185</v>
      </c>
      <c r="M51" s="280" t="s">
        <v>186</v>
      </c>
      <c r="N51" s="381"/>
      <c r="O51" s="381"/>
      <c r="P51" s="381"/>
      <c r="Q51" s="381"/>
      <c r="R51" s="381"/>
      <c r="S51" s="381"/>
      <c r="T51" s="381"/>
      <c r="U51" s="381"/>
      <c r="V51" s="280" t="s">
        <v>187</v>
      </c>
      <c r="W51" s="280" t="s">
        <v>188</v>
      </c>
      <c r="X51" s="381"/>
      <c r="Y51" s="381"/>
      <c r="Z51" s="381"/>
      <c r="AA51" s="381"/>
      <c r="AB51" s="381"/>
      <c r="AC51" s="381"/>
      <c r="AD51" s="381"/>
      <c r="AE51" s="381"/>
      <c r="AF51" s="381"/>
      <c r="AG51" s="381"/>
      <c r="AH51" s="382"/>
      <c r="AI51" s="139"/>
      <c r="AJ51" s="138"/>
      <c r="AK51" s="138"/>
      <c r="AL51" s="145"/>
      <c r="AM51" s="138"/>
      <c r="AN51" s="138"/>
      <c r="AO51" s="138"/>
      <c r="AP51" s="138"/>
      <c r="AQ51" s="138"/>
      <c r="AR51" s="138"/>
      <c r="AS51" s="139"/>
      <c r="AT51" s="139"/>
      <c r="AU51" s="139"/>
      <c r="AV51" s="139"/>
      <c r="AW51" s="140"/>
      <c r="AX51" s="140"/>
      <c r="AY51" s="139"/>
      <c r="AZ51" s="139"/>
      <c r="BA51" s="139"/>
      <c r="BB51" s="139"/>
      <c r="BC51" s="141"/>
      <c r="BD51" s="140"/>
      <c r="BE51" s="139"/>
      <c r="BF51" s="138"/>
      <c r="BG51" s="139"/>
      <c r="BH51" s="138"/>
      <c r="BI51" s="139"/>
      <c r="BJ51" s="139"/>
      <c r="BK51" s="139"/>
      <c r="BL51" s="139"/>
      <c r="BM51" s="138"/>
      <c r="BN51" s="139"/>
      <c r="BO51" s="139"/>
      <c r="BP51" s="139"/>
      <c r="BQ51" s="139"/>
      <c r="BR51" s="139"/>
      <c r="BS51" s="139"/>
      <c r="BT51" s="138"/>
      <c r="BU51" s="138"/>
      <c r="BV51" s="138"/>
    </row>
    <row r="52" spans="1:74" ht="15" customHeight="1">
      <c r="A52" s="384"/>
      <c r="B52" s="416"/>
      <c r="C52" s="414"/>
      <c r="D52" s="414"/>
      <c r="E52" s="414"/>
      <c r="F52" s="414"/>
      <c r="G52" s="415"/>
      <c r="H52" s="380"/>
      <c r="I52" s="381"/>
      <c r="J52" s="381"/>
      <c r="K52" s="381"/>
      <c r="L52" s="280" t="s">
        <v>189</v>
      </c>
      <c r="M52" s="280" t="s">
        <v>190</v>
      </c>
      <c r="N52" s="381"/>
      <c r="O52" s="381"/>
      <c r="P52" s="381"/>
      <c r="Q52" s="381"/>
      <c r="R52" s="381"/>
      <c r="S52" s="381"/>
      <c r="T52" s="381"/>
      <c r="U52" s="381"/>
      <c r="V52" s="280" t="s">
        <v>191</v>
      </c>
      <c r="W52" s="280" t="s">
        <v>192</v>
      </c>
      <c r="X52" s="381"/>
      <c r="Y52" s="381"/>
      <c r="Z52" s="381"/>
      <c r="AA52" s="381"/>
      <c r="AB52" s="381"/>
      <c r="AC52" s="381"/>
      <c r="AD52" s="381"/>
      <c r="AE52" s="381"/>
      <c r="AF52" s="381"/>
      <c r="AG52" s="381"/>
      <c r="AH52" s="382"/>
      <c r="AI52" s="139"/>
      <c r="AJ52" s="138"/>
      <c r="AK52" s="138"/>
      <c r="AL52" s="145"/>
      <c r="AM52" s="138"/>
      <c r="AN52" s="138"/>
      <c r="AO52" s="138"/>
      <c r="AP52" s="138"/>
      <c r="AQ52" s="138"/>
      <c r="AR52" s="138"/>
      <c r="AS52" s="139"/>
      <c r="AT52" s="139"/>
      <c r="AU52" s="139"/>
      <c r="AV52" s="139"/>
      <c r="AW52" s="140"/>
      <c r="AX52" s="140"/>
      <c r="AY52" s="139"/>
      <c r="AZ52" s="139"/>
      <c r="BA52" s="139"/>
      <c r="BB52" s="139"/>
      <c r="BC52" s="141"/>
      <c r="BD52" s="140"/>
      <c r="BE52" s="139"/>
      <c r="BF52" s="138"/>
      <c r="BG52" s="139"/>
      <c r="BH52" s="138"/>
      <c r="BI52" s="139"/>
      <c r="BJ52" s="139"/>
      <c r="BK52" s="139"/>
      <c r="BL52" s="139"/>
      <c r="BM52" s="138"/>
      <c r="BN52" s="139"/>
      <c r="BO52" s="139"/>
      <c r="BP52" s="139"/>
      <c r="BQ52" s="139"/>
      <c r="BR52" s="139"/>
      <c r="BS52" s="139"/>
      <c r="BT52" s="138"/>
      <c r="BU52" s="138"/>
      <c r="BV52" s="138"/>
    </row>
    <row r="53" spans="1:74" ht="18.95" customHeight="1" thickBot="1">
      <c r="A53" s="385"/>
      <c r="B53" s="417"/>
      <c r="C53" s="418"/>
      <c r="D53" s="418"/>
      <c r="E53" s="418"/>
      <c r="F53" s="418"/>
      <c r="G53" s="419"/>
      <c r="H53" s="421"/>
      <c r="I53" s="422"/>
      <c r="J53" s="422"/>
      <c r="K53" s="422"/>
      <c r="L53" s="422"/>
      <c r="M53" s="422"/>
      <c r="N53" s="422"/>
      <c r="O53" s="422"/>
      <c r="P53" s="422"/>
      <c r="Q53" s="422"/>
      <c r="R53" s="422"/>
      <c r="S53" s="422"/>
      <c r="T53" s="422"/>
      <c r="U53" s="422"/>
      <c r="V53" s="422"/>
      <c r="W53" s="422"/>
      <c r="X53" s="422"/>
      <c r="Y53" s="422"/>
      <c r="Z53" s="422"/>
      <c r="AA53" s="422"/>
      <c r="AB53" s="422"/>
      <c r="AC53" s="422"/>
      <c r="AD53" s="422"/>
      <c r="AE53" s="422"/>
      <c r="AF53" s="422"/>
      <c r="AG53" s="422"/>
      <c r="AH53" s="423"/>
      <c r="AI53" s="139"/>
      <c r="AL53" s="145"/>
      <c r="AM53" s="138"/>
      <c r="AN53" s="138"/>
      <c r="AO53" s="138"/>
      <c r="AP53" s="138"/>
      <c r="AQ53" s="138"/>
      <c r="AR53" s="138"/>
      <c r="AS53" s="139"/>
      <c r="AT53" s="139"/>
      <c r="AU53" s="139"/>
      <c r="AV53" s="139"/>
      <c r="AW53" s="140"/>
      <c r="AX53" s="140"/>
      <c r="AY53" s="139"/>
      <c r="AZ53" s="139"/>
      <c r="BA53" s="139"/>
      <c r="BB53" s="139"/>
      <c r="BC53" s="140"/>
      <c r="BD53" s="140"/>
      <c r="BE53" s="139"/>
      <c r="BF53" s="138"/>
      <c r="BG53" s="139"/>
      <c r="BH53" s="138"/>
      <c r="BI53" s="139"/>
      <c r="BJ53" s="139"/>
      <c r="BK53" s="139"/>
      <c r="BL53" s="139"/>
      <c r="BM53" s="139"/>
      <c r="BN53" s="139"/>
      <c r="BO53" s="139"/>
      <c r="BP53" s="139"/>
      <c r="BQ53" s="139"/>
      <c r="BR53" s="139"/>
      <c r="BS53" s="139"/>
    </row>
    <row r="54" spans="1:74" ht="15" customHeight="1">
      <c r="A54" s="317" t="s">
        <v>219</v>
      </c>
      <c r="B54" s="298"/>
      <c r="C54" s="373" t="s">
        <v>220</v>
      </c>
      <c r="D54" s="375" t="s">
        <v>221</v>
      </c>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75"/>
      <c r="AH54" s="375"/>
    </row>
    <row r="55" spans="1:74" ht="15" customHeight="1">
      <c r="A55" s="298"/>
      <c r="B55" s="298"/>
      <c r="C55" s="374"/>
      <c r="D55" s="376"/>
      <c r="E55" s="376"/>
      <c r="F55" s="376"/>
      <c r="G55" s="376"/>
      <c r="H55" s="376"/>
      <c r="I55" s="376"/>
      <c r="J55" s="376"/>
      <c r="K55" s="376"/>
      <c r="L55" s="376"/>
      <c r="M55" s="376"/>
      <c r="N55" s="376"/>
      <c r="O55" s="376"/>
      <c r="P55" s="376"/>
      <c r="Q55" s="376"/>
      <c r="R55" s="376"/>
      <c r="S55" s="376"/>
      <c r="T55" s="376"/>
      <c r="U55" s="376"/>
      <c r="V55" s="376"/>
      <c r="W55" s="376"/>
      <c r="X55" s="376"/>
      <c r="Y55" s="376"/>
      <c r="Z55" s="376"/>
      <c r="AA55" s="376"/>
      <c r="AB55" s="376"/>
      <c r="AC55" s="376"/>
      <c r="AD55" s="376"/>
      <c r="AE55" s="376"/>
      <c r="AF55" s="376"/>
      <c r="AG55" s="376"/>
      <c r="AH55" s="376"/>
    </row>
    <row r="56" spans="1:74" ht="15" customHeight="1">
      <c r="A56" s="298"/>
      <c r="B56" s="298"/>
      <c r="C56" s="374"/>
      <c r="D56" s="376"/>
      <c r="E56" s="376"/>
      <c r="F56" s="376"/>
      <c r="G56" s="376"/>
      <c r="H56" s="376"/>
      <c r="I56" s="376"/>
      <c r="J56" s="376"/>
      <c r="K56" s="376"/>
      <c r="L56" s="376"/>
      <c r="M56" s="376"/>
      <c r="N56" s="376"/>
      <c r="O56" s="376"/>
      <c r="P56" s="376"/>
      <c r="Q56" s="376"/>
      <c r="R56" s="376"/>
      <c r="S56" s="376"/>
      <c r="T56" s="376"/>
      <c r="U56" s="376"/>
      <c r="V56" s="376"/>
      <c r="W56" s="376"/>
      <c r="X56" s="376"/>
      <c r="Y56" s="376"/>
      <c r="Z56" s="376"/>
      <c r="AA56" s="376"/>
      <c r="AB56" s="376"/>
      <c r="AC56" s="376"/>
      <c r="AD56" s="376"/>
      <c r="AE56" s="376"/>
      <c r="AF56" s="376"/>
      <c r="AG56" s="376"/>
      <c r="AH56" s="376"/>
    </row>
    <row r="57" spans="1:74" ht="15" customHeight="1">
      <c r="A57" s="298"/>
      <c r="B57" s="298"/>
      <c r="C57" s="374"/>
      <c r="D57" s="376"/>
      <c r="E57" s="376"/>
      <c r="F57" s="376"/>
      <c r="G57" s="376"/>
      <c r="H57" s="376"/>
      <c r="I57" s="376"/>
      <c r="J57" s="376"/>
      <c r="K57" s="376"/>
      <c r="L57" s="376"/>
      <c r="M57" s="376"/>
      <c r="N57" s="376"/>
      <c r="O57" s="376"/>
      <c r="P57" s="376"/>
      <c r="Q57" s="376"/>
      <c r="R57" s="376"/>
      <c r="S57" s="376"/>
      <c r="T57" s="376"/>
      <c r="U57" s="376"/>
      <c r="V57" s="376"/>
      <c r="W57" s="376"/>
      <c r="X57" s="376"/>
      <c r="Y57" s="376"/>
      <c r="Z57" s="376"/>
      <c r="AA57" s="376"/>
      <c r="AB57" s="376"/>
      <c r="AC57" s="376"/>
      <c r="AD57" s="376"/>
      <c r="AE57" s="376"/>
      <c r="AF57" s="376"/>
      <c r="AG57" s="376"/>
      <c r="AH57" s="376"/>
    </row>
    <row r="58" spans="1:74" ht="15" customHeight="1">
      <c r="A58" s="298"/>
      <c r="B58" s="298"/>
      <c r="C58" s="374"/>
      <c r="D58" s="376"/>
      <c r="E58" s="376"/>
      <c r="F58" s="376"/>
      <c r="G58" s="376"/>
      <c r="H58" s="376"/>
      <c r="I58" s="376"/>
      <c r="J58" s="376"/>
      <c r="K58" s="376"/>
      <c r="L58" s="376"/>
      <c r="M58" s="376"/>
      <c r="N58" s="376"/>
      <c r="O58" s="376"/>
      <c r="P58" s="376"/>
      <c r="Q58" s="376"/>
      <c r="R58" s="376"/>
      <c r="S58" s="376"/>
      <c r="T58" s="376"/>
      <c r="U58" s="376"/>
      <c r="V58" s="376"/>
      <c r="W58" s="376"/>
      <c r="X58" s="376"/>
      <c r="Y58" s="376"/>
      <c r="Z58" s="376"/>
      <c r="AA58" s="376"/>
      <c r="AB58" s="376"/>
      <c r="AC58" s="376"/>
      <c r="AD58" s="376"/>
      <c r="AE58" s="376"/>
      <c r="AF58" s="376"/>
      <c r="AG58" s="376"/>
      <c r="AH58" s="376"/>
    </row>
    <row r="59" spans="1:74" ht="14.85" customHeight="1">
      <c r="A59" s="318"/>
      <c r="B59" s="298"/>
      <c r="C59" s="374"/>
      <c r="D59" s="376"/>
      <c r="E59" s="376"/>
      <c r="F59" s="376"/>
      <c r="G59" s="376"/>
      <c r="H59" s="376"/>
      <c r="I59" s="376"/>
      <c r="J59" s="376"/>
      <c r="K59" s="376"/>
      <c r="L59" s="376"/>
      <c r="M59" s="376"/>
      <c r="N59" s="376"/>
      <c r="O59" s="376"/>
      <c r="P59" s="376"/>
      <c r="Q59" s="376"/>
      <c r="R59" s="376"/>
      <c r="S59" s="376"/>
      <c r="T59" s="376"/>
      <c r="U59" s="376"/>
      <c r="V59" s="376"/>
      <c r="W59" s="376"/>
      <c r="X59" s="376"/>
      <c r="Y59" s="376"/>
      <c r="Z59" s="376"/>
      <c r="AA59" s="376"/>
      <c r="AB59" s="376"/>
      <c r="AC59" s="376"/>
      <c r="AD59" s="376"/>
      <c r="AE59" s="376"/>
      <c r="AF59" s="376"/>
      <c r="AG59" s="376"/>
      <c r="AH59" s="376"/>
    </row>
    <row r="60" spans="1:74" ht="14.85" customHeight="1">
      <c r="A60" s="318"/>
      <c r="B60" s="298"/>
      <c r="C60" s="298"/>
      <c r="D60" s="376"/>
      <c r="E60" s="376"/>
      <c r="F60" s="376"/>
      <c r="G60" s="376"/>
      <c r="H60" s="376"/>
      <c r="I60" s="376"/>
      <c r="J60" s="376"/>
      <c r="K60" s="376"/>
      <c r="L60" s="376"/>
      <c r="M60" s="376"/>
      <c r="N60" s="376"/>
      <c r="O60" s="376"/>
      <c r="P60" s="376"/>
      <c r="Q60" s="376"/>
      <c r="R60" s="376"/>
      <c r="S60" s="376"/>
      <c r="T60" s="376"/>
      <c r="U60" s="376"/>
      <c r="V60" s="376"/>
      <c r="W60" s="376"/>
      <c r="X60" s="376"/>
      <c r="Y60" s="376"/>
      <c r="Z60" s="376"/>
      <c r="AA60" s="376"/>
      <c r="AB60" s="376"/>
      <c r="AC60" s="376"/>
      <c r="AD60" s="376"/>
      <c r="AE60" s="376"/>
      <c r="AF60" s="376"/>
      <c r="AG60" s="376"/>
      <c r="AH60" s="376"/>
    </row>
    <row r="61" spans="1:74" ht="14.85" customHeight="1">
      <c r="A61" s="138"/>
    </row>
    <row r="62" spans="1:74" ht="14.85" customHeight="1">
      <c r="A62" s="138"/>
    </row>
    <row r="63" spans="1:74" ht="14.85" customHeight="1">
      <c r="A63" s="138"/>
    </row>
    <row r="64" spans="1:74" ht="14.85" customHeight="1">
      <c r="A64" s="138"/>
    </row>
    <row r="65" spans="1:1" ht="14.85" customHeight="1">
      <c r="A65" s="138"/>
    </row>
    <row r="66" spans="1:1" ht="14.85" customHeight="1">
      <c r="A66" s="138"/>
    </row>
    <row r="67" spans="1:1" ht="14.85" customHeight="1">
      <c r="A67" s="138"/>
    </row>
    <row r="68" spans="1:1" ht="14.85" customHeight="1">
      <c r="A68" s="138"/>
    </row>
    <row r="69" spans="1:1" ht="14.85" customHeight="1">
      <c r="A69" s="138"/>
    </row>
    <row r="70" spans="1:1" ht="14.85" customHeight="1">
      <c r="A70" s="138"/>
    </row>
    <row r="71" spans="1:1" ht="14.85" customHeight="1">
      <c r="A71" s="138"/>
    </row>
    <row r="72" spans="1:1" ht="14.85" customHeight="1">
      <c r="A72" s="138"/>
    </row>
    <row r="73" spans="1:1" ht="14.85" customHeight="1">
      <c r="A73" s="138"/>
    </row>
    <row r="74" spans="1:1" ht="14.85" customHeight="1">
      <c r="A74" s="138"/>
    </row>
    <row r="75" spans="1:1" ht="14.85" customHeight="1">
      <c r="A75" s="138"/>
    </row>
    <row r="76" spans="1:1" ht="14.85" customHeight="1">
      <c r="A76" s="138"/>
    </row>
    <row r="77" spans="1:1" ht="14.85" customHeight="1">
      <c r="A77" s="138"/>
    </row>
    <row r="78" spans="1:1" ht="14.85" customHeight="1">
      <c r="A78" s="138"/>
    </row>
    <row r="79" spans="1:1" ht="14.85" customHeight="1">
      <c r="A79" s="138"/>
    </row>
    <row r="80" spans="1:1" ht="14.85" customHeight="1">
      <c r="A80" s="138"/>
    </row>
    <row r="81" spans="1:1" ht="14.85" customHeight="1">
      <c r="A81" s="138"/>
    </row>
    <row r="82" spans="1:1" ht="14.85" customHeight="1">
      <c r="A82" s="138"/>
    </row>
    <row r="83" spans="1:1" ht="14.85" customHeight="1">
      <c r="A83" s="138"/>
    </row>
    <row r="84" spans="1:1" ht="14.85" customHeight="1">
      <c r="A84" s="138"/>
    </row>
    <row r="85" spans="1:1" ht="14.85" customHeight="1">
      <c r="A85" s="138"/>
    </row>
    <row r="86" spans="1:1" ht="14.85" customHeight="1">
      <c r="A86" s="138"/>
    </row>
    <row r="87" spans="1:1" ht="14.85" customHeight="1">
      <c r="A87" s="138"/>
    </row>
    <row r="88" spans="1:1" ht="14.85" customHeight="1">
      <c r="A88" s="138"/>
    </row>
    <row r="89" spans="1:1" ht="14.85" customHeight="1">
      <c r="A89" s="138"/>
    </row>
    <row r="90" spans="1:1" ht="14.85" customHeight="1">
      <c r="A90" s="138"/>
    </row>
    <row r="91" spans="1:1" ht="14.85" customHeight="1">
      <c r="A91" s="138"/>
    </row>
    <row r="92" spans="1:1" ht="14.85" customHeight="1">
      <c r="A92" s="138"/>
    </row>
    <row r="93" spans="1:1" ht="14.85" customHeight="1">
      <c r="A93" s="138"/>
    </row>
    <row r="94" spans="1:1" ht="14.85" customHeight="1">
      <c r="A94" s="138"/>
    </row>
    <row r="95" spans="1:1" ht="14.85" customHeight="1">
      <c r="A95" s="138"/>
    </row>
    <row r="96" spans="1:1" ht="14.85" customHeight="1">
      <c r="A96" s="138"/>
    </row>
    <row r="97" spans="1:1" ht="14.85" customHeight="1">
      <c r="A97" s="138"/>
    </row>
    <row r="98" spans="1:1" ht="14.85" customHeight="1">
      <c r="A98" s="138"/>
    </row>
    <row r="99" spans="1:1" ht="14.85" customHeight="1">
      <c r="A99" s="138"/>
    </row>
    <row r="100" spans="1:1" ht="14.85" customHeight="1">
      <c r="A100" s="138"/>
    </row>
    <row r="101" spans="1:1" ht="14.85" customHeight="1">
      <c r="A101" s="138"/>
    </row>
    <row r="102" spans="1:1" ht="14.85" customHeight="1">
      <c r="A102" s="138"/>
    </row>
    <row r="103" spans="1:1" ht="14.85" customHeight="1">
      <c r="A103" s="138"/>
    </row>
    <row r="104" spans="1:1" ht="14.85" customHeight="1">
      <c r="A104" s="138"/>
    </row>
    <row r="105" spans="1:1" ht="14.85" customHeight="1">
      <c r="A105" s="138"/>
    </row>
    <row r="106" spans="1:1" ht="14.85" customHeight="1">
      <c r="A106" s="138"/>
    </row>
    <row r="107" spans="1:1" ht="14.85" customHeight="1">
      <c r="A107" s="138"/>
    </row>
    <row r="108" spans="1:1" ht="14.85" customHeight="1">
      <c r="A108" s="138"/>
    </row>
    <row r="109" spans="1:1" ht="14.85" customHeight="1">
      <c r="A109" s="138"/>
    </row>
    <row r="110" spans="1:1" ht="14.85" customHeight="1">
      <c r="A110" s="138"/>
    </row>
    <row r="111" spans="1:1" ht="14.85" customHeight="1">
      <c r="A111" s="138"/>
    </row>
    <row r="112" spans="1:1" ht="14.85" customHeight="1">
      <c r="A112" s="138"/>
    </row>
    <row r="113" spans="1:1" ht="14.85" customHeight="1">
      <c r="A113" s="138"/>
    </row>
    <row r="114" spans="1:1" ht="14.85" customHeight="1">
      <c r="A114" s="138"/>
    </row>
    <row r="115" spans="1:1" ht="14.85" customHeight="1">
      <c r="A115" s="138"/>
    </row>
    <row r="116" spans="1:1" ht="14.85" customHeight="1">
      <c r="A116" s="138"/>
    </row>
    <row r="117" spans="1:1" ht="14.85" customHeight="1">
      <c r="A117" s="138"/>
    </row>
    <row r="118" spans="1:1" ht="14.85" customHeight="1">
      <c r="A118" s="138"/>
    </row>
    <row r="119" spans="1:1" ht="14.85" customHeight="1">
      <c r="A119" s="138"/>
    </row>
    <row r="120" spans="1:1" ht="14.85" customHeight="1">
      <c r="A120" s="138"/>
    </row>
    <row r="121" spans="1:1" ht="14.85" customHeight="1">
      <c r="A121" s="138"/>
    </row>
    <row r="122" spans="1:1" ht="14.85" customHeight="1">
      <c r="A122" s="138"/>
    </row>
    <row r="123" spans="1:1" ht="14.85" customHeight="1">
      <c r="A123" s="138"/>
    </row>
    <row r="124" spans="1:1" ht="14.85" customHeight="1">
      <c r="A124" s="138"/>
    </row>
    <row r="125" spans="1:1" ht="14.85" customHeight="1">
      <c r="A125" s="138"/>
    </row>
    <row r="126" spans="1:1" ht="14.85" customHeight="1">
      <c r="A126" s="138"/>
    </row>
    <row r="127" spans="1:1" ht="14.85" customHeight="1">
      <c r="A127" s="138"/>
    </row>
    <row r="128" spans="1:1" ht="14.85" customHeight="1">
      <c r="A128" s="138"/>
    </row>
    <row r="129" spans="1:1" ht="14.85" customHeight="1">
      <c r="A129" s="138"/>
    </row>
    <row r="130" spans="1:1" ht="14.85" customHeight="1">
      <c r="A130" s="138"/>
    </row>
    <row r="131" spans="1:1" ht="14.85" customHeight="1">
      <c r="A131" s="138"/>
    </row>
    <row r="132" spans="1:1" ht="14.85" customHeight="1">
      <c r="A132" s="138"/>
    </row>
    <row r="133" spans="1:1" ht="14.85" customHeight="1">
      <c r="A133" s="138"/>
    </row>
    <row r="134" spans="1:1" ht="14.85" customHeight="1">
      <c r="A134" s="138"/>
    </row>
    <row r="135" spans="1:1" ht="14.85" customHeight="1">
      <c r="A135" s="138"/>
    </row>
    <row r="136" spans="1:1" ht="14.85" customHeight="1">
      <c r="A136" s="138"/>
    </row>
    <row r="137" spans="1:1" ht="14.85" customHeight="1">
      <c r="A137" s="138"/>
    </row>
    <row r="138" spans="1:1" ht="14.85" customHeight="1">
      <c r="A138" s="138"/>
    </row>
    <row r="139" spans="1:1" ht="14.85" customHeight="1">
      <c r="A139" s="138"/>
    </row>
    <row r="140" spans="1:1" ht="14.85" customHeight="1">
      <c r="A140" s="138"/>
    </row>
    <row r="141" spans="1:1" ht="14.85" customHeight="1">
      <c r="A141" s="138"/>
    </row>
    <row r="142" spans="1:1" ht="14.85" customHeight="1">
      <c r="A142" s="138"/>
    </row>
    <row r="143" spans="1:1" ht="14.85" customHeight="1">
      <c r="A143" s="138"/>
    </row>
    <row r="144" spans="1:1" ht="14.85" customHeight="1">
      <c r="A144" s="138"/>
    </row>
    <row r="145" spans="1:1" ht="14.85" customHeight="1">
      <c r="A145" s="138"/>
    </row>
    <row r="146" spans="1:1" ht="14.85" customHeight="1">
      <c r="A146" s="138"/>
    </row>
    <row r="147" spans="1:1" ht="14.85" customHeight="1">
      <c r="A147" s="138"/>
    </row>
    <row r="148" spans="1:1" ht="14.85" customHeight="1">
      <c r="A148" s="138"/>
    </row>
    <row r="149" spans="1:1" ht="14.85" customHeight="1">
      <c r="A149" s="138"/>
    </row>
  </sheetData>
  <mergeCells count="105">
    <mergeCell ref="A5:AH5"/>
    <mergeCell ref="W7:AA7"/>
    <mergeCell ref="AC7:AD7"/>
    <mergeCell ref="AF7:AG7"/>
    <mergeCell ref="A8:I8"/>
    <mergeCell ref="P9:S10"/>
    <mergeCell ref="T9:AH10"/>
    <mergeCell ref="P11:S12"/>
    <mergeCell ref="T11:AH12"/>
    <mergeCell ref="H21:K21"/>
    <mergeCell ref="L21:M21"/>
    <mergeCell ref="O21:P21"/>
    <mergeCell ref="R21:AH21"/>
    <mergeCell ref="H22:K23"/>
    <mergeCell ref="N22:U23"/>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B44:G47"/>
    <mergeCell ref="H44:K44"/>
    <mergeCell ref="L44:M44"/>
    <mergeCell ref="O44:P44"/>
    <mergeCell ref="R44:AH44"/>
    <mergeCell ref="H45:K46"/>
    <mergeCell ref="N45:U46"/>
    <mergeCell ref="X45:AH46"/>
    <mergeCell ref="H47:AH47"/>
    <mergeCell ref="C54:C59"/>
    <mergeCell ref="D54:AH60"/>
    <mergeCell ref="L50:M50"/>
    <mergeCell ref="O50:P50"/>
    <mergeCell ref="R50:AH50"/>
    <mergeCell ref="H51:K52"/>
    <mergeCell ref="N51:U52"/>
    <mergeCell ref="X51:AH52"/>
    <mergeCell ref="A48:A53"/>
    <mergeCell ref="B48:G48"/>
    <mergeCell ref="H48:U48"/>
    <mergeCell ref="V48:Y49"/>
    <mergeCell ref="Z48:AH49"/>
    <mergeCell ref="B49:G49"/>
    <mergeCell ref="H49:U49"/>
    <mergeCell ref="B50:G53"/>
    <mergeCell ref="H50:K50"/>
    <mergeCell ref="H53:AH53"/>
  </mergeCells>
  <phoneticPr fontId="1"/>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N43"/>
  <sheetViews>
    <sheetView view="pageBreakPreview" zoomScale="90" zoomScaleNormal="100" zoomScaleSheetLayoutView="90" workbookViewId="0">
      <selection activeCell="Y13" sqref="Y13"/>
    </sheetView>
  </sheetViews>
  <sheetFormatPr defaultColWidth="8.75" defaultRowHeight="16.5"/>
  <cols>
    <col min="1" max="5" width="3.125" style="146" customWidth="1"/>
    <col min="6" max="6" width="4.5" style="146" customWidth="1"/>
    <col min="7" max="9" width="3.125" style="146" customWidth="1"/>
    <col min="10" max="10" width="5.25" style="146" customWidth="1"/>
    <col min="11" max="34" width="3.125" style="146" customWidth="1"/>
    <col min="35" max="38" width="8.75" style="146"/>
    <col min="39" max="39" width="9.375" style="146" bestFit="1" customWidth="1"/>
    <col min="40" max="16384" width="8.75" style="146"/>
  </cols>
  <sheetData>
    <row r="1" spans="1:40" ht="36" customHeight="1" thickBot="1">
      <c r="A1" s="276" t="s">
        <v>222</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t="s">
        <v>223</v>
      </c>
      <c r="AD1" s="277"/>
      <c r="AE1" s="277"/>
      <c r="AF1" s="277"/>
      <c r="AG1" s="277"/>
      <c r="AH1" s="277"/>
    </row>
    <row r="2" spans="1:40" ht="18" customHeight="1">
      <c r="A2" s="569" t="s">
        <v>329</v>
      </c>
      <c r="B2" s="570"/>
      <c r="C2" s="570"/>
      <c r="D2" s="570"/>
      <c r="E2" s="570"/>
      <c r="F2" s="570"/>
      <c r="G2" s="570"/>
      <c r="H2" s="573" t="s">
        <v>224</v>
      </c>
      <c r="I2" s="574"/>
      <c r="J2" s="574"/>
      <c r="K2" s="574"/>
      <c r="L2" s="574"/>
      <c r="M2" s="574"/>
      <c r="N2" s="574"/>
      <c r="O2" s="574"/>
      <c r="P2" s="575"/>
      <c r="Q2" s="573"/>
      <c r="R2" s="575"/>
      <c r="S2" s="573" t="s">
        <v>225</v>
      </c>
      <c r="T2" s="574"/>
      <c r="U2" s="574"/>
      <c r="V2" s="574"/>
      <c r="W2" s="574"/>
      <c r="X2" s="574"/>
      <c r="Y2" s="574"/>
      <c r="Z2" s="574"/>
      <c r="AA2" s="574"/>
      <c r="AB2" s="574"/>
      <c r="AC2" s="575"/>
      <c r="AD2" s="573" t="s">
        <v>226</v>
      </c>
      <c r="AE2" s="574"/>
      <c r="AF2" s="575"/>
      <c r="AG2" s="573"/>
      <c r="AH2" s="579"/>
    </row>
    <row r="3" spans="1:40" ht="18" customHeight="1" thickBot="1">
      <c r="A3" s="571"/>
      <c r="B3" s="572"/>
      <c r="C3" s="572"/>
      <c r="D3" s="572"/>
      <c r="E3" s="572"/>
      <c r="F3" s="572"/>
      <c r="G3" s="572"/>
      <c r="H3" s="576"/>
      <c r="I3" s="577"/>
      <c r="J3" s="577"/>
      <c r="K3" s="577"/>
      <c r="L3" s="577"/>
      <c r="M3" s="577"/>
      <c r="N3" s="577"/>
      <c r="O3" s="577"/>
      <c r="P3" s="578"/>
      <c r="Q3" s="576"/>
      <c r="R3" s="578"/>
      <c r="S3" s="576"/>
      <c r="T3" s="577"/>
      <c r="U3" s="577"/>
      <c r="V3" s="577"/>
      <c r="W3" s="577"/>
      <c r="X3" s="577"/>
      <c r="Y3" s="577"/>
      <c r="Z3" s="577"/>
      <c r="AA3" s="577"/>
      <c r="AB3" s="577"/>
      <c r="AC3" s="578"/>
      <c r="AD3" s="580" t="s">
        <v>227</v>
      </c>
      <c r="AE3" s="497"/>
      <c r="AF3" s="498"/>
      <c r="AG3" s="580"/>
      <c r="AH3" s="581"/>
    </row>
    <row r="4" spans="1:40" s="147" customFormat="1" ht="14.45" customHeight="1">
      <c r="A4" s="582" t="s">
        <v>228</v>
      </c>
      <c r="B4" s="583"/>
      <c r="C4" s="588" t="s">
        <v>177</v>
      </c>
      <c r="D4" s="588"/>
      <c r="E4" s="588"/>
      <c r="F4" s="588"/>
      <c r="G4" s="588"/>
      <c r="H4" s="589"/>
      <c r="I4" s="589"/>
      <c r="J4" s="589"/>
      <c r="K4" s="589"/>
      <c r="L4" s="589"/>
      <c r="M4" s="589"/>
      <c r="N4" s="589"/>
      <c r="O4" s="589"/>
      <c r="P4" s="589"/>
      <c r="Q4" s="589"/>
      <c r="R4" s="589"/>
      <c r="S4" s="589"/>
      <c r="T4" s="589"/>
      <c r="U4" s="589"/>
      <c r="V4" s="589"/>
      <c r="W4" s="589"/>
      <c r="X4" s="589"/>
      <c r="Y4" s="589"/>
      <c r="Z4" s="589"/>
      <c r="AA4" s="589"/>
      <c r="AB4" s="589"/>
      <c r="AC4" s="589"/>
      <c r="AD4" s="589"/>
      <c r="AE4" s="589"/>
      <c r="AF4" s="589"/>
      <c r="AG4" s="589"/>
      <c r="AH4" s="590"/>
    </row>
    <row r="5" spans="1:40" ht="16.350000000000001" customHeight="1">
      <c r="A5" s="584"/>
      <c r="B5" s="585"/>
      <c r="C5" s="486" t="s">
        <v>179</v>
      </c>
      <c r="D5" s="486"/>
      <c r="E5" s="486"/>
      <c r="F5" s="486"/>
      <c r="G5" s="486"/>
      <c r="H5" s="550"/>
      <c r="I5" s="550"/>
      <c r="J5" s="550"/>
      <c r="K5" s="550"/>
      <c r="L5" s="550"/>
      <c r="M5" s="550"/>
      <c r="N5" s="550"/>
      <c r="O5" s="550"/>
      <c r="P5" s="550"/>
      <c r="Q5" s="550"/>
      <c r="R5" s="550"/>
      <c r="S5" s="550"/>
      <c r="T5" s="550"/>
      <c r="U5" s="550"/>
      <c r="V5" s="550"/>
      <c r="W5" s="550"/>
      <c r="X5" s="550"/>
      <c r="Y5" s="550"/>
      <c r="Z5" s="550"/>
      <c r="AA5" s="550"/>
      <c r="AB5" s="550"/>
      <c r="AC5" s="550"/>
      <c r="AD5" s="550"/>
      <c r="AE5" s="550"/>
      <c r="AF5" s="550"/>
      <c r="AG5" s="550"/>
      <c r="AH5" s="591"/>
    </row>
    <row r="6" spans="1:40" ht="27.95" customHeight="1">
      <c r="A6" s="584"/>
      <c r="B6" s="585"/>
      <c r="C6" s="486" t="s">
        <v>229</v>
      </c>
      <c r="D6" s="486"/>
      <c r="E6" s="486"/>
      <c r="F6" s="486"/>
      <c r="G6" s="486"/>
      <c r="H6" s="515"/>
      <c r="I6" s="515"/>
      <c r="J6" s="515"/>
      <c r="K6" s="515"/>
      <c r="L6" s="515"/>
      <c r="M6" s="515"/>
      <c r="N6" s="515"/>
      <c r="O6" s="515"/>
      <c r="P6" s="515"/>
      <c r="Q6" s="515"/>
      <c r="R6" s="515"/>
      <c r="S6" s="515"/>
      <c r="T6" s="515"/>
      <c r="U6" s="515"/>
      <c r="V6" s="515"/>
      <c r="W6" s="515"/>
      <c r="X6" s="515"/>
      <c r="Y6" s="515"/>
      <c r="Z6" s="515"/>
      <c r="AA6" s="515"/>
      <c r="AB6" s="515"/>
      <c r="AC6" s="515"/>
      <c r="AD6" s="515"/>
      <c r="AE6" s="515"/>
      <c r="AF6" s="515"/>
      <c r="AG6" s="515"/>
      <c r="AH6" s="516"/>
    </row>
    <row r="7" spans="1:40" ht="15.75" customHeight="1">
      <c r="A7" s="584"/>
      <c r="B7" s="585"/>
      <c r="C7" s="486" t="s">
        <v>175</v>
      </c>
      <c r="D7" s="486"/>
      <c r="E7" s="486"/>
      <c r="F7" s="486"/>
      <c r="G7" s="486"/>
      <c r="H7" s="420" t="s">
        <v>182</v>
      </c>
      <c r="I7" s="378"/>
      <c r="J7" s="378"/>
      <c r="K7" s="378"/>
      <c r="L7" s="377"/>
      <c r="M7" s="377"/>
      <c r="N7" s="278" t="s">
        <v>183</v>
      </c>
      <c r="O7" s="377"/>
      <c r="P7" s="377"/>
      <c r="Q7" s="279" t="s">
        <v>184</v>
      </c>
      <c r="R7" s="378"/>
      <c r="S7" s="378"/>
      <c r="T7" s="378"/>
      <c r="U7" s="378"/>
      <c r="V7" s="378"/>
      <c r="W7" s="378"/>
      <c r="X7" s="378"/>
      <c r="Y7" s="378"/>
      <c r="Z7" s="378"/>
      <c r="AA7" s="378"/>
      <c r="AB7" s="378"/>
      <c r="AC7" s="378"/>
      <c r="AD7" s="378"/>
      <c r="AE7" s="378"/>
      <c r="AF7" s="378"/>
      <c r="AG7" s="378"/>
      <c r="AH7" s="379"/>
    </row>
    <row r="8" spans="1:40" ht="15.75" customHeight="1">
      <c r="A8" s="584"/>
      <c r="B8" s="585"/>
      <c r="C8" s="486"/>
      <c r="D8" s="486"/>
      <c r="E8" s="486"/>
      <c r="F8" s="486"/>
      <c r="G8" s="486"/>
      <c r="H8" s="380"/>
      <c r="I8" s="381"/>
      <c r="J8" s="381"/>
      <c r="K8" s="381"/>
      <c r="L8" s="280" t="s">
        <v>185</v>
      </c>
      <c r="M8" s="280" t="s">
        <v>186</v>
      </c>
      <c r="N8" s="381"/>
      <c r="O8" s="381"/>
      <c r="P8" s="381"/>
      <c r="Q8" s="381"/>
      <c r="R8" s="381"/>
      <c r="S8" s="381"/>
      <c r="T8" s="381"/>
      <c r="U8" s="381"/>
      <c r="V8" s="280" t="s">
        <v>187</v>
      </c>
      <c r="W8" s="280" t="s">
        <v>188</v>
      </c>
      <c r="X8" s="381"/>
      <c r="Y8" s="381"/>
      <c r="Z8" s="381"/>
      <c r="AA8" s="381"/>
      <c r="AB8" s="381"/>
      <c r="AC8" s="381"/>
      <c r="AD8" s="381"/>
      <c r="AE8" s="381"/>
      <c r="AF8" s="381"/>
      <c r="AG8" s="381"/>
      <c r="AH8" s="382"/>
    </row>
    <row r="9" spans="1:40" ht="15.75" customHeight="1">
      <c r="A9" s="584"/>
      <c r="B9" s="585"/>
      <c r="C9" s="486"/>
      <c r="D9" s="486"/>
      <c r="E9" s="486"/>
      <c r="F9" s="486"/>
      <c r="G9" s="486"/>
      <c r="H9" s="380"/>
      <c r="I9" s="381"/>
      <c r="J9" s="381"/>
      <c r="K9" s="381"/>
      <c r="L9" s="280" t="s">
        <v>189</v>
      </c>
      <c r="M9" s="280" t="s">
        <v>190</v>
      </c>
      <c r="N9" s="381"/>
      <c r="O9" s="381"/>
      <c r="P9" s="381"/>
      <c r="Q9" s="381"/>
      <c r="R9" s="381"/>
      <c r="S9" s="381"/>
      <c r="T9" s="381"/>
      <c r="U9" s="381"/>
      <c r="V9" s="280" t="s">
        <v>191</v>
      </c>
      <c r="W9" s="280" t="s">
        <v>192</v>
      </c>
      <c r="X9" s="381"/>
      <c r="Y9" s="381"/>
      <c r="Z9" s="381"/>
      <c r="AA9" s="381"/>
      <c r="AB9" s="381"/>
      <c r="AC9" s="381"/>
      <c r="AD9" s="381"/>
      <c r="AE9" s="381"/>
      <c r="AF9" s="381"/>
      <c r="AG9" s="381"/>
      <c r="AH9" s="382"/>
    </row>
    <row r="10" spans="1:40" ht="18.95" customHeight="1">
      <c r="A10" s="584"/>
      <c r="B10" s="585"/>
      <c r="C10" s="486"/>
      <c r="D10" s="486"/>
      <c r="E10" s="486"/>
      <c r="F10" s="486"/>
      <c r="G10" s="486"/>
      <c r="H10" s="424"/>
      <c r="I10" s="425"/>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6"/>
    </row>
    <row r="11" spans="1:40" ht="16.350000000000001" customHeight="1">
      <c r="A11" s="584"/>
      <c r="B11" s="585"/>
      <c r="C11" s="486" t="s">
        <v>230</v>
      </c>
      <c r="D11" s="486"/>
      <c r="E11" s="486"/>
      <c r="F11" s="486"/>
      <c r="G11" s="486"/>
      <c r="H11" s="488" t="s">
        <v>194</v>
      </c>
      <c r="I11" s="489"/>
      <c r="J11" s="490"/>
      <c r="K11" s="474"/>
      <c r="L11" s="475"/>
      <c r="M11" s="475"/>
      <c r="N11" s="475"/>
      <c r="O11" s="475"/>
      <c r="P11" s="475"/>
      <c r="Q11" s="281" t="s">
        <v>231</v>
      </c>
      <c r="R11" s="281"/>
      <c r="S11" s="475"/>
      <c r="T11" s="475"/>
      <c r="U11" s="491"/>
      <c r="V11" s="488" t="s">
        <v>196</v>
      </c>
      <c r="W11" s="489"/>
      <c r="X11" s="490"/>
      <c r="Y11" s="474"/>
      <c r="Z11" s="475"/>
      <c r="AA11" s="475"/>
      <c r="AB11" s="475"/>
      <c r="AC11" s="475"/>
      <c r="AD11" s="475"/>
      <c r="AE11" s="475"/>
      <c r="AF11" s="475"/>
      <c r="AG11" s="475"/>
      <c r="AH11" s="478"/>
    </row>
    <row r="12" spans="1:40" ht="16.350000000000001" customHeight="1">
      <c r="A12" s="586"/>
      <c r="B12" s="587"/>
      <c r="C12" s="486"/>
      <c r="D12" s="486"/>
      <c r="E12" s="486"/>
      <c r="F12" s="486"/>
      <c r="G12" s="486"/>
      <c r="H12" s="479" t="s">
        <v>197</v>
      </c>
      <c r="I12" s="479"/>
      <c r="J12" s="479"/>
      <c r="K12" s="474"/>
      <c r="L12" s="475"/>
      <c r="M12" s="475"/>
      <c r="N12" s="475"/>
      <c r="O12" s="475"/>
      <c r="P12" s="475"/>
      <c r="Q12" s="475"/>
      <c r="R12" s="475"/>
      <c r="S12" s="475"/>
      <c r="T12" s="475"/>
      <c r="U12" s="475"/>
      <c r="V12" s="475"/>
      <c r="W12" s="475"/>
      <c r="X12" s="475"/>
      <c r="Y12" s="475"/>
      <c r="Z12" s="475"/>
      <c r="AA12" s="475"/>
      <c r="AB12" s="475"/>
      <c r="AC12" s="475"/>
      <c r="AD12" s="475"/>
      <c r="AE12" s="475"/>
      <c r="AF12" s="475"/>
      <c r="AG12" s="475"/>
      <c r="AH12" s="478"/>
    </row>
    <row r="13" spans="1:40" ht="16.350000000000001" customHeight="1">
      <c r="A13" s="504" t="s">
        <v>232</v>
      </c>
      <c r="B13" s="505"/>
      <c r="C13" s="486" t="s">
        <v>179</v>
      </c>
      <c r="D13" s="486"/>
      <c r="E13" s="486"/>
      <c r="F13" s="486"/>
      <c r="G13" s="486"/>
      <c r="H13" s="550"/>
      <c r="I13" s="550"/>
      <c r="J13" s="550"/>
      <c r="K13" s="550"/>
      <c r="L13" s="550"/>
      <c r="M13" s="550"/>
      <c r="N13" s="550"/>
      <c r="O13" s="550"/>
      <c r="P13" s="486" t="s">
        <v>218</v>
      </c>
      <c r="Q13" s="486"/>
      <c r="R13" s="486"/>
      <c r="S13" s="420" t="s">
        <v>182</v>
      </c>
      <c r="T13" s="378"/>
      <c r="U13" s="378"/>
      <c r="V13" s="378"/>
      <c r="W13" s="377"/>
      <c r="X13" s="377"/>
      <c r="Y13" s="278" t="s">
        <v>183</v>
      </c>
      <c r="Z13" s="377"/>
      <c r="AA13" s="377"/>
      <c r="AB13" s="279" t="s">
        <v>184</v>
      </c>
      <c r="AC13" s="544"/>
      <c r="AD13" s="544"/>
      <c r="AE13" s="544"/>
      <c r="AF13" s="544"/>
      <c r="AG13" s="544"/>
      <c r="AH13" s="568"/>
    </row>
    <row r="14" spans="1:40" ht="24.75" customHeight="1">
      <c r="A14" s="504"/>
      <c r="B14" s="505"/>
      <c r="C14" s="486" t="s">
        <v>233</v>
      </c>
      <c r="D14" s="486"/>
      <c r="E14" s="486"/>
      <c r="F14" s="486"/>
      <c r="G14" s="486"/>
      <c r="H14" s="550"/>
      <c r="I14" s="550"/>
      <c r="J14" s="550"/>
      <c r="K14" s="550"/>
      <c r="L14" s="550"/>
      <c r="M14" s="550"/>
      <c r="N14" s="550"/>
      <c r="O14" s="550"/>
      <c r="P14" s="486"/>
      <c r="Q14" s="486"/>
      <c r="R14" s="486"/>
      <c r="S14" s="551"/>
      <c r="T14" s="552"/>
      <c r="U14" s="552"/>
      <c r="V14" s="552"/>
      <c r="W14" s="552"/>
      <c r="X14" s="552"/>
      <c r="Y14" s="552"/>
      <c r="Z14" s="552"/>
      <c r="AA14" s="552"/>
      <c r="AB14" s="552"/>
      <c r="AC14" s="552"/>
      <c r="AD14" s="552"/>
      <c r="AE14" s="552"/>
      <c r="AF14" s="552"/>
      <c r="AG14" s="552"/>
      <c r="AH14" s="553"/>
    </row>
    <row r="15" spans="1:40" ht="16.350000000000001" customHeight="1">
      <c r="A15" s="504"/>
      <c r="B15" s="505"/>
      <c r="C15" s="486" t="s">
        <v>234</v>
      </c>
      <c r="D15" s="486"/>
      <c r="E15" s="486"/>
      <c r="F15" s="486"/>
      <c r="G15" s="486"/>
      <c r="H15" s="557"/>
      <c r="I15" s="557"/>
      <c r="J15" s="557"/>
      <c r="K15" s="557"/>
      <c r="L15" s="557"/>
      <c r="M15" s="557"/>
      <c r="N15" s="557"/>
      <c r="O15" s="557"/>
      <c r="P15" s="486"/>
      <c r="Q15" s="486"/>
      <c r="R15" s="486"/>
      <c r="S15" s="554"/>
      <c r="T15" s="555"/>
      <c r="U15" s="555"/>
      <c r="V15" s="555"/>
      <c r="W15" s="555"/>
      <c r="X15" s="555"/>
      <c r="Y15" s="555"/>
      <c r="Z15" s="555"/>
      <c r="AA15" s="555"/>
      <c r="AB15" s="555"/>
      <c r="AC15" s="555"/>
      <c r="AD15" s="555"/>
      <c r="AE15" s="555"/>
      <c r="AF15" s="555"/>
      <c r="AG15" s="555"/>
      <c r="AH15" s="556"/>
    </row>
    <row r="16" spans="1:40" ht="33.75" customHeight="1">
      <c r="A16" s="504"/>
      <c r="B16" s="505"/>
      <c r="C16" s="558" t="s">
        <v>235</v>
      </c>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9"/>
      <c r="AM16" s="148"/>
      <c r="AN16" s="149"/>
    </row>
    <row r="17" spans="1:34" ht="34.5" customHeight="1">
      <c r="A17" s="504"/>
      <c r="B17" s="505"/>
      <c r="C17" s="560" t="s">
        <v>236</v>
      </c>
      <c r="D17" s="560"/>
      <c r="E17" s="560"/>
      <c r="F17" s="560"/>
      <c r="G17" s="561" t="s">
        <v>237</v>
      </c>
      <c r="H17" s="561"/>
      <c r="I17" s="561"/>
      <c r="J17" s="561"/>
      <c r="K17" s="562"/>
      <c r="L17" s="562"/>
      <c r="M17" s="562"/>
      <c r="N17" s="562"/>
      <c r="O17" s="562"/>
      <c r="P17" s="562"/>
      <c r="Q17" s="562"/>
      <c r="R17" s="562"/>
      <c r="S17" s="562"/>
      <c r="T17" s="562"/>
      <c r="U17" s="562"/>
      <c r="V17" s="562"/>
      <c r="W17" s="562"/>
      <c r="X17" s="562"/>
      <c r="Y17" s="562"/>
      <c r="Z17" s="562"/>
      <c r="AA17" s="562"/>
      <c r="AB17" s="562"/>
      <c r="AC17" s="562"/>
      <c r="AD17" s="562"/>
      <c r="AE17" s="562"/>
      <c r="AF17" s="562"/>
      <c r="AG17" s="562"/>
      <c r="AH17" s="563"/>
    </row>
    <row r="18" spans="1:34" ht="30.75" customHeight="1">
      <c r="A18" s="504"/>
      <c r="B18" s="505"/>
      <c r="C18" s="560"/>
      <c r="D18" s="560"/>
      <c r="E18" s="560"/>
      <c r="F18" s="560"/>
      <c r="G18" s="560" t="s">
        <v>238</v>
      </c>
      <c r="H18" s="560"/>
      <c r="I18" s="560"/>
      <c r="J18" s="560"/>
      <c r="K18" s="564"/>
      <c r="L18" s="564"/>
      <c r="M18" s="564"/>
      <c r="N18" s="564"/>
      <c r="O18" s="564"/>
      <c r="P18" s="564"/>
      <c r="Q18" s="564"/>
      <c r="R18" s="564"/>
      <c r="S18" s="564"/>
      <c r="T18" s="564"/>
      <c r="U18" s="564"/>
      <c r="V18" s="564"/>
      <c r="W18" s="564"/>
      <c r="X18" s="564"/>
      <c r="Y18" s="564"/>
      <c r="Z18" s="564"/>
      <c r="AA18" s="564"/>
      <c r="AB18" s="564"/>
      <c r="AC18" s="564"/>
      <c r="AD18" s="564"/>
      <c r="AE18" s="564"/>
      <c r="AF18" s="564"/>
      <c r="AG18" s="564"/>
      <c r="AH18" s="565"/>
    </row>
    <row r="19" spans="1:34" ht="32.25" customHeight="1">
      <c r="A19" s="504"/>
      <c r="B19" s="505"/>
      <c r="C19" s="560"/>
      <c r="D19" s="560"/>
      <c r="E19" s="560"/>
      <c r="F19" s="560"/>
      <c r="G19" s="560"/>
      <c r="H19" s="560"/>
      <c r="I19" s="560"/>
      <c r="J19" s="560"/>
      <c r="K19" s="566"/>
      <c r="L19" s="566"/>
      <c r="M19" s="566"/>
      <c r="N19" s="566"/>
      <c r="O19" s="566"/>
      <c r="P19" s="566"/>
      <c r="Q19" s="566"/>
      <c r="R19" s="566"/>
      <c r="S19" s="566"/>
      <c r="T19" s="566"/>
      <c r="U19" s="566"/>
      <c r="V19" s="566"/>
      <c r="W19" s="566"/>
      <c r="X19" s="566"/>
      <c r="Y19" s="566"/>
      <c r="Z19" s="566"/>
      <c r="AA19" s="566"/>
      <c r="AB19" s="566"/>
      <c r="AC19" s="566"/>
      <c r="AD19" s="566"/>
      <c r="AE19" s="566"/>
      <c r="AF19" s="566"/>
      <c r="AG19" s="566"/>
      <c r="AH19" s="567"/>
    </row>
    <row r="20" spans="1:34" ht="15.6" customHeight="1">
      <c r="A20" s="540" t="s">
        <v>239</v>
      </c>
      <c r="B20" s="541"/>
      <c r="C20" s="541"/>
      <c r="D20" s="541"/>
      <c r="E20" s="541"/>
      <c r="F20" s="541"/>
      <c r="G20" s="541"/>
      <c r="H20" s="541"/>
      <c r="I20" s="541"/>
      <c r="J20" s="541"/>
      <c r="K20" s="541"/>
      <c r="L20" s="541"/>
      <c r="M20" s="541"/>
      <c r="N20" s="541"/>
      <c r="O20" s="541"/>
      <c r="P20" s="541"/>
      <c r="Q20" s="541"/>
      <c r="R20" s="541"/>
      <c r="S20" s="541"/>
      <c r="T20" s="541"/>
      <c r="U20" s="541"/>
      <c r="V20" s="541"/>
      <c r="W20" s="541"/>
      <c r="X20" s="541"/>
      <c r="Y20" s="541"/>
      <c r="Z20" s="541"/>
      <c r="AA20" s="541"/>
      <c r="AB20" s="541"/>
      <c r="AC20" s="541"/>
      <c r="AD20" s="541"/>
      <c r="AE20" s="541"/>
      <c r="AF20" s="541"/>
      <c r="AG20" s="541"/>
      <c r="AH20" s="542"/>
    </row>
    <row r="21" spans="1:34" ht="16.350000000000001" customHeight="1">
      <c r="A21" s="543" t="s">
        <v>240</v>
      </c>
      <c r="B21" s="544"/>
      <c r="C21" s="544"/>
      <c r="D21" s="544"/>
      <c r="E21" s="544"/>
      <c r="F21" s="544"/>
      <c r="G21" s="544"/>
      <c r="H21" s="544"/>
      <c r="I21" s="544"/>
      <c r="J21" s="545"/>
      <c r="K21" s="517" t="s">
        <v>241</v>
      </c>
      <c r="L21" s="518"/>
      <c r="M21" s="518"/>
      <c r="N21" s="518"/>
      <c r="O21" s="518"/>
      <c r="P21" s="518"/>
      <c r="Q21" s="518"/>
      <c r="R21" s="518"/>
      <c r="S21" s="518"/>
      <c r="T21" s="518"/>
      <c r="U21" s="518"/>
      <c r="V21" s="518"/>
      <c r="W21" s="518"/>
      <c r="X21" s="518"/>
      <c r="Y21" s="518"/>
      <c r="Z21" s="519"/>
      <c r="AA21" s="282"/>
      <c r="AB21" s="282"/>
      <c r="AC21" s="282"/>
      <c r="AD21" s="282"/>
      <c r="AE21" s="282"/>
      <c r="AF21" s="282"/>
      <c r="AG21" s="282"/>
      <c r="AH21" s="283"/>
    </row>
    <row r="22" spans="1:34" ht="16.350000000000001" customHeight="1">
      <c r="A22" s="546"/>
      <c r="B22" s="547"/>
      <c r="C22" s="547"/>
      <c r="D22" s="547"/>
      <c r="E22" s="547"/>
      <c r="F22" s="547"/>
      <c r="G22" s="547"/>
      <c r="H22" s="547"/>
      <c r="I22" s="547"/>
      <c r="J22" s="548"/>
      <c r="K22" s="517" t="s">
        <v>242</v>
      </c>
      <c r="L22" s="518"/>
      <c r="M22" s="518"/>
      <c r="N22" s="518"/>
      <c r="O22" s="518"/>
      <c r="P22" s="518"/>
      <c r="Q22" s="518"/>
      <c r="R22" s="519"/>
      <c r="S22" s="486" t="s">
        <v>243</v>
      </c>
      <c r="T22" s="486"/>
      <c r="U22" s="486"/>
      <c r="V22" s="486"/>
      <c r="W22" s="486"/>
      <c r="X22" s="486"/>
      <c r="Y22" s="486"/>
      <c r="Z22" s="486"/>
      <c r="AA22" s="284"/>
      <c r="AB22" s="284"/>
      <c r="AC22" s="284"/>
      <c r="AD22" s="284"/>
      <c r="AE22" s="282"/>
      <c r="AF22" s="282"/>
      <c r="AG22" s="282"/>
      <c r="AH22" s="285"/>
    </row>
    <row r="23" spans="1:34" ht="16.350000000000001" customHeight="1">
      <c r="A23" s="546"/>
      <c r="B23" s="547"/>
      <c r="C23" s="517" t="s">
        <v>244</v>
      </c>
      <c r="D23" s="518"/>
      <c r="E23" s="518"/>
      <c r="F23" s="518"/>
      <c r="G23" s="518"/>
      <c r="H23" s="518"/>
      <c r="I23" s="518"/>
      <c r="J23" s="519"/>
      <c r="K23" s="517"/>
      <c r="L23" s="518"/>
      <c r="M23" s="518"/>
      <c r="N23" s="518"/>
      <c r="O23" s="518"/>
      <c r="P23" s="518"/>
      <c r="Q23" s="518"/>
      <c r="R23" s="519"/>
      <c r="S23" s="517"/>
      <c r="T23" s="518"/>
      <c r="U23" s="518"/>
      <c r="V23" s="518"/>
      <c r="W23" s="518"/>
      <c r="X23" s="518"/>
      <c r="Y23" s="518"/>
      <c r="Z23" s="519"/>
      <c r="AA23" s="282"/>
      <c r="AB23" s="282"/>
      <c r="AC23" s="282"/>
      <c r="AD23" s="282"/>
      <c r="AE23" s="282"/>
      <c r="AF23" s="282"/>
      <c r="AG23" s="282"/>
      <c r="AH23" s="285"/>
    </row>
    <row r="24" spans="1:34" ht="16.350000000000001" customHeight="1">
      <c r="A24" s="546"/>
      <c r="B24" s="547"/>
      <c r="C24" s="549" t="s">
        <v>245</v>
      </c>
      <c r="D24" s="544"/>
      <c r="E24" s="544"/>
      <c r="F24" s="544"/>
      <c r="G24" s="544"/>
      <c r="H24" s="544"/>
      <c r="I24" s="544"/>
      <c r="J24" s="545"/>
      <c r="K24" s="549"/>
      <c r="L24" s="544"/>
      <c r="M24" s="544"/>
      <c r="N24" s="544"/>
      <c r="O24" s="544"/>
      <c r="P24" s="544"/>
      <c r="Q24" s="544"/>
      <c r="R24" s="545"/>
      <c r="S24" s="549"/>
      <c r="T24" s="544"/>
      <c r="U24" s="544"/>
      <c r="V24" s="544"/>
      <c r="W24" s="544"/>
      <c r="X24" s="544"/>
      <c r="Y24" s="544"/>
      <c r="Z24" s="545"/>
      <c r="AA24" s="282"/>
      <c r="AB24" s="282"/>
      <c r="AC24" s="282"/>
      <c r="AD24" s="282"/>
      <c r="AE24" s="282"/>
      <c r="AF24" s="282"/>
      <c r="AG24" s="282"/>
      <c r="AH24" s="285"/>
    </row>
    <row r="25" spans="1:34" ht="16.350000000000001" customHeight="1">
      <c r="A25" s="526"/>
      <c r="B25" s="527"/>
      <c r="C25" s="517" t="s">
        <v>246</v>
      </c>
      <c r="D25" s="518"/>
      <c r="E25" s="518"/>
      <c r="F25" s="518"/>
      <c r="G25" s="518"/>
      <c r="H25" s="518"/>
      <c r="I25" s="518"/>
      <c r="J25" s="519"/>
      <c r="K25" s="517"/>
      <c r="L25" s="518"/>
      <c r="M25" s="518"/>
      <c r="N25" s="518"/>
      <c r="O25" s="518"/>
      <c r="P25" s="518"/>
      <c r="Q25" s="518"/>
      <c r="R25" s="518"/>
      <c r="S25" s="518"/>
      <c r="T25" s="518"/>
      <c r="U25" s="518"/>
      <c r="V25" s="518"/>
      <c r="W25" s="518"/>
      <c r="X25" s="518"/>
      <c r="Y25" s="518"/>
      <c r="Z25" s="519"/>
      <c r="AA25" s="282"/>
      <c r="AB25" s="282"/>
      <c r="AC25" s="282"/>
      <c r="AD25" s="282"/>
      <c r="AE25" s="282"/>
      <c r="AF25" s="282"/>
      <c r="AG25" s="282"/>
      <c r="AH25" s="285"/>
    </row>
    <row r="26" spans="1:34" ht="16.350000000000001" customHeight="1">
      <c r="A26" s="526" t="s">
        <v>247</v>
      </c>
      <c r="B26" s="527"/>
      <c r="C26" s="527"/>
      <c r="D26" s="527"/>
      <c r="E26" s="527"/>
      <c r="F26" s="527"/>
      <c r="G26" s="527"/>
      <c r="H26" s="527"/>
      <c r="I26" s="527"/>
      <c r="J26" s="528"/>
      <c r="K26" s="529"/>
      <c r="L26" s="529"/>
      <c r="M26" s="529"/>
      <c r="N26" s="529"/>
      <c r="O26" s="529"/>
      <c r="P26" s="529"/>
      <c r="Q26" s="529"/>
      <c r="R26" s="529"/>
      <c r="S26" s="282"/>
      <c r="T26" s="282"/>
      <c r="U26" s="282"/>
      <c r="V26" s="282"/>
      <c r="W26" s="282"/>
      <c r="X26" s="282"/>
      <c r="Y26" s="282"/>
      <c r="Z26" s="282"/>
      <c r="AA26" s="282"/>
      <c r="AB26" s="282"/>
      <c r="AC26" s="282"/>
      <c r="AD26" s="282"/>
      <c r="AE26" s="282"/>
      <c r="AF26" s="282"/>
      <c r="AG26" s="286"/>
      <c r="AH26" s="287"/>
    </row>
    <row r="27" spans="1:34" ht="15.6" customHeight="1">
      <c r="A27" s="530" t="s">
        <v>330</v>
      </c>
      <c r="B27" s="531"/>
      <c r="C27" s="531"/>
      <c r="D27" s="531"/>
      <c r="E27" s="531"/>
      <c r="F27" s="531"/>
      <c r="G27" s="532"/>
      <c r="H27" s="517" t="s">
        <v>179</v>
      </c>
      <c r="I27" s="518"/>
      <c r="J27" s="519"/>
      <c r="K27" s="520"/>
      <c r="L27" s="521"/>
      <c r="M27" s="521"/>
      <c r="N27" s="521"/>
      <c r="O27" s="521"/>
      <c r="P27" s="521"/>
      <c r="Q27" s="521"/>
      <c r="R27" s="522"/>
      <c r="S27" s="539" t="s">
        <v>218</v>
      </c>
      <c r="T27" s="539"/>
      <c r="U27" s="420" t="s">
        <v>182</v>
      </c>
      <c r="V27" s="378"/>
      <c r="W27" s="378"/>
      <c r="X27" s="378"/>
      <c r="Y27" s="377"/>
      <c r="Z27" s="377"/>
      <c r="AA27" s="278" t="s">
        <v>183</v>
      </c>
      <c r="AB27" s="377"/>
      <c r="AC27" s="377"/>
      <c r="AD27" s="279" t="s">
        <v>184</v>
      </c>
      <c r="AE27" s="378"/>
      <c r="AF27" s="378"/>
      <c r="AG27" s="378"/>
      <c r="AH27" s="379"/>
    </row>
    <row r="28" spans="1:34" ht="15.6" customHeight="1">
      <c r="A28" s="533"/>
      <c r="B28" s="534"/>
      <c r="C28" s="534"/>
      <c r="D28" s="534"/>
      <c r="E28" s="534"/>
      <c r="F28" s="534"/>
      <c r="G28" s="535"/>
      <c r="H28" s="517" t="s">
        <v>248</v>
      </c>
      <c r="I28" s="518"/>
      <c r="J28" s="519"/>
      <c r="K28" s="520"/>
      <c r="L28" s="521"/>
      <c r="M28" s="521"/>
      <c r="N28" s="521"/>
      <c r="O28" s="521"/>
      <c r="P28" s="521"/>
      <c r="Q28" s="521"/>
      <c r="R28" s="522"/>
      <c r="S28" s="539"/>
      <c r="T28" s="539"/>
      <c r="U28" s="523"/>
      <c r="V28" s="524"/>
      <c r="W28" s="524"/>
      <c r="X28" s="524"/>
      <c r="Y28" s="524"/>
      <c r="Z28" s="524"/>
      <c r="AA28" s="524"/>
      <c r="AB28" s="524"/>
      <c r="AC28" s="524"/>
      <c r="AD28" s="524"/>
      <c r="AE28" s="524"/>
      <c r="AF28" s="524"/>
      <c r="AG28" s="524"/>
      <c r="AH28" s="525"/>
    </row>
    <row r="29" spans="1:34" ht="15.6" customHeight="1">
      <c r="A29" s="533"/>
      <c r="B29" s="534"/>
      <c r="C29" s="534"/>
      <c r="D29" s="534"/>
      <c r="E29" s="534"/>
      <c r="F29" s="534"/>
      <c r="G29" s="535"/>
      <c r="H29" s="517" t="s">
        <v>179</v>
      </c>
      <c r="I29" s="518"/>
      <c r="J29" s="519"/>
      <c r="K29" s="520"/>
      <c r="L29" s="521"/>
      <c r="M29" s="521"/>
      <c r="N29" s="521"/>
      <c r="O29" s="521"/>
      <c r="P29" s="521"/>
      <c r="Q29" s="521"/>
      <c r="R29" s="522"/>
      <c r="S29" s="539" t="s">
        <v>218</v>
      </c>
      <c r="T29" s="539"/>
      <c r="U29" s="420" t="s">
        <v>182</v>
      </c>
      <c r="V29" s="378"/>
      <c r="W29" s="378"/>
      <c r="X29" s="378"/>
      <c r="Y29" s="377"/>
      <c r="Z29" s="377"/>
      <c r="AA29" s="278" t="s">
        <v>183</v>
      </c>
      <c r="AB29" s="377"/>
      <c r="AC29" s="377"/>
      <c r="AD29" s="279" t="s">
        <v>184</v>
      </c>
      <c r="AE29" s="378"/>
      <c r="AF29" s="378"/>
      <c r="AG29" s="378"/>
      <c r="AH29" s="379"/>
    </row>
    <row r="30" spans="1:34" ht="15.6" customHeight="1">
      <c r="A30" s="536"/>
      <c r="B30" s="537"/>
      <c r="C30" s="537"/>
      <c r="D30" s="537"/>
      <c r="E30" s="537"/>
      <c r="F30" s="537"/>
      <c r="G30" s="538"/>
      <c r="H30" s="517" t="s">
        <v>248</v>
      </c>
      <c r="I30" s="518"/>
      <c r="J30" s="519"/>
      <c r="K30" s="520"/>
      <c r="L30" s="521"/>
      <c r="M30" s="521"/>
      <c r="N30" s="521"/>
      <c r="O30" s="521"/>
      <c r="P30" s="521"/>
      <c r="Q30" s="521"/>
      <c r="R30" s="522"/>
      <c r="S30" s="539"/>
      <c r="T30" s="539"/>
      <c r="U30" s="523"/>
      <c r="V30" s="524"/>
      <c r="W30" s="524"/>
      <c r="X30" s="524"/>
      <c r="Y30" s="524"/>
      <c r="Z30" s="524"/>
      <c r="AA30" s="524"/>
      <c r="AB30" s="524"/>
      <c r="AC30" s="524"/>
      <c r="AD30" s="524"/>
      <c r="AE30" s="524"/>
      <c r="AF30" s="524"/>
      <c r="AG30" s="524"/>
      <c r="AH30" s="525"/>
    </row>
    <row r="31" spans="1:34" ht="16.350000000000001" customHeight="1" thickBot="1">
      <c r="A31" s="496" t="s">
        <v>249</v>
      </c>
      <c r="B31" s="497"/>
      <c r="C31" s="497"/>
      <c r="D31" s="497"/>
      <c r="E31" s="497"/>
      <c r="F31" s="497"/>
      <c r="G31" s="498"/>
      <c r="H31" s="499" t="s">
        <v>250</v>
      </c>
      <c r="I31" s="500"/>
      <c r="J31" s="500"/>
      <c r="K31" s="500"/>
      <c r="L31" s="500"/>
      <c r="M31" s="500"/>
      <c r="N31" s="500"/>
      <c r="O31" s="500"/>
      <c r="P31" s="500"/>
      <c r="Q31" s="500"/>
      <c r="R31" s="500"/>
      <c r="S31" s="500"/>
      <c r="T31" s="500"/>
      <c r="U31" s="500"/>
      <c r="V31" s="500"/>
      <c r="W31" s="500"/>
      <c r="X31" s="500"/>
      <c r="Y31" s="500"/>
      <c r="Z31" s="500"/>
      <c r="AA31" s="500"/>
      <c r="AB31" s="500"/>
      <c r="AC31" s="500"/>
      <c r="AD31" s="500"/>
      <c r="AE31" s="500"/>
      <c r="AF31" s="500"/>
      <c r="AG31" s="500"/>
      <c r="AH31" s="501"/>
    </row>
    <row r="32" spans="1:34" ht="26.1" customHeight="1">
      <c r="A32" s="282"/>
      <c r="B32" s="282"/>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row>
    <row r="33" spans="1:34" s="150" customFormat="1" ht="20.25" thickBot="1">
      <c r="A33" s="288" t="s">
        <v>251</v>
      </c>
      <c r="B33" s="288"/>
      <c r="C33" s="288"/>
      <c r="D33" s="288"/>
      <c r="E33" s="288"/>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row>
    <row r="34" spans="1:34" ht="16.350000000000001" customHeight="1">
      <c r="A34" s="502" t="s">
        <v>252</v>
      </c>
      <c r="B34" s="503"/>
      <c r="C34" s="508" t="s">
        <v>179</v>
      </c>
      <c r="D34" s="509"/>
      <c r="E34" s="509"/>
      <c r="F34" s="509"/>
      <c r="G34" s="510"/>
      <c r="H34" s="511"/>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3"/>
    </row>
    <row r="35" spans="1:34" ht="27.95" customHeight="1">
      <c r="A35" s="504"/>
      <c r="B35" s="505"/>
      <c r="C35" s="486" t="s">
        <v>229</v>
      </c>
      <c r="D35" s="486"/>
      <c r="E35" s="486"/>
      <c r="F35" s="486"/>
      <c r="G35" s="486"/>
      <c r="H35" s="514"/>
      <c r="I35" s="515"/>
      <c r="J35" s="515"/>
      <c r="K35" s="515"/>
      <c r="L35" s="515"/>
      <c r="M35" s="515"/>
      <c r="N35" s="515"/>
      <c r="O35" s="515"/>
      <c r="P35" s="515"/>
      <c r="Q35" s="515"/>
      <c r="R35" s="515"/>
      <c r="S35" s="515"/>
      <c r="T35" s="515"/>
      <c r="U35" s="515"/>
      <c r="V35" s="515"/>
      <c r="W35" s="515"/>
      <c r="X35" s="515"/>
      <c r="Y35" s="515"/>
      <c r="Z35" s="515"/>
      <c r="AA35" s="515"/>
      <c r="AB35" s="515"/>
      <c r="AC35" s="515"/>
      <c r="AD35" s="515"/>
      <c r="AE35" s="515"/>
      <c r="AF35" s="515"/>
      <c r="AG35" s="515"/>
      <c r="AH35" s="516"/>
    </row>
    <row r="36" spans="1:34" ht="15.75" customHeight="1">
      <c r="A36" s="504"/>
      <c r="B36" s="505"/>
      <c r="C36" s="486" t="s">
        <v>175</v>
      </c>
      <c r="D36" s="486"/>
      <c r="E36" s="486"/>
      <c r="F36" s="486"/>
      <c r="G36" s="486"/>
      <c r="H36" s="420" t="s">
        <v>182</v>
      </c>
      <c r="I36" s="378"/>
      <c r="J36" s="378"/>
      <c r="K36" s="378"/>
      <c r="L36" s="377"/>
      <c r="M36" s="377"/>
      <c r="N36" s="278" t="s">
        <v>183</v>
      </c>
      <c r="O36" s="377"/>
      <c r="P36" s="377"/>
      <c r="Q36" s="279" t="s">
        <v>184</v>
      </c>
      <c r="R36" s="378"/>
      <c r="S36" s="378"/>
      <c r="T36" s="378"/>
      <c r="U36" s="378"/>
      <c r="V36" s="378"/>
      <c r="W36" s="378"/>
      <c r="X36" s="378"/>
      <c r="Y36" s="378"/>
      <c r="Z36" s="378"/>
      <c r="AA36" s="378"/>
      <c r="AB36" s="378"/>
      <c r="AC36" s="378"/>
      <c r="AD36" s="378"/>
      <c r="AE36" s="378"/>
      <c r="AF36" s="378"/>
      <c r="AG36" s="378"/>
      <c r="AH36" s="379"/>
    </row>
    <row r="37" spans="1:34" ht="15.75" customHeight="1">
      <c r="A37" s="504"/>
      <c r="B37" s="505"/>
      <c r="C37" s="486"/>
      <c r="D37" s="486"/>
      <c r="E37" s="486"/>
      <c r="F37" s="486"/>
      <c r="G37" s="486"/>
      <c r="H37" s="380"/>
      <c r="I37" s="381"/>
      <c r="J37" s="381"/>
      <c r="K37" s="381"/>
      <c r="L37" s="280" t="s">
        <v>185</v>
      </c>
      <c r="M37" s="280" t="s">
        <v>186</v>
      </c>
      <c r="N37" s="381"/>
      <c r="O37" s="381"/>
      <c r="P37" s="381"/>
      <c r="Q37" s="381"/>
      <c r="R37" s="381"/>
      <c r="S37" s="381"/>
      <c r="T37" s="381"/>
      <c r="U37" s="381"/>
      <c r="V37" s="280" t="s">
        <v>187</v>
      </c>
      <c r="W37" s="280" t="s">
        <v>188</v>
      </c>
      <c r="X37" s="381"/>
      <c r="Y37" s="381"/>
      <c r="Z37" s="381"/>
      <c r="AA37" s="381"/>
      <c r="AB37" s="381"/>
      <c r="AC37" s="381"/>
      <c r="AD37" s="381"/>
      <c r="AE37" s="381"/>
      <c r="AF37" s="381"/>
      <c r="AG37" s="381"/>
      <c r="AH37" s="382"/>
    </row>
    <row r="38" spans="1:34" ht="15.75" customHeight="1">
      <c r="A38" s="504"/>
      <c r="B38" s="505"/>
      <c r="C38" s="486"/>
      <c r="D38" s="486"/>
      <c r="E38" s="486"/>
      <c r="F38" s="486"/>
      <c r="G38" s="486"/>
      <c r="H38" s="380"/>
      <c r="I38" s="381"/>
      <c r="J38" s="381"/>
      <c r="K38" s="381"/>
      <c r="L38" s="280" t="s">
        <v>189</v>
      </c>
      <c r="M38" s="280" t="s">
        <v>190</v>
      </c>
      <c r="N38" s="381"/>
      <c r="O38" s="381"/>
      <c r="P38" s="381"/>
      <c r="Q38" s="381"/>
      <c r="R38" s="381"/>
      <c r="S38" s="381"/>
      <c r="T38" s="381"/>
      <c r="U38" s="381"/>
      <c r="V38" s="280" t="s">
        <v>191</v>
      </c>
      <c r="W38" s="280" t="s">
        <v>192</v>
      </c>
      <c r="X38" s="381"/>
      <c r="Y38" s="381"/>
      <c r="Z38" s="381"/>
      <c r="AA38" s="381"/>
      <c r="AB38" s="381"/>
      <c r="AC38" s="381"/>
      <c r="AD38" s="381"/>
      <c r="AE38" s="381"/>
      <c r="AF38" s="381"/>
      <c r="AG38" s="381"/>
      <c r="AH38" s="382"/>
    </row>
    <row r="39" spans="1:34" ht="18.95" customHeight="1">
      <c r="A39" s="504"/>
      <c r="B39" s="505"/>
      <c r="C39" s="486"/>
      <c r="D39" s="486"/>
      <c r="E39" s="486"/>
      <c r="F39" s="486"/>
      <c r="G39" s="486"/>
      <c r="H39" s="424"/>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6"/>
    </row>
    <row r="40" spans="1:34" ht="16.350000000000001" customHeight="1">
      <c r="A40" s="504"/>
      <c r="B40" s="505"/>
      <c r="C40" s="486" t="s">
        <v>230</v>
      </c>
      <c r="D40" s="486"/>
      <c r="E40" s="486"/>
      <c r="F40" s="486"/>
      <c r="G40" s="486"/>
      <c r="H40" s="488" t="s">
        <v>194</v>
      </c>
      <c r="I40" s="489"/>
      <c r="J40" s="490"/>
      <c r="K40" s="474"/>
      <c r="L40" s="475"/>
      <c r="M40" s="475"/>
      <c r="N40" s="475"/>
      <c r="O40" s="475"/>
      <c r="P40" s="475"/>
      <c r="Q40" s="281" t="s">
        <v>231</v>
      </c>
      <c r="R40" s="281"/>
      <c r="S40" s="475"/>
      <c r="T40" s="475"/>
      <c r="U40" s="491"/>
      <c r="V40" s="488" t="s">
        <v>196</v>
      </c>
      <c r="W40" s="489"/>
      <c r="X40" s="490"/>
      <c r="Y40" s="474"/>
      <c r="Z40" s="475"/>
      <c r="AA40" s="475"/>
      <c r="AB40" s="475"/>
      <c r="AC40" s="475"/>
      <c r="AD40" s="475"/>
      <c r="AE40" s="475"/>
      <c r="AF40" s="475"/>
      <c r="AG40" s="475"/>
      <c r="AH40" s="478"/>
    </row>
    <row r="41" spans="1:34" ht="16.350000000000001" customHeight="1" thickBot="1">
      <c r="A41" s="506"/>
      <c r="B41" s="507"/>
      <c r="C41" s="487"/>
      <c r="D41" s="487"/>
      <c r="E41" s="487"/>
      <c r="F41" s="487"/>
      <c r="G41" s="487"/>
      <c r="H41" s="492" t="s">
        <v>197</v>
      </c>
      <c r="I41" s="492"/>
      <c r="J41" s="492"/>
      <c r="K41" s="493"/>
      <c r="L41" s="494"/>
      <c r="M41" s="494"/>
      <c r="N41" s="494"/>
      <c r="O41" s="494"/>
      <c r="P41" s="494"/>
      <c r="Q41" s="494"/>
      <c r="R41" s="494"/>
      <c r="S41" s="494"/>
      <c r="T41" s="494"/>
      <c r="U41" s="494"/>
      <c r="V41" s="494"/>
      <c r="W41" s="494"/>
      <c r="X41" s="494"/>
      <c r="Y41" s="494"/>
      <c r="Z41" s="494"/>
      <c r="AA41" s="494"/>
      <c r="AB41" s="494"/>
      <c r="AC41" s="494"/>
      <c r="AD41" s="494"/>
      <c r="AE41" s="494"/>
      <c r="AF41" s="494"/>
      <c r="AG41" s="494"/>
      <c r="AH41" s="495"/>
    </row>
    <row r="42" spans="1:34" ht="14.45" customHeight="1">
      <c r="A42" s="277"/>
      <c r="B42" s="277"/>
      <c r="C42" s="277"/>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7"/>
      <c r="AD42" s="277"/>
      <c r="AE42" s="277"/>
      <c r="AF42" s="277"/>
      <c r="AG42" s="277"/>
      <c r="AH42" s="277"/>
    </row>
    <row r="43" spans="1:34" ht="78.75" customHeight="1">
      <c r="A43" s="484" t="s">
        <v>202</v>
      </c>
      <c r="B43" s="484"/>
      <c r="C43" s="289" t="s">
        <v>253</v>
      </c>
      <c r="D43" s="485" t="s">
        <v>254</v>
      </c>
      <c r="E43" s="485"/>
      <c r="F43" s="485"/>
      <c r="G43" s="485"/>
      <c r="H43" s="485"/>
      <c r="I43" s="485"/>
      <c r="J43" s="485"/>
      <c r="K43" s="485"/>
      <c r="L43" s="485"/>
      <c r="M43" s="485"/>
      <c r="N43" s="485"/>
      <c r="O43" s="485"/>
      <c r="P43" s="485"/>
      <c r="Q43" s="485"/>
      <c r="R43" s="485"/>
      <c r="S43" s="485"/>
      <c r="T43" s="485"/>
      <c r="U43" s="485"/>
      <c r="V43" s="485"/>
      <c r="W43" s="485"/>
      <c r="X43" s="485"/>
      <c r="Y43" s="485"/>
      <c r="Z43" s="485"/>
      <c r="AA43" s="485"/>
      <c r="AB43" s="485"/>
      <c r="AC43" s="485"/>
      <c r="AD43" s="485"/>
      <c r="AE43" s="485"/>
      <c r="AF43" s="485"/>
      <c r="AG43" s="485"/>
      <c r="AH43" s="485"/>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A43:B43"/>
    <mergeCell ref="D43:AH43"/>
    <mergeCell ref="C40:G41"/>
    <mergeCell ref="H40:J40"/>
    <mergeCell ref="K40:P40"/>
    <mergeCell ref="S40:U40"/>
    <mergeCell ref="V40:X40"/>
    <mergeCell ref="Y40:AH40"/>
    <mergeCell ref="H41:J41"/>
    <mergeCell ref="K41:AH41"/>
  </mergeCells>
  <phoneticPr fontId="1"/>
  <dataValidations count="1">
    <dataValidation type="list" allowBlank="1" showInputMessage="1" showErrorMessage="1" sqref="AG2:AH3 Q2:R3" xr:uid="{00000000-0002-0000-0200-000000000000}">
      <formula1>"〇"</formula1>
    </dataValidation>
  </dataValidations>
  <printOptions horizontalCentered="1"/>
  <pageMargins left="0.51181102362204722" right="0.51181102362204722" top="0.74803149606299213" bottom="0.35433070866141736" header="0.31496062992125984" footer="0"/>
  <pageSetup paperSize="9" scale="7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21"/>
  <sheetViews>
    <sheetView view="pageBreakPreview" zoomScaleNormal="70" zoomScaleSheetLayoutView="100" workbookViewId="0">
      <selection activeCell="R11" sqref="R11"/>
    </sheetView>
  </sheetViews>
  <sheetFormatPr defaultColWidth="8.75" defaultRowHeight="16.5"/>
  <cols>
    <col min="1" max="34" width="3.125" style="151" customWidth="1"/>
    <col min="35" max="16384" width="8.75" style="151"/>
  </cols>
  <sheetData>
    <row r="1" spans="1:34" ht="36" customHeight="1">
      <c r="A1" s="262" t="s">
        <v>255</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row>
    <row r="2" spans="1:34" ht="15" customHeight="1" thickBot="1">
      <c r="A2" s="264" t="s">
        <v>256</v>
      </c>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row>
    <row r="3" spans="1:34" ht="15.6" customHeight="1">
      <c r="A3" s="651" t="s">
        <v>328</v>
      </c>
      <c r="B3" s="652"/>
      <c r="C3" s="652"/>
      <c r="D3" s="652"/>
      <c r="E3" s="652"/>
      <c r="F3" s="652"/>
      <c r="G3" s="653"/>
      <c r="H3" s="629" t="s">
        <v>179</v>
      </c>
      <c r="I3" s="630"/>
      <c r="J3" s="631"/>
      <c r="K3" s="660"/>
      <c r="L3" s="661"/>
      <c r="M3" s="661"/>
      <c r="N3" s="661"/>
      <c r="O3" s="661"/>
      <c r="P3" s="661"/>
      <c r="Q3" s="661"/>
      <c r="R3" s="662"/>
      <c r="S3" s="663" t="s">
        <v>218</v>
      </c>
      <c r="T3" s="663"/>
      <c r="U3" s="664" t="s">
        <v>182</v>
      </c>
      <c r="V3" s="649"/>
      <c r="W3" s="649"/>
      <c r="X3" s="649"/>
      <c r="Y3" s="648"/>
      <c r="Z3" s="648"/>
      <c r="AA3" s="265" t="s">
        <v>183</v>
      </c>
      <c r="AB3" s="648"/>
      <c r="AC3" s="648"/>
      <c r="AD3" s="266" t="s">
        <v>184</v>
      </c>
      <c r="AE3" s="649"/>
      <c r="AF3" s="649"/>
      <c r="AG3" s="649"/>
      <c r="AH3" s="650"/>
    </row>
    <row r="4" spans="1:34" ht="15.6" customHeight="1">
      <c r="A4" s="654"/>
      <c r="B4" s="655"/>
      <c r="C4" s="655"/>
      <c r="D4" s="655"/>
      <c r="E4" s="655"/>
      <c r="F4" s="655"/>
      <c r="G4" s="656"/>
      <c r="H4" s="614" t="s">
        <v>248</v>
      </c>
      <c r="I4" s="615"/>
      <c r="J4" s="616"/>
      <c r="K4" s="617"/>
      <c r="L4" s="618"/>
      <c r="M4" s="618"/>
      <c r="N4" s="618"/>
      <c r="O4" s="618"/>
      <c r="P4" s="618"/>
      <c r="Q4" s="618"/>
      <c r="R4" s="619"/>
      <c r="S4" s="620"/>
      <c r="T4" s="620"/>
      <c r="U4" s="645"/>
      <c r="V4" s="646"/>
      <c r="W4" s="646"/>
      <c r="X4" s="646"/>
      <c r="Y4" s="646"/>
      <c r="Z4" s="646"/>
      <c r="AA4" s="646"/>
      <c r="AB4" s="646"/>
      <c r="AC4" s="646"/>
      <c r="AD4" s="646"/>
      <c r="AE4" s="646"/>
      <c r="AF4" s="646"/>
      <c r="AG4" s="646"/>
      <c r="AH4" s="647"/>
    </row>
    <row r="5" spans="1:34" ht="15.6" customHeight="1">
      <c r="A5" s="654"/>
      <c r="B5" s="655"/>
      <c r="C5" s="655"/>
      <c r="D5" s="655"/>
      <c r="E5" s="655"/>
      <c r="F5" s="655"/>
      <c r="G5" s="656"/>
      <c r="H5" s="614" t="s">
        <v>179</v>
      </c>
      <c r="I5" s="615"/>
      <c r="J5" s="616"/>
      <c r="K5" s="617"/>
      <c r="L5" s="618"/>
      <c r="M5" s="618"/>
      <c r="N5" s="618"/>
      <c r="O5" s="618"/>
      <c r="P5" s="618"/>
      <c r="Q5" s="618"/>
      <c r="R5" s="619"/>
      <c r="S5" s="620" t="s">
        <v>218</v>
      </c>
      <c r="T5" s="620"/>
      <c r="U5" s="622" t="s">
        <v>182</v>
      </c>
      <c r="V5" s="603"/>
      <c r="W5" s="603"/>
      <c r="X5" s="603"/>
      <c r="Y5" s="602"/>
      <c r="Z5" s="602"/>
      <c r="AA5" s="267" t="s">
        <v>183</v>
      </c>
      <c r="AB5" s="602"/>
      <c r="AC5" s="602"/>
      <c r="AD5" s="268" t="s">
        <v>184</v>
      </c>
      <c r="AE5" s="603"/>
      <c r="AF5" s="603"/>
      <c r="AG5" s="603"/>
      <c r="AH5" s="604"/>
    </row>
    <row r="6" spans="1:34" ht="15.6" customHeight="1">
      <c r="A6" s="654"/>
      <c r="B6" s="655"/>
      <c r="C6" s="655"/>
      <c r="D6" s="655"/>
      <c r="E6" s="655"/>
      <c r="F6" s="655"/>
      <c r="G6" s="656"/>
      <c r="H6" s="614" t="s">
        <v>248</v>
      </c>
      <c r="I6" s="615"/>
      <c r="J6" s="616"/>
      <c r="K6" s="617"/>
      <c r="L6" s="618"/>
      <c r="M6" s="618"/>
      <c r="N6" s="618"/>
      <c r="O6" s="618"/>
      <c r="P6" s="618"/>
      <c r="Q6" s="618"/>
      <c r="R6" s="619"/>
      <c r="S6" s="620"/>
      <c r="T6" s="620"/>
      <c r="U6" s="645"/>
      <c r="V6" s="646"/>
      <c r="W6" s="646"/>
      <c r="X6" s="646"/>
      <c r="Y6" s="646"/>
      <c r="Z6" s="646"/>
      <c r="AA6" s="646"/>
      <c r="AB6" s="646"/>
      <c r="AC6" s="646"/>
      <c r="AD6" s="646"/>
      <c r="AE6" s="646"/>
      <c r="AF6" s="646"/>
      <c r="AG6" s="646"/>
      <c r="AH6" s="647"/>
    </row>
    <row r="7" spans="1:34" ht="15.6" customHeight="1">
      <c r="A7" s="654"/>
      <c r="B7" s="655"/>
      <c r="C7" s="655"/>
      <c r="D7" s="655"/>
      <c r="E7" s="655"/>
      <c r="F7" s="655"/>
      <c r="G7" s="656"/>
      <c r="H7" s="614" t="s">
        <v>179</v>
      </c>
      <c r="I7" s="615"/>
      <c r="J7" s="616"/>
      <c r="K7" s="617"/>
      <c r="L7" s="618"/>
      <c r="M7" s="618"/>
      <c r="N7" s="618"/>
      <c r="O7" s="618"/>
      <c r="P7" s="618"/>
      <c r="Q7" s="618"/>
      <c r="R7" s="619"/>
      <c r="S7" s="620" t="s">
        <v>218</v>
      </c>
      <c r="T7" s="620"/>
      <c r="U7" s="622" t="s">
        <v>182</v>
      </c>
      <c r="V7" s="603"/>
      <c r="W7" s="603"/>
      <c r="X7" s="603"/>
      <c r="Y7" s="602"/>
      <c r="Z7" s="602"/>
      <c r="AA7" s="267" t="s">
        <v>183</v>
      </c>
      <c r="AB7" s="602"/>
      <c r="AC7" s="602"/>
      <c r="AD7" s="268" t="s">
        <v>184</v>
      </c>
      <c r="AE7" s="603"/>
      <c r="AF7" s="603"/>
      <c r="AG7" s="603"/>
      <c r="AH7" s="604"/>
    </row>
    <row r="8" spans="1:34" ht="15.6" customHeight="1">
      <c r="A8" s="654"/>
      <c r="B8" s="655"/>
      <c r="C8" s="655"/>
      <c r="D8" s="655"/>
      <c r="E8" s="655"/>
      <c r="F8" s="655"/>
      <c r="G8" s="656"/>
      <c r="H8" s="614" t="s">
        <v>248</v>
      </c>
      <c r="I8" s="615"/>
      <c r="J8" s="616"/>
      <c r="K8" s="617"/>
      <c r="L8" s="618"/>
      <c r="M8" s="618"/>
      <c r="N8" s="618"/>
      <c r="O8" s="618"/>
      <c r="P8" s="618"/>
      <c r="Q8" s="618"/>
      <c r="R8" s="619"/>
      <c r="S8" s="620"/>
      <c r="T8" s="620"/>
      <c r="U8" s="645"/>
      <c r="V8" s="646"/>
      <c r="W8" s="646"/>
      <c r="X8" s="646"/>
      <c r="Y8" s="646"/>
      <c r="Z8" s="646"/>
      <c r="AA8" s="646"/>
      <c r="AB8" s="646"/>
      <c r="AC8" s="646"/>
      <c r="AD8" s="646"/>
      <c r="AE8" s="646"/>
      <c r="AF8" s="646"/>
      <c r="AG8" s="646"/>
      <c r="AH8" s="647"/>
    </row>
    <row r="9" spans="1:34" ht="15.6" customHeight="1">
      <c r="A9" s="654"/>
      <c r="B9" s="655"/>
      <c r="C9" s="655"/>
      <c r="D9" s="655"/>
      <c r="E9" s="655"/>
      <c r="F9" s="655"/>
      <c r="G9" s="656"/>
      <c r="H9" s="614" t="s">
        <v>179</v>
      </c>
      <c r="I9" s="615"/>
      <c r="J9" s="616"/>
      <c r="K9" s="617"/>
      <c r="L9" s="618"/>
      <c r="M9" s="618"/>
      <c r="N9" s="618"/>
      <c r="O9" s="618"/>
      <c r="P9" s="618"/>
      <c r="Q9" s="618"/>
      <c r="R9" s="619"/>
      <c r="S9" s="620" t="s">
        <v>218</v>
      </c>
      <c r="T9" s="620"/>
      <c r="U9" s="622" t="s">
        <v>182</v>
      </c>
      <c r="V9" s="603"/>
      <c r="W9" s="603"/>
      <c r="X9" s="603"/>
      <c r="Y9" s="602"/>
      <c r="Z9" s="602"/>
      <c r="AA9" s="267" t="s">
        <v>183</v>
      </c>
      <c r="AB9" s="602"/>
      <c r="AC9" s="602"/>
      <c r="AD9" s="268" t="s">
        <v>184</v>
      </c>
      <c r="AE9" s="603"/>
      <c r="AF9" s="603"/>
      <c r="AG9" s="603"/>
      <c r="AH9" s="604"/>
    </row>
    <row r="10" spans="1:34" ht="15.6" customHeight="1" thickBot="1">
      <c r="A10" s="657"/>
      <c r="B10" s="658"/>
      <c r="C10" s="658"/>
      <c r="D10" s="658"/>
      <c r="E10" s="658"/>
      <c r="F10" s="658"/>
      <c r="G10" s="659"/>
      <c r="H10" s="605" t="s">
        <v>248</v>
      </c>
      <c r="I10" s="606"/>
      <c r="J10" s="607"/>
      <c r="K10" s="608"/>
      <c r="L10" s="609"/>
      <c r="M10" s="609"/>
      <c r="N10" s="609"/>
      <c r="O10" s="609"/>
      <c r="P10" s="609"/>
      <c r="Q10" s="609"/>
      <c r="R10" s="610"/>
      <c r="S10" s="621"/>
      <c r="T10" s="621"/>
      <c r="U10" s="611"/>
      <c r="V10" s="612"/>
      <c r="W10" s="612"/>
      <c r="X10" s="612"/>
      <c r="Y10" s="612"/>
      <c r="Z10" s="612"/>
      <c r="AA10" s="612"/>
      <c r="AB10" s="612"/>
      <c r="AC10" s="612"/>
      <c r="AD10" s="612"/>
      <c r="AE10" s="612"/>
      <c r="AF10" s="612"/>
      <c r="AG10" s="612"/>
      <c r="AH10" s="613"/>
    </row>
    <row r="11" spans="1:34" ht="26.1" customHeight="1">
      <c r="A11" s="269"/>
      <c r="B11" s="269"/>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69"/>
    </row>
    <row r="12" spans="1:34" s="152" customFormat="1" ht="19.5">
      <c r="A12" s="270" t="s">
        <v>251</v>
      </c>
      <c r="B12" s="270"/>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0"/>
    </row>
    <row r="13" spans="1:34" s="152" customFormat="1" ht="20.25" thickBot="1">
      <c r="A13" s="271" t="s">
        <v>257</v>
      </c>
      <c r="B13" s="270"/>
      <c r="C13" s="270"/>
      <c r="D13" s="270"/>
      <c r="E13" s="270"/>
      <c r="F13" s="270"/>
      <c r="G13" s="270"/>
      <c r="H13" s="270"/>
      <c r="I13" s="270"/>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270"/>
    </row>
    <row r="14" spans="1:34" ht="16.350000000000001" customHeight="1">
      <c r="A14" s="623" t="s">
        <v>252</v>
      </c>
      <c r="B14" s="624"/>
      <c r="C14" s="629" t="s">
        <v>179</v>
      </c>
      <c r="D14" s="630"/>
      <c r="E14" s="630"/>
      <c r="F14" s="630"/>
      <c r="G14" s="631"/>
      <c r="H14" s="632"/>
      <c r="I14" s="633"/>
      <c r="J14" s="633"/>
      <c r="K14" s="633"/>
      <c r="L14" s="633"/>
      <c r="M14" s="633"/>
      <c r="N14" s="633"/>
      <c r="O14" s="633"/>
      <c r="P14" s="633"/>
      <c r="Q14" s="633"/>
      <c r="R14" s="633"/>
      <c r="S14" s="633"/>
      <c r="T14" s="633"/>
      <c r="U14" s="633"/>
      <c r="V14" s="633"/>
      <c r="W14" s="633"/>
      <c r="X14" s="633"/>
      <c r="Y14" s="633"/>
      <c r="Z14" s="633"/>
      <c r="AA14" s="633"/>
      <c r="AB14" s="633"/>
      <c r="AC14" s="633"/>
      <c r="AD14" s="633"/>
      <c r="AE14" s="633"/>
      <c r="AF14" s="633"/>
      <c r="AG14" s="633"/>
      <c r="AH14" s="634"/>
    </row>
    <row r="15" spans="1:34" ht="27.95" customHeight="1">
      <c r="A15" s="625"/>
      <c r="B15" s="626"/>
      <c r="C15" s="635" t="s">
        <v>229</v>
      </c>
      <c r="D15" s="635"/>
      <c r="E15" s="635"/>
      <c r="F15" s="635"/>
      <c r="G15" s="635"/>
      <c r="H15" s="636"/>
      <c r="I15" s="636"/>
      <c r="J15" s="636"/>
      <c r="K15" s="636"/>
      <c r="L15" s="636"/>
      <c r="M15" s="636"/>
      <c r="N15" s="636"/>
      <c r="O15" s="636"/>
      <c r="P15" s="636"/>
      <c r="Q15" s="636"/>
      <c r="R15" s="636"/>
      <c r="S15" s="636"/>
      <c r="T15" s="636"/>
      <c r="U15" s="636"/>
      <c r="V15" s="636"/>
      <c r="W15" s="636"/>
      <c r="X15" s="636"/>
      <c r="Y15" s="636"/>
      <c r="Z15" s="636"/>
      <c r="AA15" s="636"/>
      <c r="AB15" s="636"/>
      <c r="AC15" s="636"/>
      <c r="AD15" s="636"/>
      <c r="AE15" s="636"/>
      <c r="AF15" s="636"/>
      <c r="AG15" s="636"/>
      <c r="AH15" s="637"/>
    </row>
    <row r="16" spans="1:34" ht="15.75" customHeight="1">
      <c r="A16" s="625"/>
      <c r="B16" s="626"/>
      <c r="C16" s="635" t="s">
        <v>175</v>
      </c>
      <c r="D16" s="635"/>
      <c r="E16" s="635"/>
      <c r="F16" s="635"/>
      <c r="G16" s="635"/>
      <c r="H16" s="622" t="s">
        <v>182</v>
      </c>
      <c r="I16" s="603"/>
      <c r="J16" s="603"/>
      <c r="K16" s="603"/>
      <c r="L16" s="602"/>
      <c r="M16" s="602"/>
      <c r="N16" s="267" t="s">
        <v>183</v>
      </c>
      <c r="O16" s="602"/>
      <c r="P16" s="602"/>
      <c r="Q16" s="268" t="s">
        <v>184</v>
      </c>
      <c r="R16" s="603"/>
      <c r="S16" s="603"/>
      <c r="T16" s="603"/>
      <c r="U16" s="603"/>
      <c r="V16" s="603"/>
      <c r="W16" s="603"/>
      <c r="X16" s="603"/>
      <c r="Y16" s="603"/>
      <c r="Z16" s="603"/>
      <c r="AA16" s="603"/>
      <c r="AB16" s="603"/>
      <c r="AC16" s="603"/>
      <c r="AD16" s="603"/>
      <c r="AE16" s="603"/>
      <c r="AF16" s="603"/>
      <c r="AG16" s="603"/>
      <c r="AH16" s="604"/>
    </row>
    <row r="17" spans="1:34" ht="15.75" customHeight="1">
      <c r="A17" s="625"/>
      <c r="B17" s="626"/>
      <c r="C17" s="635"/>
      <c r="D17" s="635"/>
      <c r="E17" s="635"/>
      <c r="F17" s="635"/>
      <c r="G17" s="635"/>
      <c r="H17" s="638"/>
      <c r="I17" s="639"/>
      <c r="J17" s="639"/>
      <c r="K17" s="639"/>
      <c r="L17" s="272" t="s">
        <v>185</v>
      </c>
      <c r="M17" s="272" t="s">
        <v>186</v>
      </c>
      <c r="N17" s="639"/>
      <c r="O17" s="639"/>
      <c r="P17" s="639"/>
      <c r="Q17" s="639"/>
      <c r="R17" s="639"/>
      <c r="S17" s="639"/>
      <c r="T17" s="639"/>
      <c r="U17" s="639"/>
      <c r="V17" s="272" t="s">
        <v>187</v>
      </c>
      <c r="W17" s="272" t="s">
        <v>188</v>
      </c>
      <c r="X17" s="639"/>
      <c r="Y17" s="639"/>
      <c r="Z17" s="639"/>
      <c r="AA17" s="639"/>
      <c r="AB17" s="639"/>
      <c r="AC17" s="639"/>
      <c r="AD17" s="639"/>
      <c r="AE17" s="639"/>
      <c r="AF17" s="639"/>
      <c r="AG17" s="639"/>
      <c r="AH17" s="640"/>
    </row>
    <row r="18" spans="1:34" ht="15.75" customHeight="1">
      <c r="A18" s="625"/>
      <c r="B18" s="626"/>
      <c r="C18" s="635"/>
      <c r="D18" s="635"/>
      <c r="E18" s="635"/>
      <c r="F18" s="635"/>
      <c r="G18" s="635"/>
      <c r="H18" s="638"/>
      <c r="I18" s="639"/>
      <c r="J18" s="639"/>
      <c r="K18" s="639"/>
      <c r="L18" s="272" t="s">
        <v>189</v>
      </c>
      <c r="M18" s="272" t="s">
        <v>190</v>
      </c>
      <c r="N18" s="639"/>
      <c r="O18" s="639"/>
      <c r="P18" s="639"/>
      <c r="Q18" s="639"/>
      <c r="R18" s="639"/>
      <c r="S18" s="639"/>
      <c r="T18" s="639"/>
      <c r="U18" s="639"/>
      <c r="V18" s="272" t="s">
        <v>191</v>
      </c>
      <c r="W18" s="272" t="s">
        <v>192</v>
      </c>
      <c r="X18" s="639"/>
      <c r="Y18" s="639"/>
      <c r="Z18" s="639"/>
      <c r="AA18" s="639"/>
      <c r="AB18" s="639"/>
      <c r="AC18" s="639"/>
      <c r="AD18" s="639"/>
      <c r="AE18" s="639"/>
      <c r="AF18" s="639"/>
      <c r="AG18" s="639"/>
      <c r="AH18" s="640"/>
    </row>
    <row r="19" spans="1:34" ht="18.95" customHeight="1">
      <c r="A19" s="625"/>
      <c r="B19" s="626"/>
      <c r="C19" s="635"/>
      <c r="D19" s="635"/>
      <c r="E19" s="635"/>
      <c r="F19" s="635"/>
      <c r="G19" s="635"/>
      <c r="H19" s="641"/>
      <c r="I19" s="642"/>
      <c r="J19" s="642"/>
      <c r="K19" s="642"/>
      <c r="L19" s="642"/>
      <c r="M19" s="642"/>
      <c r="N19" s="642"/>
      <c r="O19" s="642"/>
      <c r="P19" s="642"/>
      <c r="Q19" s="642"/>
      <c r="R19" s="642"/>
      <c r="S19" s="642"/>
      <c r="T19" s="642"/>
      <c r="U19" s="642"/>
      <c r="V19" s="642"/>
      <c r="W19" s="642"/>
      <c r="X19" s="642"/>
      <c r="Y19" s="642"/>
      <c r="Z19" s="642"/>
      <c r="AA19" s="642"/>
      <c r="AB19" s="642"/>
      <c r="AC19" s="642"/>
      <c r="AD19" s="642"/>
      <c r="AE19" s="642"/>
      <c r="AF19" s="642"/>
      <c r="AG19" s="642"/>
      <c r="AH19" s="643"/>
    </row>
    <row r="20" spans="1:34" ht="16.350000000000001" customHeight="1">
      <c r="A20" s="625"/>
      <c r="B20" s="626"/>
      <c r="C20" s="635" t="s">
        <v>230</v>
      </c>
      <c r="D20" s="635"/>
      <c r="E20" s="635"/>
      <c r="F20" s="635"/>
      <c r="G20" s="635"/>
      <c r="H20" s="592" t="s">
        <v>194</v>
      </c>
      <c r="I20" s="593"/>
      <c r="J20" s="594"/>
      <c r="K20" s="273"/>
      <c r="L20" s="274"/>
      <c r="M20" s="274"/>
      <c r="N20" s="274"/>
      <c r="O20" s="274"/>
      <c r="P20" s="274"/>
      <c r="Q20" s="274" t="s">
        <v>231</v>
      </c>
      <c r="R20" s="274"/>
      <c r="S20" s="274"/>
      <c r="T20" s="274"/>
      <c r="U20" s="275"/>
      <c r="V20" s="592" t="s">
        <v>196</v>
      </c>
      <c r="W20" s="593"/>
      <c r="X20" s="594"/>
      <c r="Y20" s="595"/>
      <c r="Z20" s="596"/>
      <c r="AA20" s="596"/>
      <c r="AB20" s="596"/>
      <c r="AC20" s="596"/>
      <c r="AD20" s="596"/>
      <c r="AE20" s="596"/>
      <c r="AF20" s="596"/>
      <c r="AG20" s="596"/>
      <c r="AH20" s="597"/>
    </row>
    <row r="21" spans="1:34" ht="16.350000000000001" customHeight="1" thickBot="1">
      <c r="A21" s="627"/>
      <c r="B21" s="628"/>
      <c r="C21" s="644"/>
      <c r="D21" s="644"/>
      <c r="E21" s="644"/>
      <c r="F21" s="644"/>
      <c r="G21" s="644"/>
      <c r="H21" s="598" t="s">
        <v>197</v>
      </c>
      <c r="I21" s="598"/>
      <c r="J21" s="598"/>
      <c r="K21" s="599"/>
      <c r="L21" s="600"/>
      <c r="M21" s="600"/>
      <c r="N21" s="600"/>
      <c r="O21" s="600"/>
      <c r="P21" s="600"/>
      <c r="Q21" s="600"/>
      <c r="R21" s="600"/>
      <c r="S21" s="600"/>
      <c r="T21" s="600"/>
      <c r="U21" s="600"/>
      <c r="V21" s="600"/>
      <c r="W21" s="600"/>
      <c r="X21" s="600"/>
      <c r="Y21" s="600"/>
      <c r="Z21" s="600"/>
      <c r="AA21" s="600"/>
      <c r="AB21" s="600"/>
      <c r="AC21" s="600"/>
      <c r="AD21" s="600"/>
      <c r="AE21" s="600"/>
      <c r="AF21" s="600"/>
      <c r="AG21" s="600"/>
      <c r="AH21" s="601"/>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1"/>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BF57"/>
  <sheetViews>
    <sheetView showGridLines="0" view="pageBreakPreview" zoomScale="50" zoomScaleNormal="55" zoomScaleSheetLayoutView="50" workbookViewId="0">
      <selection activeCell="D1" sqref="D1"/>
    </sheetView>
  </sheetViews>
  <sheetFormatPr defaultColWidth="4.5" defaultRowHeight="20.25" customHeight="1"/>
  <cols>
    <col min="1" max="1" width="1.375" style="5" customWidth="1"/>
    <col min="2" max="56" width="5.625" style="5" customWidth="1"/>
    <col min="57" max="16384" width="4.5" style="5"/>
  </cols>
  <sheetData>
    <row r="1" spans="1:57" s="9" customFormat="1" ht="20.25" customHeight="1">
      <c r="A1" s="36"/>
      <c r="B1" s="36"/>
      <c r="C1" s="37" t="s">
        <v>170</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724" t="s">
        <v>163</v>
      </c>
      <c r="AN1" s="724"/>
      <c r="AO1" s="724"/>
      <c r="AP1" s="724"/>
      <c r="AQ1" s="724"/>
      <c r="AR1" s="724"/>
      <c r="AS1" s="724"/>
      <c r="AT1" s="724"/>
      <c r="AU1" s="724"/>
      <c r="AV1" s="724"/>
      <c r="AW1" s="724"/>
      <c r="AX1" s="724"/>
      <c r="AY1" s="724"/>
      <c r="AZ1" s="724"/>
      <c r="BA1" s="724"/>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20</v>
      </c>
      <c r="U2" s="726">
        <v>4</v>
      </c>
      <c r="V2" s="726"/>
      <c r="W2" s="39" t="s">
        <v>17</v>
      </c>
      <c r="X2" s="725">
        <f>IF(U2=0,"",YEAR(DATE(2018+U2,1,1)))</f>
        <v>2022</v>
      </c>
      <c r="Y2" s="725"/>
      <c r="Z2" s="41" t="s">
        <v>21</v>
      </c>
      <c r="AA2" s="41" t="s">
        <v>22</v>
      </c>
      <c r="AB2" s="726">
        <v>4</v>
      </c>
      <c r="AC2" s="726"/>
      <c r="AD2" s="41" t="s">
        <v>23</v>
      </c>
      <c r="AE2" s="41"/>
      <c r="AF2" s="41"/>
      <c r="AG2" s="41"/>
      <c r="AH2" s="41"/>
      <c r="AI2" s="41"/>
      <c r="AJ2" s="40"/>
      <c r="AK2" s="39" t="s">
        <v>18</v>
      </c>
      <c r="AL2" s="39" t="s">
        <v>17</v>
      </c>
      <c r="AM2" s="726"/>
      <c r="AN2" s="726"/>
      <c r="AO2" s="726"/>
      <c r="AP2" s="726"/>
      <c r="AQ2" s="726"/>
      <c r="AR2" s="726"/>
      <c r="AS2" s="726"/>
      <c r="AT2" s="726"/>
      <c r="AU2" s="726"/>
      <c r="AV2" s="726"/>
      <c r="AW2" s="726"/>
      <c r="AX2" s="726"/>
      <c r="AY2" s="726"/>
      <c r="AZ2" s="726"/>
      <c r="BA2" s="726"/>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665" t="s">
        <v>145</v>
      </c>
      <c r="BA3" s="665"/>
      <c r="BB3" s="665"/>
      <c r="BC3" s="665"/>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665" t="s">
        <v>137</v>
      </c>
      <c r="BA4" s="665"/>
      <c r="BB4" s="665"/>
      <c r="BC4" s="665"/>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739">
        <v>40</v>
      </c>
      <c r="AW5" s="740"/>
      <c r="AX5" s="61" t="s">
        <v>24</v>
      </c>
      <c r="AY5" s="60"/>
      <c r="AZ5" s="739">
        <v>160</v>
      </c>
      <c r="BA5" s="740"/>
      <c r="BB5" s="61" t="s">
        <v>120</v>
      </c>
      <c r="BC5" s="60"/>
      <c r="BD5" s="41"/>
      <c r="BE5" s="4"/>
    </row>
    <row r="6" spans="1:57" s="3"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743">
        <f>DAY(EOMONTH(DATE(X2,AB2,1),0))</f>
        <v>30</v>
      </c>
      <c r="BA6" s="744"/>
      <c r="BB6" s="61" t="s">
        <v>26</v>
      </c>
      <c r="BC6" s="41"/>
      <c r="BD6" s="41"/>
      <c r="BE6" s="4"/>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c r="A8" s="71"/>
      <c r="B8" s="751" t="s">
        <v>27</v>
      </c>
      <c r="C8" s="755" t="s">
        <v>85</v>
      </c>
      <c r="D8" s="763"/>
      <c r="E8" s="754" t="s">
        <v>86</v>
      </c>
      <c r="F8" s="763"/>
      <c r="G8" s="754" t="s">
        <v>87</v>
      </c>
      <c r="H8" s="755"/>
      <c r="I8" s="755"/>
      <c r="J8" s="755"/>
      <c r="K8" s="763"/>
      <c r="L8" s="754" t="s">
        <v>88</v>
      </c>
      <c r="M8" s="755"/>
      <c r="N8" s="755"/>
      <c r="O8" s="756"/>
      <c r="P8" s="741" t="s">
        <v>153</v>
      </c>
      <c r="Q8" s="742"/>
      <c r="R8" s="742"/>
      <c r="S8" s="742"/>
      <c r="T8" s="742"/>
      <c r="U8" s="742"/>
      <c r="V8" s="742"/>
      <c r="W8" s="742"/>
      <c r="X8" s="742"/>
      <c r="Y8" s="742"/>
      <c r="Z8" s="742"/>
      <c r="AA8" s="742"/>
      <c r="AB8" s="742"/>
      <c r="AC8" s="742"/>
      <c r="AD8" s="742"/>
      <c r="AE8" s="742"/>
      <c r="AF8" s="742"/>
      <c r="AG8" s="742"/>
      <c r="AH8" s="742"/>
      <c r="AI8" s="742"/>
      <c r="AJ8" s="742"/>
      <c r="AK8" s="742"/>
      <c r="AL8" s="742"/>
      <c r="AM8" s="742"/>
      <c r="AN8" s="742"/>
      <c r="AO8" s="742"/>
      <c r="AP8" s="742"/>
      <c r="AQ8" s="742"/>
      <c r="AR8" s="742"/>
      <c r="AS8" s="742"/>
      <c r="AT8" s="742"/>
      <c r="AU8" s="689" t="str">
        <f>IF(AZ3="４週","(9)1～4週目の勤務時間数合計","(9)1か月の勤務時間数合計")</f>
        <v>(9)1～4週目の勤務時間数合計</v>
      </c>
      <c r="AV8" s="690"/>
      <c r="AW8" s="689" t="s">
        <v>89</v>
      </c>
      <c r="AX8" s="690"/>
      <c r="AY8" s="737" t="s">
        <v>151</v>
      </c>
      <c r="AZ8" s="737"/>
      <c r="BA8" s="737"/>
      <c r="BB8" s="737"/>
      <c r="BC8" s="737"/>
      <c r="BD8" s="737"/>
    </row>
    <row r="9" spans="1:57" ht="20.25" customHeight="1" thickBot="1">
      <c r="A9" s="71"/>
      <c r="B9" s="752"/>
      <c r="C9" s="758"/>
      <c r="D9" s="764"/>
      <c r="E9" s="757"/>
      <c r="F9" s="764"/>
      <c r="G9" s="757"/>
      <c r="H9" s="758"/>
      <c r="I9" s="758"/>
      <c r="J9" s="758"/>
      <c r="K9" s="764"/>
      <c r="L9" s="757"/>
      <c r="M9" s="758"/>
      <c r="N9" s="758"/>
      <c r="O9" s="759"/>
      <c r="P9" s="686" t="s">
        <v>11</v>
      </c>
      <c r="Q9" s="687"/>
      <c r="R9" s="687"/>
      <c r="S9" s="687"/>
      <c r="T9" s="687"/>
      <c r="U9" s="687"/>
      <c r="V9" s="688"/>
      <c r="W9" s="686" t="s">
        <v>12</v>
      </c>
      <c r="X9" s="687"/>
      <c r="Y9" s="687"/>
      <c r="Z9" s="687"/>
      <c r="AA9" s="687"/>
      <c r="AB9" s="687"/>
      <c r="AC9" s="688"/>
      <c r="AD9" s="686" t="s">
        <v>13</v>
      </c>
      <c r="AE9" s="687"/>
      <c r="AF9" s="687"/>
      <c r="AG9" s="687"/>
      <c r="AH9" s="687"/>
      <c r="AI9" s="687"/>
      <c r="AJ9" s="688"/>
      <c r="AK9" s="686" t="s">
        <v>14</v>
      </c>
      <c r="AL9" s="687"/>
      <c r="AM9" s="687"/>
      <c r="AN9" s="687"/>
      <c r="AO9" s="687"/>
      <c r="AP9" s="687"/>
      <c r="AQ9" s="688"/>
      <c r="AR9" s="686" t="s">
        <v>15</v>
      </c>
      <c r="AS9" s="687"/>
      <c r="AT9" s="688"/>
      <c r="AU9" s="691"/>
      <c r="AV9" s="692"/>
      <c r="AW9" s="691"/>
      <c r="AX9" s="692"/>
      <c r="AY9" s="737"/>
      <c r="AZ9" s="737"/>
      <c r="BA9" s="737"/>
      <c r="BB9" s="737"/>
      <c r="BC9" s="737"/>
      <c r="BD9" s="737"/>
    </row>
    <row r="10" spans="1:57" ht="20.25" customHeight="1" thickBot="1">
      <c r="A10" s="71"/>
      <c r="B10" s="752"/>
      <c r="C10" s="758"/>
      <c r="D10" s="764"/>
      <c r="E10" s="757"/>
      <c r="F10" s="764"/>
      <c r="G10" s="757"/>
      <c r="H10" s="758"/>
      <c r="I10" s="758"/>
      <c r="J10" s="758"/>
      <c r="K10" s="764"/>
      <c r="L10" s="757"/>
      <c r="M10" s="758"/>
      <c r="N10" s="758"/>
      <c r="O10" s="759"/>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691"/>
      <c r="AV10" s="692"/>
      <c r="AW10" s="691"/>
      <c r="AX10" s="692"/>
      <c r="AY10" s="737"/>
      <c r="AZ10" s="737"/>
      <c r="BA10" s="737"/>
      <c r="BB10" s="737"/>
      <c r="BC10" s="737"/>
      <c r="BD10" s="737"/>
    </row>
    <row r="11" spans="1:57" ht="20.25" hidden="1" customHeight="1" thickBot="1">
      <c r="A11" s="71"/>
      <c r="B11" s="752"/>
      <c r="C11" s="758"/>
      <c r="D11" s="764"/>
      <c r="E11" s="757"/>
      <c r="F11" s="764"/>
      <c r="G11" s="757"/>
      <c r="H11" s="758"/>
      <c r="I11" s="758"/>
      <c r="J11" s="758"/>
      <c r="K11" s="764"/>
      <c r="L11" s="757"/>
      <c r="M11" s="758"/>
      <c r="N11" s="758"/>
      <c r="O11" s="759"/>
      <c r="P11" s="89">
        <f>WEEKDAY(DATE($X$2,$AB$2,1))</f>
        <v>6</v>
      </c>
      <c r="Q11" s="90">
        <f>WEEKDAY(DATE($X$2,$AB$2,2))</f>
        <v>7</v>
      </c>
      <c r="R11" s="90">
        <f>WEEKDAY(DATE($X$2,$AB$2,3))</f>
        <v>1</v>
      </c>
      <c r="S11" s="90">
        <f>WEEKDAY(DATE($X$2,$AB$2,4))</f>
        <v>2</v>
      </c>
      <c r="T11" s="90">
        <f>WEEKDAY(DATE($X$2,$AB$2,5))</f>
        <v>3</v>
      </c>
      <c r="U11" s="90">
        <f>WEEKDAY(DATE($X$2,$AB$2,6))</f>
        <v>4</v>
      </c>
      <c r="V11" s="91">
        <f>WEEKDAY(DATE($X$2,$AB$2,7))</f>
        <v>5</v>
      </c>
      <c r="W11" s="89">
        <f>WEEKDAY(DATE($X$2,$AB$2,8))</f>
        <v>6</v>
      </c>
      <c r="X11" s="90">
        <f>WEEKDAY(DATE($X$2,$AB$2,9))</f>
        <v>7</v>
      </c>
      <c r="Y11" s="90">
        <f>WEEKDAY(DATE($X$2,$AB$2,10))</f>
        <v>1</v>
      </c>
      <c r="Z11" s="90">
        <f>WEEKDAY(DATE($X$2,$AB$2,11))</f>
        <v>2</v>
      </c>
      <c r="AA11" s="90">
        <f>WEEKDAY(DATE($X$2,$AB$2,12))</f>
        <v>3</v>
      </c>
      <c r="AB11" s="90">
        <f>WEEKDAY(DATE($X$2,$AB$2,13))</f>
        <v>4</v>
      </c>
      <c r="AC11" s="91">
        <f>WEEKDAY(DATE($X$2,$AB$2,14))</f>
        <v>5</v>
      </c>
      <c r="AD11" s="89">
        <f>WEEKDAY(DATE($X$2,$AB$2,15))</f>
        <v>6</v>
      </c>
      <c r="AE11" s="90">
        <f>WEEKDAY(DATE($X$2,$AB$2,16))</f>
        <v>7</v>
      </c>
      <c r="AF11" s="90">
        <f>WEEKDAY(DATE($X$2,$AB$2,17))</f>
        <v>1</v>
      </c>
      <c r="AG11" s="90">
        <f>WEEKDAY(DATE($X$2,$AB$2,18))</f>
        <v>2</v>
      </c>
      <c r="AH11" s="90">
        <f>WEEKDAY(DATE($X$2,$AB$2,19))</f>
        <v>3</v>
      </c>
      <c r="AI11" s="90">
        <f>WEEKDAY(DATE($X$2,$AB$2,20))</f>
        <v>4</v>
      </c>
      <c r="AJ11" s="91">
        <f>WEEKDAY(DATE($X$2,$AB$2,21))</f>
        <v>5</v>
      </c>
      <c r="AK11" s="89">
        <f>WEEKDAY(DATE($X$2,$AB$2,22))</f>
        <v>6</v>
      </c>
      <c r="AL11" s="90">
        <f>WEEKDAY(DATE($X$2,$AB$2,23))</f>
        <v>7</v>
      </c>
      <c r="AM11" s="90">
        <f>WEEKDAY(DATE($X$2,$AB$2,24))</f>
        <v>1</v>
      </c>
      <c r="AN11" s="90">
        <f>WEEKDAY(DATE($X$2,$AB$2,25))</f>
        <v>2</v>
      </c>
      <c r="AO11" s="90">
        <f>WEEKDAY(DATE($X$2,$AB$2,26))</f>
        <v>3</v>
      </c>
      <c r="AP11" s="90">
        <f>WEEKDAY(DATE($X$2,$AB$2,27))</f>
        <v>4</v>
      </c>
      <c r="AQ11" s="91">
        <f>WEEKDAY(DATE($X$2,$AB$2,28))</f>
        <v>5</v>
      </c>
      <c r="AR11" s="89">
        <f>IF(AR10=29,WEEKDAY(DATE($X$2,$AB$2,29)),0)</f>
        <v>0</v>
      </c>
      <c r="AS11" s="90">
        <f>IF(AS10=30,WEEKDAY(DATE($X$2,$AB$2,30)),0)</f>
        <v>0</v>
      </c>
      <c r="AT11" s="95">
        <f>IF(AT10=31,WEEKDAY(DATE($X$2,$AB$2,31)),0)</f>
        <v>0</v>
      </c>
      <c r="AU11" s="693"/>
      <c r="AV11" s="694"/>
      <c r="AW11" s="693"/>
      <c r="AX11" s="694"/>
      <c r="AY11" s="738"/>
      <c r="AZ11" s="738"/>
      <c r="BA11" s="738"/>
      <c r="BB11" s="738"/>
      <c r="BC11" s="738"/>
      <c r="BD11" s="738"/>
    </row>
    <row r="12" spans="1:57" ht="20.25" customHeight="1" thickBot="1">
      <c r="A12" s="71"/>
      <c r="B12" s="753"/>
      <c r="C12" s="761"/>
      <c r="D12" s="765"/>
      <c r="E12" s="760"/>
      <c r="F12" s="765"/>
      <c r="G12" s="760"/>
      <c r="H12" s="761"/>
      <c r="I12" s="761"/>
      <c r="J12" s="761"/>
      <c r="K12" s="765"/>
      <c r="L12" s="760"/>
      <c r="M12" s="761"/>
      <c r="N12" s="761"/>
      <c r="O12" s="762"/>
      <c r="P12" s="92" t="str">
        <f>IF(P11=1,"日",IF(P11=2,"月",IF(P11=3,"火",IF(P11=4,"水",IF(P11=5,"木",IF(P11=6,"金","土"))))))</f>
        <v>金</v>
      </c>
      <c r="Q12" s="93" t="str">
        <f t="shared" ref="Q12:V12" si="0">IF(Q11=1,"日",IF(Q11=2,"月",IF(Q11=3,"火",IF(Q11=4,"水",IF(Q11=5,"木",IF(Q11=6,"金","土"))))))</f>
        <v>土</v>
      </c>
      <c r="R12" s="93" t="str">
        <f t="shared" si="0"/>
        <v>日</v>
      </c>
      <c r="S12" s="93" t="str">
        <f t="shared" si="0"/>
        <v>月</v>
      </c>
      <c r="T12" s="93" t="str">
        <f t="shared" si="0"/>
        <v>火</v>
      </c>
      <c r="U12" s="93" t="str">
        <f t="shared" si="0"/>
        <v>水</v>
      </c>
      <c r="V12" s="94" t="str">
        <f t="shared" si="0"/>
        <v>木</v>
      </c>
      <c r="W12" s="92" t="str">
        <f t="shared" ref="W12" si="1">IF(W11=1,"日",IF(W11=2,"月",IF(W11=3,"火",IF(W11=4,"水",IF(W11=5,"木",IF(W11=6,"金","土"))))))</f>
        <v>金</v>
      </c>
      <c r="X12" s="93" t="str">
        <f t="shared" ref="X12" si="2">IF(X11=1,"日",IF(X11=2,"月",IF(X11=3,"火",IF(X11=4,"水",IF(X11=5,"木",IF(X11=6,"金","土"))))))</f>
        <v>土</v>
      </c>
      <c r="Y12" s="93" t="str">
        <f t="shared" ref="Y12" si="3">IF(Y11=1,"日",IF(Y11=2,"月",IF(Y11=3,"火",IF(Y11=4,"水",IF(Y11=5,"木",IF(Y11=6,"金","土"))))))</f>
        <v>日</v>
      </c>
      <c r="Z12" s="93" t="str">
        <f t="shared" ref="Z12" si="4">IF(Z11=1,"日",IF(Z11=2,"月",IF(Z11=3,"火",IF(Z11=4,"水",IF(Z11=5,"木",IF(Z11=6,"金","土"))))))</f>
        <v>月</v>
      </c>
      <c r="AA12" s="93" t="str">
        <f t="shared" ref="AA12" si="5">IF(AA11=1,"日",IF(AA11=2,"月",IF(AA11=3,"火",IF(AA11=4,"水",IF(AA11=5,"木",IF(AA11=6,"金","土"))))))</f>
        <v>火</v>
      </c>
      <c r="AB12" s="93" t="str">
        <f t="shared" ref="AB12" si="6">IF(AB11=1,"日",IF(AB11=2,"月",IF(AB11=3,"火",IF(AB11=4,"水",IF(AB11=5,"木",IF(AB11=6,"金","土"))))))</f>
        <v>水</v>
      </c>
      <c r="AC12" s="94" t="str">
        <f t="shared" ref="AC12" si="7">IF(AC11=1,"日",IF(AC11=2,"月",IF(AC11=3,"火",IF(AC11=4,"水",IF(AC11=5,"木",IF(AC11=6,"金","土"))))))</f>
        <v>木</v>
      </c>
      <c r="AD12" s="92" t="str">
        <f t="shared" ref="AD12" si="8">IF(AD11=1,"日",IF(AD11=2,"月",IF(AD11=3,"火",IF(AD11=4,"水",IF(AD11=5,"木",IF(AD11=6,"金","土"))))))</f>
        <v>金</v>
      </c>
      <c r="AE12" s="93" t="str">
        <f t="shared" ref="AE12" si="9">IF(AE11=1,"日",IF(AE11=2,"月",IF(AE11=3,"火",IF(AE11=4,"水",IF(AE11=5,"木",IF(AE11=6,"金","土"))))))</f>
        <v>土</v>
      </c>
      <c r="AF12" s="93" t="str">
        <f t="shared" ref="AF12" si="10">IF(AF11=1,"日",IF(AF11=2,"月",IF(AF11=3,"火",IF(AF11=4,"水",IF(AF11=5,"木",IF(AF11=6,"金","土"))))))</f>
        <v>日</v>
      </c>
      <c r="AG12" s="93" t="str">
        <f t="shared" ref="AG12" si="11">IF(AG11=1,"日",IF(AG11=2,"月",IF(AG11=3,"火",IF(AG11=4,"水",IF(AG11=5,"木",IF(AG11=6,"金","土"))))))</f>
        <v>月</v>
      </c>
      <c r="AH12" s="93" t="str">
        <f t="shared" ref="AH12" si="12">IF(AH11=1,"日",IF(AH11=2,"月",IF(AH11=3,"火",IF(AH11=4,"水",IF(AH11=5,"木",IF(AH11=6,"金","土"))))))</f>
        <v>火</v>
      </c>
      <c r="AI12" s="93" t="str">
        <f t="shared" ref="AI12" si="13">IF(AI11=1,"日",IF(AI11=2,"月",IF(AI11=3,"火",IF(AI11=4,"水",IF(AI11=5,"木",IF(AI11=6,"金","土"))))))</f>
        <v>水</v>
      </c>
      <c r="AJ12" s="94" t="str">
        <f t="shared" ref="AJ12" si="14">IF(AJ11=1,"日",IF(AJ11=2,"月",IF(AJ11=3,"火",IF(AJ11=4,"水",IF(AJ11=5,"木",IF(AJ11=6,"金","土"))))))</f>
        <v>木</v>
      </c>
      <c r="AK12" s="92" t="str">
        <f t="shared" ref="AK12" si="15">IF(AK11=1,"日",IF(AK11=2,"月",IF(AK11=3,"火",IF(AK11=4,"水",IF(AK11=5,"木",IF(AK11=6,"金","土"))))))</f>
        <v>金</v>
      </c>
      <c r="AL12" s="93" t="str">
        <f t="shared" ref="AL12" si="16">IF(AL11=1,"日",IF(AL11=2,"月",IF(AL11=3,"火",IF(AL11=4,"水",IF(AL11=5,"木",IF(AL11=6,"金","土"))))))</f>
        <v>土</v>
      </c>
      <c r="AM12" s="93" t="str">
        <f t="shared" ref="AM12" si="17">IF(AM11=1,"日",IF(AM11=2,"月",IF(AM11=3,"火",IF(AM11=4,"水",IF(AM11=5,"木",IF(AM11=6,"金","土"))))))</f>
        <v>日</v>
      </c>
      <c r="AN12" s="93" t="str">
        <f t="shared" ref="AN12" si="18">IF(AN11=1,"日",IF(AN11=2,"月",IF(AN11=3,"火",IF(AN11=4,"水",IF(AN11=5,"木",IF(AN11=6,"金","土"))))))</f>
        <v>月</v>
      </c>
      <c r="AO12" s="93" t="str">
        <f t="shared" ref="AO12" si="19">IF(AO11=1,"日",IF(AO11=2,"月",IF(AO11=3,"火",IF(AO11=4,"水",IF(AO11=5,"木",IF(AO11=6,"金","土"))))))</f>
        <v>火</v>
      </c>
      <c r="AP12" s="93" t="str">
        <f t="shared" ref="AP12" si="20">IF(AP11=1,"日",IF(AP11=2,"月",IF(AP11=3,"火",IF(AP11=4,"水",IF(AP11=5,"木",IF(AP11=6,"金","土"))))))</f>
        <v>水</v>
      </c>
      <c r="AQ12" s="94" t="str">
        <f t="shared" ref="AQ12" si="21">IF(AQ11=1,"日",IF(AQ11=2,"月",IF(AQ11=3,"火",IF(AQ11=4,"水",IF(AQ11=5,"木",IF(AQ11=6,"金","土"))))))</f>
        <v>木</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695"/>
      <c r="AV12" s="696"/>
      <c r="AW12" s="695"/>
      <c r="AX12" s="696"/>
      <c r="AY12" s="738"/>
      <c r="AZ12" s="738"/>
      <c r="BA12" s="738"/>
      <c r="BB12" s="738"/>
      <c r="BC12" s="738"/>
      <c r="BD12" s="738"/>
    </row>
    <row r="13" spans="1:57" ht="39.950000000000003" customHeight="1">
      <c r="A13" s="71"/>
      <c r="B13" s="86">
        <v>1</v>
      </c>
      <c r="C13" s="774"/>
      <c r="D13" s="775"/>
      <c r="E13" s="776"/>
      <c r="F13" s="777"/>
      <c r="G13" s="778"/>
      <c r="H13" s="779"/>
      <c r="I13" s="779"/>
      <c r="J13" s="779"/>
      <c r="K13" s="780"/>
      <c r="L13" s="783"/>
      <c r="M13" s="784"/>
      <c r="N13" s="784"/>
      <c r="O13" s="785"/>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766">
        <f>IF($AZ$3="４週",SUM(P13:AQ13),IF($AZ$3="暦月",SUM(P13:AT13),""))</f>
        <v>0</v>
      </c>
      <c r="AV13" s="767"/>
      <c r="AW13" s="768">
        <f t="shared" ref="AW13:AW30" si="22">IF($AZ$3="４週",AU13/4,IF($AZ$3="暦月",AU13/($AZ$6/7),""))</f>
        <v>0</v>
      </c>
      <c r="AX13" s="769"/>
      <c r="AY13" s="810"/>
      <c r="AZ13" s="811"/>
      <c r="BA13" s="811"/>
      <c r="BB13" s="811"/>
      <c r="BC13" s="811"/>
      <c r="BD13" s="812"/>
    </row>
    <row r="14" spans="1:57" ht="39.950000000000003" customHeight="1">
      <c r="A14" s="71"/>
      <c r="B14" s="87">
        <f t="shared" ref="B14:B30" si="23">B13+1</f>
        <v>2</v>
      </c>
      <c r="C14" s="781"/>
      <c r="D14" s="782"/>
      <c r="E14" s="789"/>
      <c r="F14" s="790"/>
      <c r="G14" s="791"/>
      <c r="H14" s="792"/>
      <c r="I14" s="792"/>
      <c r="J14" s="792"/>
      <c r="K14" s="793"/>
      <c r="L14" s="786"/>
      <c r="M14" s="787"/>
      <c r="N14" s="787"/>
      <c r="O14" s="788"/>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745">
        <f>IF($AZ$3="４週",SUM(P14:AQ14),IF($AZ$3="暦月",SUM(P14:AT14),""))</f>
        <v>0</v>
      </c>
      <c r="AV14" s="746"/>
      <c r="AW14" s="749">
        <f t="shared" si="22"/>
        <v>0</v>
      </c>
      <c r="AX14" s="750"/>
      <c r="AY14" s="804"/>
      <c r="AZ14" s="805"/>
      <c r="BA14" s="805"/>
      <c r="BB14" s="805"/>
      <c r="BC14" s="805"/>
      <c r="BD14" s="806"/>
    </row>
    <row r="15" spans="1:57" ht="39.950000000000003" customHeight="1">
      <c r="A15" s="71"/>
      <c r="B15" s="87">
        <f t="shared" si="23"/>
        <v>3</v>
      </c>
      <c r="C15" s="781"/>
      <c r="D15" s="782"/>
      <c r="E15" s="789"/>
      <c r="F15" s="790"/>
      <c r="G15" s="791"/>
      <c r="H15" s="792"/>
      <c r="I15" s="792"/>
      <c r="J15" s="792"/>
      <c r="K15" s="793"/>
      <c r="L15" s="786"/>
      <c r="M15" s="787"/>
      <c r="N15" s="787"/>
      <c r="O15" s="788"/>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745">
        <f>IF($AZ$3="４週",SUM(P15:AQ15),IF($AZ$3="暦月",SUM(P15:AT15),""))</f>
        <v>0</v>
      </c>
      <c r="AV15" s="746"/>
      <c r="AW15" s="749">
        <f t="shared" si="22"/>
        <v>0</v>
      </c>
      <c r="AX15" s="750"/>
      <c r="AY15" s="804"/>
      <c r="AZ15" s="805"/>
      <c r="BA15" s="805"/>
      <c r="BB15" s="805"/>
      <c r="BC15" s="805"/>
      <c r="BD15" s="806"/>
    </row>
    <row r="16" spans="1:57" ht="39.950000000000003" customHeight="1">
      <c r="A16" s="71"/>
      <c r="B16" s="87">
        <f t="shared" si="23"/>
        <v>4</v>
      </c>
      <c r="C16" s="781"/>
      <c r="D16" s="782"/>
      <c r="E16" s="789"/>
      <c r="F16" s="790"/>
      <c r="G16" s="791"/>
      <c r="H16" s="792"/>
      <c r="I16" s="792"/>
      <c r="J16" s="792"/>
      <c r="K16" s="793"/>
      <c r="L16" s="786"/>
      <c r="M16" s="787"/>
      <c r="N16" s="787"/>
      <c r="O16" s="788"/>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745">
        <f>IF($AZ$3="４週",SUM(P16:AQ16),IF($AZ$3="暦月",SUM(P16:AT16),""))</f>
        <v>0</v>
      </c>
      <c r="AV16" s="746"/>
      <c r="AW16" s="749">
        <f t="shared" si="22"/>
        <v>0</v>
      </c>
      <c r="AX16" s="750"/>
      <c r="AY16" s="804"/>
      <c r="AZ16" s="805"/>
      <c r="BA16" s="805"/>
      <c r="BB16" s="805"/>
      <c r="BC16" s="805"/>
      <c r="BD16" s="806"/>
    </row>
    <row r="17" spans="1:56" ht="39.950000000000003" customHeight="1">
      <c r="A17" s="71"/>
      <c r="B17" s="87">
        <f t="shared" si="23"/>
        <v>5</v>
      </c>
      <c r="C17" s="781"/>
      <c r="D17" s="782"/>
      <c r="E17" s="789"/>
      <c r="F17" s="790"/>
      <c r="G17" s="791"/>
      <c r="H17" s="792"/>
      <c r="I17" s="792"/>
      <c r="J17" s="792"/>
      <c r="K17" s="793"/>
      <c r="L17" s="786"/>
      <c r="M17" s="787"/>
      <c r="N17" s="787"/>
      <c r="O17" s="788"/>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745">
        <f t="shared" ref="AU17:AU30" si="24">IF($AZ$3="４週",SUM(P17:AQ17),IF($AZ$3="暦月",SUM(P17:AT17),""))</f>
        <v>0</v>
      </c>
      <c r="AV17" s="746"/>
      <c r="AW17" s="749">
        <f t="shared" si="22"/>
        <v>0</v>
      </c>
      <c r="AX17" s="750"/>
      <c r="AY17" s="804"/>
      <c r="AZ17" s="805"/>
      <c r="BA17" s="805"/>
      <c r="BB17" s="805"/>
      <c r="BC17" s="805"/>
      <c r="BD17" s="806"/>
    </row>
    <row r="18" spans="1:56" ht="39.950000000000003" customHeight="1">
      <c r="A18" s="71"/>
      <c r="B18" s="87">
        <f t="shared" si="23"/>
        <v>6</v>
      </c>
      <c r="C18" s="781"/>
      <c r="D18" s="782"/>
      <c r="E18" s="789"/>
      <c r="F18" s="790"/>
      <c r="G18" s="791"/>
      <c r="H18" s="792"/>
      <c r="I18" s="792"/>
      <c r="J18" s="792"/>
      <c r="K18" s="793"/>
      <c r="L18" s="786"/>
      <c r="M18" s="787"/>
      <c r="N18" s="787"/>
      <c r="O18" s="788"/>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745">
        <f t="shared" si="24"/>
        <v>0</v>
      </c>
      <c r="AV18" s="746"/>
      <c r="AW18" s="749">
        <f t="shared" si="22"/>
        <v>0</v>
      </c>
      <c r="AX18" s="750"/>
      <c r="AY18" s="804"/>
      <c r="AZ18" s="805"/>
      <c r="BA18" s="805"/>
      <c r="BB18" s="805"/>
      <c r="BC18" s="805"/>
      <c r="BD18" s="806"/>
    </row>
    <row r="19" spans="1:56" ht="39.950000000000003" customHeight="1">
      <c r="A19" s="71"/>
      <c r="B19" s="87">
        <f t="shared" si="23"/>
        <v>7</v>
      </c>
      <c r="C19" s="781"/>
      <c r="D19" s="782"/>
      <c r="E19" s="789"/>
      <c r="F19" s="790"/>
      <c r="G19" s="791"/>
      <c r="H19" s="792"/>
      <c r="I19" s="792"/>
      <c r="J19" s="792"/>
      <c r="K19" s="793"/>
      <c r="L19" s="786"/>
      <c r="M19" s="787"/>
      <c r="N19" s="787"/>
      <c r="O19" s="788"/>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745">
        <f>IF($AZ$3="４週",SUM(P19:AQ19),IF($AZ$3="暦月",SUM(P19:AT19),""))</f>
        <v>0</v>
      </c>
      <c r="AV19" s="746"/>
      <c r="AW19" s="749">
        <f t="shared" si="22"/>
        <v>0</v>
      </c>
      <c r="AX19" s="750"/>
      <c r="AY19" s="804"/>
      <c r="AZ19" s="805"/>
      <c r="BA19" s="805"/>
      <c r="BB19" s="805"/>
      <c r="BC19" s="805"/>
      <c r="BD19" s="806"/>
    </row>
    <row r="20" spans="1:56" ht="39.950000000000003" customHeight="1">
      <c r="A20" s="71"/>
      <c r="B20" s="87">
        <f t="shared" si="23"/>
        <v>8</v>
      </c>
      <c r="C20" s="781"/>
      <c r="D20" s="782"/>
      <c r="E20" s="789"/>
      <c r="F20" s="790"/>
      <c r="G20" s="791"/>
      <c r="H20" s="792"/>
      <c r="I20" s="792"/>
      <c r="J20" s="792"/>
      <c r="K20" s="793"/>
      <c r="L20" s="786"/>
      <c r="M20" s="787"/>
      <c r="N20" s="787"/>
      <c r="O20" s="788"/>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745">
        <f t="shared" si="24"/>
        <v>0</v>
      </c>
      <c r="AV20" s="746"/>
      <c r="AW20" s="749">
        <f t="shared" si="22"/>
        <v>0</v>
      </c>
      <c r="AX20" s="750"/>
      <c r="AY20" s="804"/>
      <c r="AZ20" s="805"/>
      <c r="BA20" s="805"/>
      <c r="BB20" s="805"/>
      <c r="BC20" s="805"/>
      <c r="BD20" s="806"/>
    </row>
    <row r="21" spans="1:56" ht="39.950000000000003" customHeight="1">
      <c r="A21" s="71"/>
      <c r="B21" s="87">
        <f t="shared" si="23"/>
        <v>9</v>
      </c>
      <c r="C21" s="781"/>
      <c r="D21" s="782"/>
      <c r="E21" s="789"/>
      <c r="F21" s="790"/>
      <c r="G21" s="791"/>
      <c r="H21" s="792"/>
      <c r="I21" s="792"/>
      <c r="J21" s="792"/>
      <c r="K21" s="793"/>
      <c r="L21" s="786"/>
      <c r="M21" s="787"/>
      <c r="N21" s="787"/>
      <c r="O21" s="788"/>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745">
        <f t="shared" si="24"/>
        <v>0</v>
      </c>
      <c r="AV21" s="746"/>
      <c r="AW21" s="749">
        <f t="shared" si="22"/>
        <v>0</v>
      </c>
      <c r="AX21" s="750"/>
      <c r="AY21" s="804"/>
      <c r="AZ21" s="805"/>
      <c r="BA21" s="805"/>
      <c r="BB21" s="805"/>
      <c r="BC21" s="805"/>
      <c r="BD21" s="806"/>
    </row>
    <row r="22" spans="1:56" ht="39.950000000000003" customHeight="1">
      <c r="A22" s="71"/>
      <c r="B22" s="87">
        <f t="shared" si="23"/>
        <v>10</v>
      </c>
      <c r="C22" s="781"/>
      <c r="D22" s="782"/>
      <c r="E22" s="789"/>
      <c r="F22" s="790"/>
      <c r="G22" s="791"/>
      <c r="H22" s="792"/>
      <c r="I22" s="792"/>
      <c r="J22" s="792"/>
      <c r="K22" s="793"/>
      <c r="L22" s="786"/>
      <c r="M22" s="787"/>
      <c r="N22" s="787"/>
      <c r="O22" s="788"/>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745">
        <f t="shared" si="24"/>
        <v>0</v>
      </c>
      <c r="AV22" s="746"/>
      <c r="AW22" s="749">
        <f t="shared" si="22"/>
        <v>0</v>
      </c>
      <c r="AX22" s="750"/>
      <c r="AY22" s="804"/>
      <c r="AZ22" s="805"/>
      <c r="BA22" s="805"/>
      <c r="BB22" s="805"/>
      <c r="BC22" s="805"/>
      <c r="BD22" s="806"/>
    </row>
    <row r="23" spans="1:56" ht="39.950000000000003" customHeight="1">
      <c r="A23" s="71"/>
      <c r="B23" s="87">
        <f t="shared" si="23"/>
        <v>11</v>
      </c>
      <c r="C23" s="781"/>
      <c r="D23" s="782"/>
      <c r="E23" s="789"/>
      <c r="F23" s="790"/>
      <c r="G23" s="791"/>
      <c r="H23" s="792"/>
      <c r="I23" s="792"/>
      <c r="J23" s="792"/>
      <c r="K23" s="793"/>
      <c r="L23" s="786"/>
      <c r="M23" s="787"/>
      <c r="N23" s="787"/>
      <c r="O23" s="788"/>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745">
        <f t="shared" si="24"/>
        <v>0</v>
      </c>
      <c r="AV23" s="746"/>
      <c r="AW23" s="749">
        <f t="shared" si="22"/>
        <v>0</v>
      </c>
      <c r="AX23" s="750"/>
      <c r="AY23" s="804"/>
      <c r="AZ23" s="805"/>
      <c r="BA23" s="805"/>
      <c r="BB23" s="805"/>
      <c r="BC23" s="805"/>
      <c r="BD23" s="806"/>
    </row>
    <row r="24" spans="1:56" ht="39.950000000000003" customHeight="1">
      <c r="A24" s="71"/>
      <c r="B24" s="87">
        <f t="shared" si="23"/>
        <v>12</v>
      </c>
      <c r="C24" s="781"/>
      <c r="D24" s="782"/>
      <c r="E24" s="789"/>
      <c r="F24" s="790"/>
      <c r="G24" s="791"/>
      <c r="H24" s="792"/>
      <c r="I24" s="792"/>
      <c r="J24" s="792"/>
      <c r="K24" s="793"/>
      <c r="L24" s="786"/>
      <c r="M24" s="787"/>
      <c r="N24" s="787"/>
      <c r="O24" s="788"/>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745">
        <f t="shared" si="24"/>
        <v>0</v>
      </c>
      <c r="AV24" s="746"/>
      <c r="AW24" s="749">
        <f t="shared" si="22"/>
        <v>0</v>
      </c>
      <c r="AX24" s="750"/>
      <c r="AY24" s="804"/>
      <c r="AZ24" s="805"/>
      <c r="BA24" s="805"/>
      <c r="BB24" s="805"/>
      <c r="BC24" s="805"/>
      <c r="BD24" s="806"/>
    </row>
    <row r="25" spans="1:56" ht="39.950000000000003" customHeight="1">
      <c r="A25" s="71"/>
      <c r="B25" s="87">
        <f t="shared" si="23"/>
        <v>13</v>
      </c>
      <c r="C25" s="781"/>
      <c r="D25" s="782"/>
      <c r="E25" s="789"/>
      <c r="F25" s="790"/>
      <c r="G25" s="791"/>
      <c r="H25" s="792"/>
      <c r="I25" s="792"/>
      <c r="J25" s="792"/>
      <c r="K25" s="793"/>
      <c r="L25" s="786"/>
      <c r="M25" s="787"/>
      <c r="N25" s="787"/>
      <c r="O25" s="788"/>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745">
        <f t="shared" si="24"/>
        <v>0</v>
      </c>
      <c r="AV25" s="746"/>
      <c r="AW25" s="749">
        <f t="shared" si="22"/>
        <v>0</v>
      </c>
      <c r="AX25" s="750"/>
      <c r="AY25" s="804"/>
      <c r="AZ25" s="805"/>
      <c r="BA25" s="805"/>
      <c r="BB25" s="805"/>
      <c r="BC25" s="805"/>
      <c r="BD25" s="806"/>
    </row>
    <row r="26" spans="1:56" ht="39.950000000000003" customHeight="1">
      <c r="A26" s="71"/>
      <c r="B26" s="87">
        <f t="shared" si="23"/>
        <v>14</v>
      </c>
      <c r="C26" s="781"/>
      <c r="D26" s="782"/>
      <c r="E26" s="789"/>
      <c r="F26" s="790"/>
      <c r="G26" s="791"/>
      <c r="H26" s="792"/>
      <c r="I26" s="792"/>
      <c r="J26" s="792"/>
      <c r="K26" s="793"/>
      <c r="L26" s="786"/>
      <c r="M26" s="787"/>
      <c r="N26" s="787"/>
      <c r="O26" s="788"/>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745">
        <f t="shared" si="24"/>
        <v>0</v>
      </c>
      <c r="AV26" s="746"/>
      <c r="AW26" s="749">
        <f t="shared" si="22"/>
        <v>0</v>
      </c>
      <c r="AX26" s="750"/>
      <c r="AY26" s="804"/>
      <c r="AZ26" s="805"/>
      <c r="BA26" s="805"/>
      <c r="BB26" s="805"/>
      <c r="BC26" s="805"/>
      <c r="BD26" s="806"/>
    </row>
    <row r="27" spans="1:56" ht="39.950000000000003" customHeight="1">
      <c r="A27" s="71"/>
      <c r="B27" s="87">
        <f t="shared" si="23"/>
        <v>15</v>
      </c>
      <c r="C27" s="781"/>
      <c r="D27" s="782"/>
      <c r="E27" s="789"/>
      <c r="F27" s="790"/>
      <c r="G27" s="791"/>
      <c r="H27" s="792"/>
      <c r="I27" s="792"/>
      <c r="J27" s="792"/>
      <c r="K27" s="793"/>
      <c r="L27" s="786"/>
      <c r="M27" s="787"/>
      <c r="N27" s="787"/>
      <c r="O27" s="788"/>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745">
        <f t="shared" si="24"/>
        <v>0</v>
      </c>
      <c r="AV27" s="746"/>
      <c r="AW27" s="749">
        <f t="shared" si="22"/>
        <v>0</v>
      </c>
      <c r="AX27" s="750"/>
      <c r="AY27" s="804"/>
      <c r="AZ27" s="805"/>
      <c r="BA27" s="805"/>
      <c r="BB27" s="805"/>
      <c r="BC27" s="805"/>
      <c r="BD27" s="806"/>
    </row>
    <row r="28" spans="1:56" ht="39.950000000000003" customHeight="1">
      <c r="A28" s="71"/>
      <c r="B28" s="87">
        <f t="shared" si="23"/>
        <v>16</v>
      </c>
      <c r="C28" s="781"/>
      <c r="D28" s="782"/>
      <c r="E28" s="789"/>
      <c r="F28" s="790"/>
      <c r="G28" s="791"/>
      <c r="H28" s="792"/>
      <c r="I28" s="792"/>
      <c r="J28" s="792"/>
      <c r="K28" s="793"/>
      <c r="L28" s="786"/>
      <c r="M28" s="787"/>
      <c r="N28" s="787"/>
      <c r="O28" s="788"/>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745">
        <f t="shared" si="24"/>
        <v>0</v>
      </c>
      <c r="AV28" s="746"/>
      <c r="AW28" s="749">
        <f t="shared" si="22"/>
        <v>0</v>
      </c>
      <c r="AX28" s="750"/>
      <c r="AY28" s="804"/>
      <c r="AZ28" s="805"/>
      <c r="BA28" s="805"/>
      <c r="BB28" s="805"/>
      <c r="BC28" s="805"/>
      <c r="BD28" s="806"/>
    </row>
    <row r="29" spans="1:56" ht="39.950000000000003" customHeight="1">
      <c r="A29" s="71"/>
      <c r="B29" s="87">
        <f t="shared" si="23"/>
        <v>17</v>
      </c>
      <c r="C29" s="781"/>
      <c r="D29" s="782"/>
      <c r="E29" s="789"/>
      <c r="F29" s="790"/>
      <c r="G29" s="791"/>
      <c r="H29" s="792"/>
      <c r="I29" s="792"/>
      <c r="J29" s="792"/>
      <c r="K29" s="793"/>
      <c r="L29" s="786"/>
      <c r="M29" s="787"/>
      <c r="N29" s="787"/>
      <c r="O29" s="788"/>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745">
        <f t="shared" si="24"/>
        <v>0</v>
      </c>
      <c r="AV29" s="746"/>
      <c r="AW29" s="749">
        <f t="shared" si="22"/>
        <v>0</v>
      </c>
      <c r="AX29" s="750"/>
      <c r="AY29" s="804"/>
      <c r="AZ29" s="805"/>
      <c r="BA29" s="805"/>
      <c r="BB29" s="805"/>
      <c r="BC29" s="805"/>
      <c r="BD29" s="806"/>
    </row>
    <row r="30" spans="1:56" ht="39.950000000000003" customHeight="1" thickBot="1">
      <c r="A30" s="71"/>
      <c r="B30" s="88">
        <f t="shared" si="23"/>
        <v>18</v>
      </c>
      <c r="C30" s="794"/>
      <c r="D30" s="795"/>
      <c r="E30" s="796"/>
      <c r="F30" s="797"/>
      <c r="G30" s="798"/>
      <c r="H30" s="799"/>
      <c r="I30" s="799"/>
      <c r="J30" s="799"/>
      <c r="K30" s="800"/>
      <c r="L30" s="801"/>
      <c r="M30" s="802"/>
      <c r="N30" s="802"/>
      <c r="O30" s="803"/>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770">
        <f t="shared" si="24"/>
        <v>0</v>
      </c>
      <c r="AV30" s="771"/>
      <c r="AW30" s="772">
        <f t="shared" si="22"/>
        <v>0</v>
      </c>
      <c r="AX30" s="773"/>
      <c r="AY30" s="807"/>
      <c r="AZ30" s="808"/>
      <c r="BA30" s="808"/>
      <c r="BB30" s="808"/>
      <c r="BC30" s="808"/>
      <c r="BD30" s="809"/>
    </row>
    <row r="31" spans="1:56" ht="20.25" customHeight="1">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c r="A34" s="71"/>
      <c r="B34" s="71"/>
      <c r="C34" s="67" t="s">
        <v>35</v>
      </c>
      <c r="D34" s="98"/>
      <c r="E34" s="98"/>
      <c r="F34" s="99"/>
      <c r="G34" s="99"/>
      <c r="H34" s="99"/>
      <c r="I34" s="99"/>
      <c r="J34" s="99"/>
      <c r="K34" s="99"/>
      <c r="L34" s="748" t="s">
        <v>29</v>
      </c>
      <c r="M34" s="748"/>
      <c r="N34" s="99"/>
      <c r="O34" s="99"/>
      <c r="P34" s="99"/>
      <c r="Q34" s="99"/>
      <c r="R34" s="723" t="s">
        <v>55</v>
      </c>
      <c r="S34" s="723"/>
      <c r="T34" s="723" t="s">
        <v>56</v>
      </c>
      <c r="U34" s="723"/>
      <c r="V34" s="723"/>
      <c r="W34" s="723"/>
      <c r="X34" s="99"/>
      <c r="Y34" s="729" t="s">
        <v>59</v>
      </c>
      <c r="Z34" s="729"/>
      <c r="AA34" s="729"/>
      <c r="AB34" s="729"/>
      <c r="AC34" s="67"/>
      <c r="AD34" s="67"/>
      <c r="AE34" s="105" t="s">
        <v>68</v>
      </c>
      <c r="AF34" s="105"/>
      <c r="AG34" s="99"/>
      <c r="AH34" s="99"/>
      <c r="AI34" s="676" t="s">
        <v>8</v>
      </c>
      <c r="AJ34" s="678"/>
      <c r="AK34" s="676" t="s">
        <v>9</v>
      </c>
      <c r="AL34" s="677"/>
      <c r="AM34" s="677"/>
      <c r="AN34" s="678"/>
      <c r="AO34" s="106"/>
      <c r="AP34" s="106"/>
      <c r="AQ34" s="106"/>
      <c r="AR34" s="106"/>
      <c r="AS34" s="710"/>
      <c r="AT34" s="710"/>
      <c r="AU34" s="106"/>
      <c r="AV34" s="106"/>
      <c r="AW34" s="106"/>
      <c r="AX34" s="71"/>
      <c r="AY34" s="71"/>
      <c r="AZ34" s="71"/>
      <c r="BA34" s="71"/>
      <c r="BB34" s="71"/>
      <c r="BC34" s="71"/>
      <c r="BD34" s="71"/>
    </row>
    <row r="35" spans="1:56" ht="20.25" customHeight="1">
      <c r="A35" s="71"/>
      <c r="B35" s="71"/>
      <c r="C35" s="715"/>
      <c r="D35" s="716"/>
      <c r="E35" s="717"/>
      <c r="F35" s="718">
        <f>IF(AB2=1,10,IF(AB2=2,11,IF(AB2=3,12,AB2-3)))</f>
        <v>1</v>
      </c>
      <c r="G35" s="719"/>
      <c r="H35" s="718">
        <f>IF(AB2=1,11,IF(AB2=2,12,AB2-2))</f>
        <v>2</v>
      </c>
      <c r="I35" s="719"/>
      <c r="J35" s="718">
        <f>IF(AB2=1,12,AB2-1)</f>
        <v>3</v>
      </c>
      <c r="K35" s="719"/>
      <c r="L35" s="676" t="s">
        <v>28</v>
      </c>
      <c r="M35" s="678"/>
      <c r="N35" s="99"/>
      <c r="O35" s="99"/>
      <c r="P35" s="99"/>
      <c r="Q35" s="99"/>
      <c r="R35" s="675"/>
      <c r="S35" s="675"/>
      <c r="T35" s="675" t="s">
        <v>57</v>
      </c>
      <c r="U35" s="675"/>
      <c r="V35" s="675" t="s">
        <v>58</v>
      </c>
      <c r="W35" s="675"/>
      <c r="X35" s="99"/>
      <c r="Y35" s="675" t="s">
        <v>57</v>
      </c>
      <c r="Z35" s="675"/>
      <c r="AA35" s="675" t="s">
        <v>58</v>
      </c>
      <c r="AB35" s="675"/>
      <c r="AC35" s="67"/>
      <c r="AD35" s="67"/>
      <c r="AE35" s="105" t="s">
        <v>64</v>
      </c>
      <c r="AF35" s="105"/>
      <c r="AG35" s="99"/>
      <c r="AH35" s="99"/>
      <c r="AI35" s="676" t="s">
        <v>4</v>
      </c>
      <c r="AJ35" s="678"/>
      <c r="AK35" s="676" t="s">
        <v>72</v>
      </c>
      <c r="AL35" s="677"/>
      <c r="AM35" s="677"/>
      <c r="AN35" s="678"/>
      <c r="AO35" s="108"/>
      <c r="AP35" s="108"/>
      <c r="AQ35" s="106"/>
      <c r="AR35" s="109"/>
      <c r="AS35" s="730"/>
      <c r="AT35" s="730"/>
      <c r="AU35" s="106"/>
      <c r="AV35" s="106"/>
      <c r="AW35" s="106"/>
      <c r="AX35" s="71"/>
      <c r="AY35" s="71"/>
      <c r="AZ35" s="71"/>
      <c r="BA35" s="71"/>
      <c r="BB35" s="71"/>
      <c r="BC35" s="71"/>
      <c r="BD35" s="71"/>
    </row>
    <row r="36" spans="1:56" ht="20.25" customHeight="1">
      <c r="A36" s="71"/>
      <c r="B36" s="71"/>
      <c r="C36" s="715" t="s">
        <v>116</v>
      </c>
      <c r="D36" s="716"/>
      <c r="E36" s="717"/>
      <c r="F36" s="720"/>
      <c r="G36" s="720"/>
      <c r="H36" s="720"/>
      <c r="I36" s="720"/>
      <c r="J36" s="720"/>
      <c r="K36" s="720"/>
      <c r="L36" s="712">
        <f>SUM(F36:K36)</f>
        <v>0</v>
      </c>
      <c r="M36" s="712"/>
      <c r="N36" s="99"/>
      <c r="O36" s="99"/>
      <c r="P36" s="99"/>
      <c r="Q36" s="99"/>
      <c r="R36" s="676" t="s">
        <v>4</v>
      </c>
      <c r="S36" s="678"/>
      <c r="T36" s="681">
        <f>SUMIFS($AU$13:$AV$30,$C$13:$D$30,"訪問介護員",$E$13:$F$30,"A")+SUMIFS($AU$13:$AV$30,$C$13:$D$30,"サービス提供責任者",$E$13:$F$30,"A")</f>
        <v>0</v>
      </c>
      <c r="U36" s="682"/>
      <c r="V36" s="702">
        <f>SUMIFS($AW$13:$AX$30,$C$13:$D$30,"訪問介護員",$E$13:$F$30,"A")+SUMIFS($AW$13:$AX$30,$C$13:$D$30,"サービス提供責任者",$E$13:$F$30,"A")</f>
        <v>0</v>
      </c>
      <c r="W36" s="703"/>
      <c r="X36" s="99"/>
      <c r="Y36" s="735">
        <v>0</v>
      </c>
      <c r="Z36" s="736"/>
      <c r="AA36" s="733">
        <v>0</v>
      </c>
      <c r="AB36" s="734"/>
      <c r="AC36" s="67"/>
      <c r="AD36" s="67"/>
      <c r="AE36" s="735">
        <v>0</v>
      </c>
      <c r="AF36" s="736"/>
      <c r="AG36" s="99"/>
      <c r="AH36" s="99"/>
      <c r="AI36" s="676" t="s">
        <v>5</v>
      </c>
      <c r="AJ36" s="678"/>
      <c r="AK36" s="676" t="s">
        <v>73</v>
      </c>
      <c r="AL36" s="677"/>
      <c r="AM36" s="677"/>
      <c r="AN36" s="678"/>
      <c r="AO36" s="109"/>
      <c r="AP36" s="106"/>
      <c r="AQ36" s="747"/>
      <c r="AR36" s="747"/>
      <c r="AS36" s="747"/>
      <c r="AT36" s="747"/>
      <c r="AU36" s="106"/>
      <c r="AV36" s="106"/>
      <c r="AW36" s="106"/>
      <c r="AX36" s="71"/>
      <c r="AY36" s="71"/>
      <c r="AZ36" s="71"/>
      <c r="BA36" s="71"/>
      <c r="BB36" s="71"/>
      <c r="BC36" s="71"/>
      <c r="BD36" s="71"/>
    </row>
    <row r="37" spans="1:56" ht="20.25" customHeight="1">
      <c r="A37" s="71"/>
      <c r="B37" s="71"/>
      <c r="C37" s="715" t="s">
        <v>117</v>
      </c>
      <c r="D37" s="716"/>
      <c r="E37" s="717"/>
      <c r="F37" s="721"/>
      <c r="G37" s="722"/>
      <c r="H37" s="721"/>
      <c r="I37" s="722"/>
      <c r="J37" s="721"/>
      <c r="K37" s="722"/>
      <c r="L37" s="713">
        <f>SUM(F37:K37)</f>
        <v>0</v>
      </c>
      <c r="M37" s="714"/>
      <c r="N37" s="99"/>
      <c r="O37" s="99"/>
      <c r="P37" s="99"/>
      <c r="Q37" s="99"/>
      <c r="R37" s="676" t="s">
        <v>5</v>
      </c>
      <c r="S37" s="678"/>
      <c r="T37" s="681">
        <f>SUMIFS($AU$13:$AV$30,$C$13:$D$30,"訪問介護員",$E$13:$F$30,"B")+SUMIFS($AU$13:$AV$30,$C$13:$D$30,"サービス提供責任者",$E$13:$F$30,"B")</f>
        <v>0</v>
      </c>
      <c r="U37" s="682"/>
      <c r="V37" s="702">
        <f>SUMIFS($AW$13:$AX$30,$C$13:$D$30,"訪問介護員",$E$13:$F$30,"B")+SUMIFS($AW$13:$AX$30,$C$13:$D$30,"サービス提供責任者",$E$13:$F$30,"B")</f>
        <v>0</v>
      </c>
      <c r="W37" s="703"/>
      <c r="X37" s="99"/>
      <c r="Y37" s="735">
        <v>0</v>
      </c>
      <c r="Z37" s="736"/>
      <c r="AA37" s="733">
        <v>0</v>
      </c>
      <c r="AB37" s="734"/>
      <c r="AC37" s="67"/>
      <c r="AD37" s="67"/>
      <c r="AE37" s="735">
        <v>0</v>
      </c>
      <c r="AF37" s="736"/>
      <c r="AG37" s="99"/>
      <c r="AH37" s="99"/>
      <c r="AI37" s="676" t="s">
        <v>6</v>
      </c>
      <c r="AJ37" s="678"/>
      <c r="AK37" s="676" t="s">
        <v>74</v>
      </c>
      <c r="AL37" s="677"/>
      <c r="AM37" s="677"/>
      <c r="AN37" s="678"/>
      <c r="AO37" s="109"/>
      <c r="AP37" s="106"/>
      <c r="AQ37" s="680"/>
      <c r="AR37" s="680"/>
      <c r="AS37" s="680"/>
      <c r="AT37" s="680"/>
      <c r="AU37" s="106"/>
      <c r="AV37" s="106"/>
      <c r="AW37" s="106"/>
      <c r="AX37" s="71"/>
      <c r="AY37" s="71"/>
      <c r="AZ37" s="71"/>
      <c r="BA37" s="71"/>
      <c r="BB37" s="71"/>
      <c r="BC37" s="71"/>
      <c r="BD37" s="71"/>
    </row>
    <row r="38" spans="1:56" ht="20.25" customHeight="1">
      <c r="A38" s="71"/>
      <c r="B38" s="71"/>
      <c r="C38" s="715" t="s">
        <v>28</v>
      </c>
      <c r="D38" s="716"/>
      <c r="E38" s="717"/>
      <c r="F38" s="712">
        <f>SUM(F36:G37)</f>
        <v>0</v>
      </c>
      <c r="G38" s="712"/>
      <c r="H38" s="712">
        <f>SUM(H36:I37)</f>
        <v>0</v>
      </c>
      <c r="I38" s="712"/>
      <c r="J38" s="712">
        <f>SUM(J36:K37)</f>
        <v>0</v>
      </c>
      <c r="K38" s="712"/>
      <c r="L38" s="712">
        <f>SUM(L36:M37)</f>
        <v>0</v>
      </c>
      <c r="M38" s="712"/>
      <c r="N38" s="99"/>
      <c r="O38" s="99"/>
      <c r="P38" s="99"/>
      <c r="Q38" s="99"/>
      <c r="R38" s="676" t="s">
        <v>6</v>
      </c>
      <c r="S38" s="678"/>
      <c r="T38" s="681">
        <f>SUMIFS($AU$13:$AV$30,$C$13:$D$30,"訪問介護員",$E$13:$F$30,"C")+SUMIFS($AU$13:$AV$30,$C$13:$D$30,"サービス提供責任者",$E$13:$F$30,"C")</f>
        <v>0</v>
      </c>
      <c r="U38" s="682"/>
      <c r="V38" s="702">
        <f>SUMIFS($AW$13:$AX$30,$C$13:$D$30,"訪問介護員",$E$13:$F$30,"C")+SUMIFS($AW$13:$AX$30,$C$13:$D$30,"サービス提供責任者",$E$13:$F$30,"C")</f>
        <v>0</v>
      </c>
      <c r="W38" s="703"/>
      <c r="X38" s="99"/>
      <c r="Y38" s="735">
        <v>0</v>
      </c>
      <c r="Z38" s="736"/>
      <c r="AA38" s="731">
        <v>0</v>
      </c>
      <c r="AB38" s="732"/>
      <c r="AC38" s="67"/>
      <c r="AD38" s="67"/>
      <c r="AE38" s="681" t="s">
        <v>37</v>
      </c>
      <c r="AF38" s="682"/>
      <c r="AG38" s="99"/>
      <c r="AH38" s="99"/>
      <c r="AI38" s="676" t="s">
        <v>7</v>
      </c>
      <c r="AJ38" s="678"/>
      <c r="AK38" s="676" t="s">
        <v>100</v>
      </c>
      <c r="AL38" s="677"/>
      <c r="AM38" s="677"/>
      <c r="AN38" s="678"/>
      <c r="AO38" s="110"/>
      <c r="AP38" s="106"/>
      <c r="AQ38" s="683"/>
      <c r="AR38" s="683"/>
      <c r="AS38" s="685"/>
      <c r="AT38" s="685"/>
      <c r="AU38" s="106"/>
      <c r="AV38" s="106"/>
      <c r="AW38" s="106"/>
      <c r="AX38" s="71"/>
      <c r="AY38" s="71"/>
      <c r="AZ38" s="71"/>
      <c r="BA38" s="71"/>
      <c r="BB38" s="71"/>
      <c r="BC38" s="71"/>
      <c r="BD38" s="71"/>
    </row>
    <row r="39" spans="1:56" ht="20.25" customHeight="1">
      <c r="A39" s="71"/>
      <c r="B39" s="71"/>
      <c r="L39" s="105" t="s">
        <v>30</v>
      </c>
      <c r="M39" s="136"/>
      <c r="N39" s="723"/>
      <c r="O39" s="723"/>
      <c r="P39" s="99"/>
      <c r="Q39" s="99"/>
      <c r="R39" s="676" t="s">
        <v>7</v>
      </c>
      <c r="S39" s="678"/>
      <c r="T39" s="681">
        <f>SUMIFS($AU$13:$AV$30,$C$13:$D$30,"訪問介護員",$E$13:$F$30,"D")+SUMIFS($AU$13:$AV$30,$C$13:$D$30,"サービス提供責任者",$E$13:$F$30,"D")</f>
        <v>0</v>
      </c>
      <c r="U39" s="682"/>
      <c r="V39" s="702">
        <f>SUMIFS($AW$13:$AX$30,$C$13:$D$30,"訪問介護員",$E$13:$F$30,"D")+SUMIFS($AW$13:$AX$30,$C$13:$D$30,"サービス提供責任者",$E$13:$F$30,"D")</f>
        <v>0</v>
      </c>
      <c r="W39" s="703"/>
      <c r="X39" s="99"/>
      <c r="Y39" s="735">
        <v>0</v>
      </c>
      <c r="Z39" s="736"/>
      <c r="AA39" s="731">
        <v>0</v>
      </c>
      <c r="AB39" s="732"/>
      <c r="AC39" s="67"/>
      <c r="AD39" s="67"/>
      <c r="AE39" s="681" t="s">
        <v>37</v>
      </c>
      <c r="AF39" s="682"/>
      <c r="AG39" s="99"/>
      <c r="AH39" s="99"/>
      <c r="AI39" s="99"/>
      <c r="AJ39" s="680"/>
      <c r="AK39" s="680"/>
      <c r="AL39" s="683"/>
      <c r="AM39" s="683"/>
      <c r="AN39" s="685"/>
      <c r="AO39" s="685"/>
      <c r="AP39" s="106"/>
      <c r="AQ39" s="683"/>
      <c r="AR39" s="683"/>
      <c r="AS39" s="685"/>
      <c r="AT39" s="685"/>
      <c r="AU39" s="106"/>
      <c r="AV39" s="106"/>
      <c r="AW39" s="106"/>
      <c r="AX39" s="73"/>
      <c r="AY39" s="73"/>
      <c r="AZ39" s="71"/>
      <c r="BA39" s="71"/>
      <c r="BB39" s="71"/>
      <c r="BC39" s="71"/>
      <c r="BD39" s="71"/>
    </row>
    <row r="40" spans="1:56" ht="20.25" customHeight="1">
      <c r="A40" s="71"/>
      <c r="B40" s="71"/>
      <c r="C40" s="67"/>
      <c r="D40" s="67"/>
      <c r="E40" s="67"/>
      <c r="F40" s="67"/>
      <c r="G40" s="67"/>
      <c r="H40" s="67"/>
      <c r="I40" s="67"/>
      <c r="J40" s="67"/>
      <c r="K40" s="67"/>
      <c r="L40" s="711">
        <f>L38/3</f>
        <v>0</v>
      </c>
      <c r="M40" s="711"/>
      <c r="N40" s="67"/>
      <c r="O40" s="67"/>
      <c r="P40" s="99"/>
      <c r="Q40" s="99"/>
      <c r="R40" s="676" t="s">
        <v>28</v>
      </c>
      <c r="S40" s="678"/>
      <c r="T40" s="681">
        <f>SUM(T36:U39)</f>
        <v>0</v>
      </c>
      <c r="U40" s="682"/>
      <c r="V40" s="702">
        <f>SUM(V36:W39)</f>
        <v>0</v>
      </c>
      <c r="W40" s="703"/>
      <c r="X40" s="99"/>
      <c r="Y40" s="681">
        <f>SUM(Y36:Z39)</f>
        <v>0</v>
      </c>
      <c r="Z40" s="682"/>
      <c r="AA40" s="727">
        <f>SUM(AA36:AB39)</f>
        <v>0</v>
      </c>
      <c r="AB40" s="728"/>
      <c r="AC40" s="67"/>
      <c r="AD40" s="67"/>
      <c r="AE40" s="681">
        <f>SUM(AE36:AF37)</f>
        <v>0</v>
      </c>
      <c r="AF40" s="682"/>
      <c r="AG40" s="99"/>
      <c r="AH40" s="99"/>
      <c r="AI40" s="99"/>
      <c r="AJ40" s="680"/>
      <c r="AK40" s="680"/>
      <c r="AL40" s="683"/>
      <c r="AM40" s="683"/>
      <c r="AN40" s="684"/>
      <c r="AO40" s="684"/>
      <c r="AP40" s="106"/>
      <c r="AQ40" s="683"/>
      <c r="AR40" s="683"/>
      <c r="AS40" s="685"/>
      <c r="AT40" s="685"/>
      <c r="AU40" s="106"/>
      <c r="AV40" s="106"/>
      <c r="AW40" s="106"/>
      <c r="AX40" s="73"/>
      <c r="AY40" s="73"/>
      <c r="AZ40" s="71"/>
      <c r="BA40" s="71"/>
      <c r="BB40" s="71"/>
      <c r="BC40" s="71"/>
      <c r="BD40" s="71"/>
    </row>
    <row r="41" spans="1:56" ht="20.25" customHeight="1">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708" t="s">
        <v>127</v>
      </c>
      <c r="Z42" s="709"/>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675" t="s">
        <v>62</v>
      </c>
      <c r="AC44" s="675"/>
      <c r="AD44" s="675"/>
      <c r="AE44" s="675"/>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c r="A45" s="71"/>
      <c r="B45" s="71"/>
      <c r="C45" s="697">
        <f>L40</f>
        <v>0</v>
      </c>
      <c r="D45" s="698"/>
      <c r="E45" s="105" t="s">
        <v>31</v>
      </c>
      <c r="F45" s="706">
        <v>40</v>
      </c>
      <c r="G45" s="707"/>
      <c r="H45" s="105" t="s">
        <v>32</v>
      </c>
      <c r="I45" s="704">
        <f>C45/F45</f>
        <v>0</v>
      </c>
      <c r="J45" s="705"/>
      <c r="K45" s="105" t="s">
        <v>33</v>
      </c>
      <c r="L45" s="699">
        <f>IF(C45&lt;40,1,ROUNDUP(I45,1))</f>
        <v>1</v>
      </c>
      <c r="M45" s="700"/>
      <c r="N45" s="701"/>
      <c r="O45" s="99"/>
      <c r="P45" s="99"/>
      <c r="Q45" s="99"/>
      <c r="R45" s="666">
        <f>IF($Y$42="週",AA40,Y40)</f>
        <v>0</v>
      </c>
      <c r="S45" s="667"/>
      <c r="T45" s="667"/>
      <c r="U45" s="668"/>
      <c r="V45" s="105" t="s">
        <v>31</v>
      </c>
      <c r="W45" s="676">
        <f>IF($Y$42="週",$AV$5,$AZ$5)</f>
        <v>40</v>
      </c>
      <c r="X45" s="677"/>
      <c r="Y45" s="677"/>
      <c r="Z45" s="678"/>
      <c r="AA45" s="105" t="s">
        <v>32</v>
      </c>
      <c r="AB45" s="669">
        <f>ROUNDDOWN(R45/W45,1)</f>
        <v>0</v>
      </c>
      <c r="AC45" s="670"/>
      <c r="AD45" s="670"/>
      <c r="AE45" s="671"/>
      <c r="AF45" s="99"/>
      <c r="AG45" s="99"/>
      <c r="AH45" s="99"/>
      <c r="AI45" s="99"/>
      <c r="AJ45" s="679"/>
      <c r="AK45" s="679"/>
      <c r="AL45" s="679"/>
      <c r="AM45" s="679"/>
      <c r="AN45" s="109"/>
      <c r="AO45" s="680"/>
      <c r="AP45" s="680"/>
      <c r="AQ45" s="680"/>
      <c r="AR45" s="680"/>
      <c r="AS45" s="109"/>
      <c r="AT45" s="710"/>
      <c r="AU45" s="710"/>
      <c r="AV45" s="710"/>
      <c r="AW45" s="710"/>
      <c r="AX45" s="73"/>
      <c r="AY45" s="73"/>
      <c r="AZ45" s="71"/>
      <c r="BA45" s="71"/>
      <c r="BB45" s="71"/>
      <c r="BC45" s="71"/>
      <c r="BD45" s="71"/>
    </row>
    <row r="46" spans="1:56" ht="20.25" customHeight="1">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675" t="s">
        <v>28</v>
      </c>
      <c r="AC49" s="675"/>
      <c r="AD49" s="675"/>
      <c r="AE49" s="675"/>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c r="A50" s="71"/>
      <c r="B50" s="71"/>
      <c r="C50" s="67" t="s">
        <v>39</v>
      </c>
      <c r="D50" s="99"/>
      <c r="E50" s="99"/>
      <c r="F50" s="99"/>
      <c r="G50" s="99"/>
      <c r="H50" s="99"/>
      <c r="I50" s="99"/>
      <c r="J50" s="99"/>
      <c r="K50" s="99"/>
      <c r="L50" s="99"/>
      <c r="M50" s="99"/>
      <c r="N50" s="99"/>
      <c r="O50" s="99"/>
      <c r="P50" s="99"/>
      <c r="Q50" s="99"/>
      <c r="R50" s="666">
        <f>AE40</f>
        <v>0</v>
      </c>
      <c r="S50" s="667"/>
      <c r="T50" s="667"/>
      <c r="U50" s="668"/>
      <c r="V50" s="105" t="s">
        <v>115</v>
      </c>
      <c r="W50" s="669">
        <f>AB45</f>
        <v>0</v>
      </c>
      <c r="X50" s="670"/>
      <c r="Y50" s="670"/>
      <c r="Z50" s="671"/>
      <c r="AA50" s="105" t="s">
        <v>32</v>
      </c>
      <c r="AB50" s="672">
        <f>ROUNDDOWN(R50+W50,1)</f>
        <v>0</v>
      </c>
      <c r="AC50" s="673"/>
      <c r="AD50" s="673"/>
      <c r="AE50" s="674"/>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C45:D45">
    <cfRule type="expression" dxfId="16" priority="5">
      <formula>INDIRECT(ADDRESS(ROW(),COLUMN()))=TRUNC(INDIRECT(ADDRESS(ROW(),COLUMN())))</formula>
    </cfRule>
  </conditionalFormatting>
  <conditionalFormatting sqref="F36:M38">
    <cfRule type="expression" dxfId="15" priority="7">
      <formula>INDIRECT(ADDRESS(ROW(),COLUMN()))=TRUNC(INDIRECT(ADDRESS(ROW(),COLUMN())))</formula>
    </cfRule>
  </conditionalFormatting>
  <conditionalFormatting sqref="L40:M40">
    <cfRule type="expression" dxfId="14" priority="6">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400-000000000000}">
      <formula1>"40,50"</formula1>
    </dataValidation>
    <dataValidation type="decimal" allowBlank="1" showInputMessage="1" showErrorMessage="1" error="入力可能範囲　32～40" sqref="AV5" xr:uid="{00000000-0002-0000-0400-000001000000}">
      <formula1>32</formula1>
      <formula2>40</formula2>
    </dataValidation>
    <dataValidation type="list" allowBlank="1" showInputMessage="1" showErrorMessage="1" sqref="Y42:Z42" xr:uid="{00000000-0002-0000-0400-000002000000}">
      <formula1>"週,暦月"</formula1>
    </dataValidation>
    <dataValidation type="list" allowBlank="1" showInputMessage="1" showErrorMessage="1" sqref="AZ3" xr:uid="{00000000-0002-0000-0400-000003000000}">
      <formula1>"４週,暦月"</formula1>
    </dataValidation>
    <dataValidation type="list" allowBlank="1" showInputMessage="1" sqref="C13:D30" xr:uid="{00000000-0002-0000-0400-000004000000}">
      <formula1>職種</formula1>
    </dataValidation>
    <dataValidation type="list" allowBlank="1" showInputMessage="1" sqref="E13:F30" xr:uid="{00000000-0002-0000-0400-000005000000}">
      <formula1>"A, B, C, D"</formula1>
    </dataValidation>
    <dataValidation type="list" errorStyle="warning" allowBlank="1" showInputMessage="1" error="リストにない場合のみ、入力してください。" sqref="G13:K30" xr:uid="{00000000-0002-0000-0400-000006000000}">
      <formula1>INDIRECT(C13)</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BF139"/>
  <sheetViews>
    <sheetView showGridLines="0" zoomScale="50" zoomScaleNormal="50" zoomScaleSheetLayoutView="75" workbookViewId="0">
      <selection activeCell="L21" sqref="L21:O21"/>
    </sheetView>
  </sheetViews>
  <sheetFormatPr defaultColWidth="4.5" defaultRowHeight="20.25" customHeight="1"/>
  <cols>
    <col min="1" max="1" width="1.375" style="5" customWidth="1"/>
    <col min="2" max="56" width="5.625" style="5" customWidth="1"/>
    <col min="57" max="16384" width="4.5" style="5"/>
  </cols>
  <sheetData>
    <row r="1" spans="1:57" s="9" customFormat="1" ht="20.25" customHeight="1">
      <c r="A1" s="36"/>
      <c r="B1" s="36"/>
      <c r="C1" s="37" t="s">
        <v>170</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724" t="s">
        <v>163</v>
      </c>
      <c r="AN1" s="724"/>
      <c r="AO1" s="724"/>
      <c r="AP1" s="724"/>
      <c r="AQ1" s="724"/>
      <c r="AR1" s="724"/>
      <c r="AS1" s="724"/>
      <c r="AT1" s="724"/>
      <c r="AU1" s="724"/>
      <c r="AV1" s="724"/>
      <c r="AW1" s="724"/>
      <c r="AX1" s="724"/>
      <c r="AY1" s="724"/>
      <c r="AZ1" s="724"/>
      <c r="BA1" s="724"/>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20</v>
      </c>
      <c r="U2" s="726">
        <v>4</v>
      </c>
      <c r="V2" s="726"/>
      <c r="W2" s="39" t="s">
        <v>17</v>
      </c>
      <c r="X2" s="725">
        <f>IF(U2=0,"",YEAR(DATE(2018+U2,1,1)))</f>
        <v>2022</v>
      </c>
      <c r="Y2" s="725"/>
      <c r="Z2" s="41" t="s">
        <v>21</v>
      </c>
      <c r="AA2" s="41" t="s">
        <v>22</v>
      </c>
      <c r="AB2" s="726">
        <v>4</v>
      </c>
      <c r="AC2" s="726"/>
      <c r="AD2" s="41" t="s">
        <v>23</v>
      </c>
      <c r="AE2" s="41"/>
      <c r="AF2" s="41"/>
      <c r="AG2" s="41"/>
      <c r="AH2" s="41"/>
      <c r="AI2" s="41"/>
      <c r="AJ2" s="40"/>
      <c r="AK2" s="39" t="s">
        <v>18</v>
      </c>
      <c r="AL2" s="39" t="s">
        <v>17</v>
      </c>
      <c r="AM2" s="726"/>
      <c r="AN2" s="726"/>
      <c r="AO2" s="726"/>
      <c r="AP2" s="726"/>
      <c r="AQ2" s="726"/>
      <c r="AR2" s="726"/>
      <c r="AS2" s="726"/>
      <c r="AT2" s="726"/>
      <c r="AU2" s="726"/>
      <c r="AV2" s="726"/>
      <c r="AW2" s="726"/>
      <c r="AX2" s="726"/>
      <c r="AY2" s="726"/>
      <c r="AZ2" s="726"/>
      <c r="BA2" s="726"/>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665" t="s">
        <v>145</v>
      </c>
      <c r="BA3" s="665"/>
      <c r="BB3" s="665"/>
      <c r="BC3" s="665"/>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665" t="s">
        <v>137</v>
      </c>
      <c r="BA4" s="665"/>
      <c r="BB4" s="665"/>
      <c r="BC4" s="665"/>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739">
        <v>40</v>
      </c>
      <c r="AW5" s="740"/>
      <c r="AX5" s="61" t="s">
        <v>24</v>
      </c>
      <c r="AY5" s="60"/>
      <c r="AZ5" s="739">
        <v>160</v>
      </c>
      <c r="BA5" s="740"/>
      <c r="BB5" s="61" t="s">
        <v>120</v>
      </c>
      <c r="BC5" s="60"/>
      <c r="BD5" s="41"/>
      <c r="BE5" s="4"/>
    </row>
    <row r="6" spans="1:57" s="3"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743">
        <f>DAY(EOMONTH(DATE(X2,AB2,1),0))</f>
        <v>30</v>
      </c>
      <c r="BA6" s="744"/>
      <c r="BB6" s="61" t="s">
        <v>26</v>
      </c>
      <c r="BC6" s="41"/>
      <c r="BD6" s="41"/>
      <c r="BE6" s="4"/>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c r="A8" s="71"/>
      <c r="B8" s="751" t="s">
        <v>27</v>
      </c>
      <c r="C8" s="755" t="s">
        <v>85</v>
      </c>
      <c r="D8" s="763"/>
      <c r="E8" s="754" t="s">
        <v>86</v>
      </c>
      <c r="F8" s="763"/>
      <c r="G8" s="754" t="s">
        <v>87</v>
      </c>
      <c r="H8" s="755"/>
      <c r="I8" s="755"/>
      <c r="J8" s="755"/>
      <c r="K8" s="763"/>
      <c r="L8" s="754" t="s">
        <v>88</v>
      </c>
      <c r="M8" s="755"/>
      <c r="N8" s="755"/>
      <c r="O8" s="756"/>
      <c r="P8" s="741" t="s">
        <v>153</v>
      </c>
      <c r="Q8" s="742"/>
      <c r="R8" s="742"/>
      <c r="S8" s="742"/>
      <c r="T8" s="742"/>
      <c r="U8" s="742"/>
      <c r="V8" s="742"/>
      <c r="W8" s="742"/>
      <c r="X8" s="742"/>
      <c r="Y8" s="742"/>
      <c r="Z8" s="742"/>
      <c r="AA8" s="742"/>
      <c r="AB8" s="742"/>
      <c r="AC8" s="742"/>
      <c r="AD8" s="742"/>
      <c r="AE8" s="742"/>
      <c r="AF8" s="742"/>
      <c r="AG8" s="742"/>
      <c r="AH8" s="742"/>
      <c r="AI8" s="742"/>
      <c r="AJ8" s="742"/>
      <c r="AK8" s="742"/>
      <c r="AL8" s="742"/>
      <c r="AM8" s="742"/>
      <c r="AN8" s="742"/>
      <c r="AO8" s="742"/>
      <c r="AP8" s="742"/>
      <c r="AQ8" s="742"/>
      <c r="AR8" s="742"/>
      <c r="AS8" s="742"/>
      <c r="AT8" s="742"/>
      <c r="AU8" s="689" t="str">
        <f>IF(AZ3="４週","(9)1～4週目の勤務時間数合計","(9)1か月の勤務時間数合計")</f>
        <v>(9)1～4週目の勤務時間数合計</v>
      </c>
      <c r="AV8" s="690"/>
      <c r="AW8" s="689" t="s">
        <v>89</v>
      </c>
      <c r="AX8" s="690"/>
      <c r="AY8" s="737" t="s">
        <v>151</v>
      </c>
      <c r="AZ8" s="737"/>
      <c r="BA8" s="737"/>
      <c r="BB8" s="737"/>
      <c r="BC8" s="737"/>
      <c r="BD8" s="737"/>
    </row>
    <row r="9" spans="1:57" ht="20.25" customHeight="1" thickBot="1">
      <c r="A9" s="71"/>
      <c r="B9" s="752"/>
      <c r="C9" s="758"/>
      <c r="D9" s="764"/>
      <c r="E9" s="757"/>
      <c r="F9" s="764"/>
      <c r="G9" s="757"/>
      <c r="H9" s="758"/>
      <c r="I9" s="758"/>
      <c r="J9" s="758"/>
      <c r="K9" s="764"/>
      <c r="L9" s="757"/>
      <c r="M9" s="758"/>
      <c r="N9" s="758"/>
      <c r="O9" s="759"/>
      <c r="P9" s="686" t="s">
        <v>11</v>
      </c>
      <c r="Q9" s="687"/>
      <c r="R9" s="687"/>
      <c r="S9" s="687"/>
      <c r="T9" s="687"/>
      <c r="U9" s="687"/>
      <c r="V9" s="688"/>
      <c r="W9" s="686" t="s">
        <v>12</v>
      </c>
      <c r="X9" s="687"/>
      <c r="Y9" s="687"/>
      <c r="Z9" s="687"/>
      <c r="AA9" s="687"/>
      <c r="AB9" s="687"/>
      <c r="AC9" s="688"/>
      <c r="AD9" s="686" t="s">
        <v>13</v>
      </c>
      <c r="AE9" s="687"/>
      <c r="AF9" s="687"/>
      <c r="AG9" s="687"/>
      <c r="AH9" s="687"/>
      <c r="AI9" s="687"/>
      <c r="AJ9" s="688"/>
      <c r="AK9" s="686" t="s">
        <v>14</v>
      </c>
      <c r="AL9" s="687"/>
      <c r="AM9" s="687"/>
      <c r="AN9" s="687"/>
      <c r="AO9" s="687"/>
      <c r="AP9" s="687"/>
      <c r="AQ9" s="688"/>
      <c r="AR9" s="686" t="s">
        <v>15</v>
      </c>
      <c r="AS9" s="687"/>
      <c r="AT9" s="688"/>
      <c r="AU9" s="691"/>
      <c r="AV9" s="692"/>
      <c r="AW9" s="691"/>
      <c r="AX9" s="692"/>
      <c r="AY9" s="737"/>
      <c r="AZ9" s="737"/>
      <c r="BA9" s="737"/>
      <c r="BB9" s="737"/>
      <c r="BC9" s="737"/>
      <c r="BD9" s="737"/>
    </row>
    <row r="10" spans="1:57" ht="20.25" customHeight="1" thickBot="1">
      <c r="A10" s="71"/>
      <c r="B10" s="752"/>
      <c r="C10" s="758"/>
      <c r="D10" s="764"/>
      <c r="E10" s="757"/>
      <c r="F10" s="764"/>
      <c r="G10" s="757"/>
      <c r="H10" s="758"/>
      <c r="I10" s="758"/>
      <c r="J10" s="758"/>
      <c r="K10" s="764"/>
      <c r="L10" s="757"/>
      <c r="M10" s="758"/>
      <c r="N10" s="758"/>
      <c r="O10" s="759"/>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691"/>
      <c r="AV10" s="692"/>
      <c r="AW10" s="691"/>
      <c r="AX10" s="692"/>
      <c r="AY10" s="737"/>
      <c r="AZ10" s="737"/>
      <c r="BA10" s="737"/>
      <c r="BB10" s="737"/>
      <c r="BC10" s="737"/>
      <c r="BD10" s="737"/>
    </row>
    <row r="11" spans="1:57" ht="20.25" hidden="1" customHeight="1" thickBot="1">
      <c r="A11" s="71"/>
      <c r="B11" s="752"/>
      <c r="C11" s="758"/>
      <c r="D11" s="764"/>
      <c r="E11" s="757"/>
      <c r="F11" s="764"/>
      <c r="G11" s="757"/>
      <c r="H11" s="758"/>
      <c r="I11" s="758"/>
      <c r="J11" s="758"/>
      <c r="K11" s="764"/>
      <c r="L11" s="757"/>
      <c r="M11" s="758"/>
      <c r="N11" s="758"/>
      <c r="O11" s="759"/>
      <c r="P11" s="89">
        <f>WEEKDAY(DATE($X$2,$AB$2,1))</f>
        <v>6</v>
      </c>
      <c r="Q11" s="90">
        <f>WEEKDAY(DATE($X$2,$AB$2,2))</f>
        <v>7</v>
      </c>
      <c r="R11" s="90">
        <f>WEEKDAY(DATE($X$2,$AB$2,3))</f>
        <v>1</v>
      </c>
      <c r="S11" s="90">
        <f>WEEKDAY(DATE($X$2,$AB$2,4))</f>
        <v>2</v>
      </c>
      <c r="T11" s="90">
        <f>WEEKDAY(DATE($X$2,$AB$2,5))</f>
        <v>3</v>
      </c>
      <c r="U11" s="90">
        <f>WEEKDAY(DATE($X$2,$AB$2,6))</f>
        <v>4</v>
      </c>
      <c r="V11" s="91">
        <f>WEEKDAY(DATE($X$2,$AB$2,7))</f>
        <v>5</v>
      </c>
      <c r="W11" s="89">
        <f>WEEKDAY(DATE($X$2,$AB$2,8))</f>
        <v>6</v>
      </c>
      <c r="X11" s="90">
        <f>WEEKDAY(DATE($X$2,$AB$2,9))</f>
        <v>7</v>
      </c>
      <c r="Y11" s="90">
        <f>WEEKDAY(DATE($X$2,$AB$2,10))</f>
        <v>1</v>
      </c>
      <c r="Z11" s="90">
        <f>WEEKDAY(DATE($X$2,$AB$2,11))</f>
        <v>2</v>
      </c>
      <c r="AA11" s="90">
        <f>WEEKDAY(DATE($X$2,$AB$2,12))</f>
        <v>3</v>
      </c>
      <c r="AB11" s="90">
        <f>WEEKDAY(DATE($X$2,$AB$2,13))</f>
        <v>4</v>
      </c>
      <c r="AC11" s="91">
        <f>WEEKDAY(DATE($X$2,$AB$2,14))</f>
        <v>5</v>
      </c>
      <c r="AD11" s="89">
        <f>WEEKDAY(DATE($X$2,$AB$2,15))</f>
        <v>6</v>
      </c>
      <c r="AE11" s="90">
        <f>WEEKDAY(DATE($X$2,$AB$2,16))</f>
        <v>7</v>
      </c>
      <c r="AF11" s="90">
        <f>WEEKDAY(DATE($X$2,$AB$2,17))</f>
        <v>1</v>
      </c>
      <c r="AG11" s="90">
        <f>WEEKDAY(DATE($X$2,$AB$2,18))</f>
        <v>2</v>
      </c>
      <c r="AH11" s="90">
        <f>WEEKDAY(DATE($X$2,$AB$2,19))</f>
        <v>3</v>
      </c>
      <c r="AI11" s="90">
        <f>WEEKDAY(DATE($X$2,$AB$2,20))</f>
        <v>4</v>
      </c>
      <c r="AJ11" s="91">
        <f>WEEKDAY(DATE($X$2,$AB$2,21))</f>
        <v>5</v>
      </c>
      <c r="AK11" s="89">
        <f>WEEKDAY(DATE($X$2,$AB$2,22))</f>
        <v>6</v>
      </c>
      <c r="AL11" s="90">
        <f>WEEKDAY(DATE($X$2,$AB$2,23))</f>
        <v>7</v>
      </c>
      <c r="AM11" s="90">
        <f>WEEKDAY(DATE($X$2,$AB$2,24))</f>
        <v>1</v>
      </c>
      <c r="AN11" s="90">
        <f>WEEKDAY(DATE($X$2,$AB$2,25))</f>
        <v>2</v>
      </c>
      <c r="AO11" s="90">
        <f>WEEKDAY(DATE($X$2,$AB$2,26))</f>
        <v>3</v>
      </c>
      <c r="AP11" s="90">
        <f>WEEKDAY(DATE($X$2,$AB$2,27))</f>
        <v>4</v>
      </c>
      <c r="AQ11" s="91">
        <f>WEEKDAY(DATE($X$2,$AB$2,28))</f>
        <v>5</v>
      </c>
      <c r="AR11" s="89">
        <f>IF(AR10=29,WEEKDAY(DATE($X$2,$AB$2,29)),0)</f>
        <v>0</v>
      </c>
      <c r="AS11" s="90">
        <f>IF(AS10=30,WEEKDAY(DATE($X$2,$AB$2,30)),0)</f>
        <v>0</v>
      </c>
      <c r="AT11" s="91">
        <f>IF(AT10=31,WEEKDAY(DATE($X$2,$AB$2,31)),0)</f>
        <v>0</v>
      </c>
      <c r="AU11" s="693"/>
      <c r="AV11" s="694"/>
      <c r="AW11" s="693"/>
      <c r="AX11" s="694"/>
      <c r="AY11" s="738"/>
      <c r="AZ11" s="738"/>
      <c r="BA11" s="738"/>
      <c r="BB11" s="738"/>
      <c r="BC11" s="738"/>
      <c r="BD11" s="738"/>
    </row>
    <row r="12" spans="1:57" ht="20.25" customHeight="1" thickBot="1">
      <c r="A12" s="71"/>
      <c r="B12" s="753"/>
      <c r="C12" s="761"/>
      <c r="D12" s="765"/>
      <c r="E12" s="760"/>
      <c r="F12" s="765"/>
      <c r="G12" s="760"/>
      <c r="H12" s="761"/>
      <c r="I12" s="761"/>
      <c r="J12" s="761"/>
      <c r="K12" s="765"/>
      <c r="L12" s="760"/>
      <c r="M12" s="761"/>
      <c r="N12" s="761"/>
      <c r="O12" s="762"/>
      <c r="P12" s="92" t="str">
        <f>IF(P11=1,"日",IF(P11=2,"月",IF(P11=3,"火",IF(P11=4,"水",IF(P11=5,"木",IF(P11=6,"金","土"))))))</f>
        <v>金</v>
      </c>
      <c r="Q12" s="93" t="str">
        <f t="shared" ref="Q12:AQ12" si="0">IF(Q11=1,"日",IF(Q11=2,"月",IF(Q11=3,"火",IF(Q11=4,"水",IF(Q11=5,"木",IF(Q11=6,"金","土"))))))</f>
        <v>土</v>
      </c>
      <c r="R12" s="93" t="str">
        <f t="shared" si="0"/>
        <v>日</v>
      </c>
      <c r="S12" s="93" t="str">
        <f t="shared" si="0"/>
        <v>月</v>
      </c>
      <c r="T12" s="93" t="str">
        <f t="shared" si="0"/>
        <v>火</v>
      </c>
      <c r="U12" s="93" t="str">
        <f t="shared" si="0"/>
        <v>水</v>
      </c>
      <c r="V12" s="94" t="str">
        <f t="shared" si="0"/>
        <v>木</v>
      </c>
      <c r="W12" s="92" t="str">
        <f t="shared" si="0"/>
        <v>金</v>
      </c>
      <c r="X12" s="93" t="str">
        <f t="shared" si="0"/>
        <v>土</v>
      </c>
      <c r="Y12" s="93" t="str">
        <f t="shared" si="0"/>
        <v>日</v>
      </c>
      <c r="Z12" s="93" t="str">
        <f t="shared" si="0"/>
        <v>月</v>
      </c>
      <c r="AA12" s="93" t="str">
        <f t="shared" si="0"/>
        <v>火</v>
      </c>
      <c r="AB12" s="93" t="str">
        <f t="shared" si="0"/>
        <v>水</v>
      </c>
      <c r="AC12" s="94" t="str">
        <f t="shared" si="0"/>
        <v>木</v>
      </c>
      <c r="AD12" s="92" t="str">
        <f t="shared" si="0"/>
        <v>金</v>
      </c>
      <c r="AE12" s="93" t="str">
        <f t="shared" si="0"/>
        <v>土</v>
      </c>
      <c r="AF12" s="93" t="str">
        <f t="shared" si="0"/>
        <v>日</v>
      </c>
      <c r="AG12" s="93" t="str">
        <f t="shared" si="0"/>
        <v>月</v>
      </c>
      <c r="AH12" s="93" t="str">
        <f t="shared" si="0"/>
        <v>火</v>
      </c>
      <c r="AI12" s="93" t="str">
        <f t="shared" si="0"/>
        <v>水</v>
      </c>
      <c r="AJ12" s="94" t="str">
        <f t="shared" si="0"/>
        <v>木</v>
      </c>
      <c r="AK12" s="92" t="str">
        <f t="shared" si="0"/>
        <v>金</v>
      </c>
      <c r="AL12" s="93" t="str">
        <f t="shared" si="0"/>
        <v>土</v>
      </c>
      <c r="AM12" s="93" t="str">
        <f t="shared" si="0"/>
        <v>日</v>
      </c>
      <c r="AN12" s="93" t="str">
        <f t="shared" si="0"/>
        <v>月</v>
      </c>
      <c r="AO12" s="93" t="str">
        <f t="shared" si="0"/>
        <v>火</v>
      </c>
      <c r="AP12" s="93" t="str">
        <f t="shared" si="0"/>
        <v>水</v>
      </c>
      <c r="AQ12" s="94" t="str">
        <f t="shared" si="0"/>
        <v>木</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695"/>
      <c r="AV12" s="696"/>
      <c r="AW12" s="695"/>
      <c r="AX12" s="696"/>
      <c r="AY12" s="737"/>
      <c r="AZ12" s="737"/>
      <c r="BA12" s="737"/>
      <c r="BB12" s="737"/>
      <c r="BC12" s="737"/>
      <c r="BD12" s="737"/>
    </row>
    <row r="13" spans="1:57" ht="39.950000000000003" customHeight="1">
      <c r="A13" s="71"/>
      <c r="B13" s="116">
        <v>1</v>
      </c>
      <c r="C13" s="774"/>
      <c r="D13" s="775"/>
      <c r="E13" s="776"/>
      <c r="F13" s="777"/>
      <c r="G13" s="778"/>
      <c r="H13" s="779"/>
      <c r="I13" s="779"/>
      <c r="J13" s="779"/>
      <c r="K13" s="780"/>
      <c r="L13" s="783"/>
      <c r="M13" s="784"/>
      <c r="N13" s="784"/>
      <c r="O13" s="785"/>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766">
        <f>IF($AZ$3="４週",SUM(P13:AQ13),IF($AZ$3="暦月",SUM(P13:AT13),""))</f>
        <v>0</v>
      </c>
      <c r="AV13" s="767"/>
      <c r="AW13" s="768">
        <f t="shared" ref="AW13:AW44" si="1">IF($AZ$3="４週",AU13/4,IF($AZ$3="暦月",AU13/($AZ$6/7),""))</f>
        <v>0</v>
      </c>
      <c r="AX13" s="769"/>
      <c r="AY13" s="810"/>
      <c r="AZ13" s="811"/>
      <c r="BA13" s="811"/>
      <c r="BB13" s="811"/>
      <c r="BC13" s="811"/>
      <c r="BD13" s="812"/>
    </row>
    <row r="14" spans="1:57" ht="39.950000000000003" customHeight="1">
      <c r="A14" s="71"/>
      <c r="B14" s="87">
        <f t="shared" ref="B14:B29" si="2">B13+1</f>
        <v>2</v>
      </c>
      <c r="C14" s="781"/>
      <c r="D14" s="782"/>
      <c r="E14" s="789"/>
      <c r="F14" s="790"/>
      <c r="G14" s="791"/>
      <c r="H14" s="792"/>
      <c r="I14" s="792"/>
      <c r="J14" s="792"/>
      <c r="K14" s="793"/>
      <c r="L14" s="786"/>
      <c r="M14" s="787"/>
      <c r="N14" s="787"/>
      <c r="O14" s="788"/>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745">
        <f>IF($AZ$3="４週",SUM(P14:AQ14),IF($AZ$3="暦月",SUM(P14:AT14),""))</f>
        <v>0</v>
      </c>
      <c r="AV14" s="746"/>
      <c r="AW14" s="749">
        <f t="shared" si="1"/>
        <v>0</v>
      </c>
      <c r="AX14" s="750"/>
      <c r="AY14" s="804"/>
      <c r="AZ14" s="805"/>
      <c r="BA14" s="805"/>
      <c r="BB14" s="805"/>
      <c r="BC14" s="805"/>
      <c r="BD14" s="806"/>
    </row>
    <row r="15" spans="1:57" ht="39.950000000000003" customHeight="1">
      <c r="A15" s="71"/>
      <c r="B15" s="87">
        <f t="shared" si="2"/>
        <v>3</v>
      </c>
      <c r="C15" s="781"/>
      <c r="D15" s="782"/>
      <c r="E15" s="789"/>
      <c r="F15" s="790"/>
      <c r="G15" s="791"/>
      <c r="H15" s="792"/>
      <c r="I15" s="792"/>
      <c r="J15" s="792"/>
      <c r="K15" s="793"/>
      <c r="L15" s="786"/>
      <c r="M15" s="787"/>
      <c r="N15" s="787"/>
      <c r="O15" s="788"/>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745">
        <f>IF($AZ$3="４週",SUM(P15:AQ15),IF($AZ$3="暦月",SUM(P15:AT15),""))</f>
        <v>0</v>
      </c>
      <c r="AV15" s="746"/>
      <c r="AW15" s="749">
        <f t="shared" si="1"/>
        <v>0</v>
      </c>
      <c r="AX15" s="750"/>
      <c r="AY15" s="804"/>
      <c r="AZ15" s="805"/>
      <c r="BA15" s="805"/>
      <c r="BB15" s="805"/>
      <c r="BC15" s="805"/>
      <c r="BD15" s="806"/>
    </row>
    <row r="16" spans="1:57" ht="39.950000000000003" customHeight="1">
      <c r="A16" s="71"/>
      <c r="B16" s="87">
        <f t="shared" si="2"/>
        <v>4</v>
      </c>
      <c r="C16" s="781"/>
      <c r="D16" s="782"/>
      <c r="E16" s="789"/>
      <c r="F16" s="790"/>
      <c r="G16" s="791"/>
      <c r="H16" s="792"/>
      <c r="I16" s="792"/>
      <c r="J16" s="792"/>
      <c r="K16" s="793"/>
      <c r="L16" s="786"/>
      <c r="M16" s="787"/>
      <c r="N16" s="787"/>
      <c r="O16" s="788"/>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745">
        <f>IF($AZ$3="４週",SUM(P16:AQ16),IF($AZ$3="暦月",SUM(P16:AT16),""))</f>
        <v>0</v>
      </c>
      <c r="AV16" s="746"/>
      <c r="AW16" s="749">
        <f t="shared" si="1"/>
        <v>0</v>
      </c>
      <c r="AX16" s="750"/>
      <c r="AY16" s="804"/>
      <c r="AZ16" s="805"/>
      <c r="BA16" s="805"/>
      <c r="BB16" s="805"/>
      <c r="BC16" s="805"/>
      <c r="BD16" s="806"/>
    </row>
    <row r="17" spans="1:56" ht="39.950000000000003" customHeight="1">
      <c r="A17" s="71"/>
      <c r="B17" s="87">
        <f t="shared" si="2"/>
        <v>5</v>
      </c>
      <c r="C17" s="781"/>
      <c r="D17" s="782"/>
      <c r="E17" s="789"/>
      <c r="F17" s="790"/>
      <c r="G17" s="791"/>
      <c r="H17" s="792"/>
      <c r="I17" s="792"/>
      <c r="J17" s="792"/>
      <c r="K17" s="793"/>
      <c r="L17" s="786"/>
      <c r="M17" s="787"/>
      <c r="N17" s="787"/>
      <c r="O17" s="788"/>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745">
        <f t="shared" ref="AU17:AU112" si="3">IF($AZ$3="４週",SUM(P17:AQ17),IF($AZ$3="暦月",SUM(P17:AT17),""))</f>
        <v>0</v>
      </c>
      <c r="AV17" s="746"/>
      <c r="AW17" s="749">
        <f t="shared" si="1"/>
        <v>0</v>
      </c>
      <c r="AX17" s="750"/>
      <c r="AY17" s="804"/>
      <c r="AZ17" s="805"/>
      <c r="BA17" s="805"/>
      <c r="BB17" s="805"/>
      <c r="BC17" s="805"/>
      <c r="BD17" s="806"/>
    </row>
    <row r="18" spans="1:56" ht="39.950000000000003" customHeight="1">
      <c r="A18" s="71"/>
      <c r="B18" s="87">
        <f t="shared" si="2"/>
        <v>6</v>
      </c>
      <c r="C18" s="781"/>
      <c r="D18" s="782"/>
      <c r="E18" s="789"/>
      <c r="F18" s="790"/>
      <c r="G18" s="791"/>
      <c r="H18" s="792"/>
      <c r="I18" s="792"/>
      <c r="J18" s="792"/>
      <c r="K18" s="793"/>
      <c r="L18" s="786"/>
      <c r="M18" s="787"/>
      <c r="N18" s="787"/>
      <c r="O18" s="788"/>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745">
        <f t="shared" si="3"/>
        <v>0</v>
      </c>
      <c r="AV18" s="746"/>
      <c r="AW18" s="749">
        <f t="shared" si="1"/>
        <v>0</v>
      </c>
      <c r="AX18" s="750"/>
      <c r="AY18" s="804"/>
      <c r="AZ18" s="805"/>
      <c r="BA18" s="805"/>
      <c r="BB18" s="805"/>
      <c r="BC18" s="805"/>
      <c r="BD18" s="806"/>
    </row>
    <row r="19" spans="1:56" ht="39.950000000000003" customHeight="1">
      <c r="A19" s="71"/>
      <c r="B19" s="87">
        <f t="shared" si="2"/>
        <v>7</v>
      </c>
      <c r="C19" s="781"/>
      <c r="D19" s="782"/>
      <c r="E19" s="789"/>
      <c r="F19" s="790"/>
      <c r="G19" s="791"/>
      <c r="H19" s="792"/>
      <c r="I19" s="792"/>
      <c r="J19" s="792"/>
      <c r="K19" s="793"/>
      <c r="L19" s="786"/>
      <c r="M19" s="787"/>
      <c r="N19" s="787"/>
      <c r="O19" s="788"/>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745">
        <f>IF($AZ$3="４週",SUM(P19:AQ19),IF($AZ$3="暦月",SUM(P19:AT19),""))</f>
        <v>0</v>
      </c>
      <c r="AV19" s="746"/>
      <c r="AW19" s="749">
        <f t="shared" si="1"/>
        <v>0</v>
      </c>
      <c r="AX19" s="750"/>
      <c r="AY19" s="804"/>
      <c r="AZ19" s="805"/>
      <c r="BA19" s="805"/>
      <c r="BB19" s="805"/>
      <c r="BC19" s="805"/>
      <c r="BD19" s="806"/>
    </row>
    <row r="20" spans="1:56" ht="39.950000000000003" customHeight="1">
      <c r="A20" s="71"/>
      <c r="B20" s="87">
        <f t="shared" si="2"/>
        <v>8</v>
      </c>
      <c r="C20" s="781"/>
      <c r="D20" s="782"/>
      <c r="E20" s="789"/>
      <c r="F20" s="790"/>
      <c r="G20" s="791"/>
      <c r="H20" s="792"/>
      <c r="I20" s="792"/>
      <c r="J20" s="792"/>
      <c r="K20" s="793"/>
      <c r="L20" s="786"/>
      <c r="M20" s="787"/>
      <c r="N20" s="787"/>
      <c r="O20" s="788"/>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745">
        <f t="shared" si="3"/>
        <v>0</v>
      </c>
      <c r="AV20" s="746"/>
      <c r="AW20" s="749">
        <f t="shared" si="1"/>
        <v>0</v>
      </c>
      <c r="AX20" s="750"/>
      <c r="AY20" s="804"/>
      <c r="AZ20" s="805"/>
      <c r="BA20" s="805"/>
      <c r="BB20" s="805"/>
      <c r="BC20" s="805"/>
      <c r="BD20" s="806"/>
    </row>
    <row r="21" spans="1:56" ht="39.950000000000003" customHeight="1">
      <c r="A21" s="71"/>
      <c r="B21" s="87">
        <f t="shared" si="2"/>
        <v>9</v>
      </c>
      <c r="C21" s="781"/>
      <c r="D21" s="782"/>
      <c r="E21" s="789"/>
      <c r="F21" s="790"/>
      <c r="G21" s="791"/>
      <c r="H21" s="792"/>
      <c r="I21" s="792"/>
      <c r="J21" s="792"/>
      <c r="K21" s="793"/>
      <c r="L21" s="786"/>
      <c r="M21" s="787"/>
      <c r="N21" s="787"/>
      <c r="O21" s="788"/>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745">
        <f t="shared" si="3"/>
        <v>0</v>
      </c>
      <c r="AV21" s="746"/>
      <c r="AW21" s="749">
        <f t="shared" si="1"/>
        <v>0</v>
      </c>
      <c r="AX21" s="750"/>
      <c r="AY21" s="804"/>
      <c r="AZ21" s="805"/>
      <c r="BA21" s="805"/>
      <c r="BB21" s="805"/>
      <c r="BC21" s="805"/>
      <c r="BD21" s="806"/>
    </row>
    <row r="22" spans="1:56" ht="39.950000000000003" customHeight="1">
      <c r="A22" s="71"/>
      <c r="B22" s="87">
        <f t="shared" si="2"/>
        <v>10</v>
      </c>
      <c r="C22" s="781"/>
      <c r="D22" s="782"/>
      <c r="E22" s="789"/>
      <c r="F22" s="790"/>
      <c r="G22" s="791"/>
      <c r="H22" s="792"/>
      <c r="I22" s="792"/>
      <c r="J22" s="792"/>
      <c r="K22" s="793"/>
      <c r="L22" s="786"/>
      <c r="M22" s="787"/>
      <c r="N22" s="787"/>
      <c r="O22" s="788"/>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745">
        <f t="shared" si="3"/>
        <v>0</v>
      </c>
      <c r="AV22" s="746"/>
      <c r="AW22" s="749">
        <f t="shared" si="1"/>
        <v>0</v>
      </c>
      <c r="AX22" s="750"/>
      <c r="AY22" s="804"/>
      <c r="AZ22" s="805"/>
      <c r="BA22" s="805"/>
      <c r="BB22" s="805"/>
      <c r="BC22" s="805"/>
      <c r="BD22" s="806"/>
    </row>
    <row r="23" spans="1:56" ht="39.950000000000003" customHeight="1">
      <c r="A23" s="71"/>
      <c r="B23" s="87">
        <f t="shared" si="2"/>
        <v>11</v>
      </c>
      <c r="C23" s="781"/>
      <c r="D23" s="782"/>
      <c r="E23" s="789"/>
      <c r="F23" s="790"/>
      <c r="G23" s="791"/>
      <c r="H23" s="792"/>
      <c r="I23" s="792"/>
      <c r="J23" s="792"/>
      <c r="K23" s="793"/>
      <c r="L23" s="786"/>
      <c r="M23" s="787"/>
      <c r="N23" s="787"/>
      <c r="O23" s="788"/>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745">
        <f t="shared" si="3"/>
        <v>0</v>
      </c>
      <c r="AV23" s="746"/>
      <c r="AW23" s="749">
        <f t="shared" si="1"/>
        <v>0</v>
      </c>
      <c r="AX23" s="750"/>
      <c r="AY23" s="804"/>
      <c r="AZ23" s="805"/>
      <c r="BA23" s="805"/>
      <c r="BB23" s="805"/>
      <c r="BC23" s="805"/>
      <c r="BD23" s="806"/>
    </row>
    <row r="24" spans="1:56" ht="39.950000000000003" customHeight="1">
      <c r="A24" s="71"/>
      <c r="B24" s="87">
        <f t="shared" si="2"/>
        <v>12</v>
      </c>
      <c r="C24" s="781"/>
      <c r="D24" s="782"/>
      <c r="E24" s="789"/>
      <c r="F24" s="790"/>
      <c r="G24" s="791"/>
      <c r="H24" s="792"/>
      <c r="I24" s="792"/>
      <c r="J24" s="792"/>
      <c r="K24" s="793"/>
      <c r="L24" s="786"/>
      <c r="M24" s="787"/>
      <c r="N24" s="787"/>
      <c r="O24" s="788"/>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745">
        <f t="shared" si="3"/>
        <v>0</v>
      </c>
      <c r="AV24" s="746"/>
      <c r="AW24" s="749">
        <f t="shared" si="1"/>
        <v>0</v>
      </c>
      <c r="AX24" s="750"/>
      <c r="AY24" s="804"/>
      <c r="AZ24" s="805"/>
      <c r="BA24" s="805"/>
      <c r="BB24" s="805"/>
      <c r="BC24" s="805"/>
      <c r="BD24" s="806"/>
    </row>
    <row r="25" spans="1:56" ht="39.950000000000003" customHeight="1">
      <c r="A25" s="71"/>
      <c r="B25" s="87">
        <f t="shared" si="2"/>
        <v>13</v>
      </c>
      <c r="C25" s="781"/>
      <c r="D25" s="782"/>
      <c r="E25" s="789"/>
      <c r="F25" s="790"/>
      <c r="G25" s="791"/>
      <c r="H25" s="792"/>
      <c r="I25" s="792"/>
      <c r="J25" s="792"/>
      <c r="K25" s="793"/>
      <c r="L25" s="786"/>
      <c r="M25" s="787"/>
      <c r="N25" s="787"/>
      <c r="O25" s="788"/>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745">
        <f t="shared" si="3"/>
        <v>0</v>
      </c>
      <c r="AV25" s="746"/>
      <c r="AW25" s="749">
        <f t="shared" si="1"/>
        <v>0</v>
      </c>
      <c r="AX25" s="750"/>
      <c r="AY25" s="804"/>
      <c r="AZ25" s="805"/>
      <c r="BA25" s="805"/>
      <c r="BB25" s="805"/>
      <c r="BC25" s="805"/>
      <c r="BD25" s="806"/>
    </row>
    <row r="26" spans="1:56" ht="39.950000000000003" customHeight="1">
      <c r="A26" s="71"/>
      <c r="B26" s="87">
        <f t="shared" si="2"/>
        <v>14</v>
      </c>
      <c r="C26" s="781"/>
      <c r="D26" s="782"/>
      <c r="E26" s="789"/>
      <c r="F26" s="790"/>
      <c r="G26" s="791"/>
      <c r="H26" s="792"/>
      <c r="I26" s="792"/>
      <c r="J26" s="792"/>
      <c r="K26" s="793"/>
      <c r="L26" s="786"/>
      <c r="M26" s="787"/>
      <c r="N26" s="787"/>
      <c r="O26" s="788"/>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745">
        <f t="shared" si="3"/>
        <v>0</v>
      </c>
      <c r="AV26" s="746"/>
      <c r="AW26" s="749">
        <f t="shared" si="1"/>
        <v>0</v>
      </c>
      <c r="AX26" s="750"/>
      <c r="AY26" s="804"/>
      <c r="AZ26" s="805"/>
      <c r="BA26" s="805"/>
      <c r="BB26" s="805"/>
      <c r="BC26" s="805"/>
      <c r="BD26" s="806"/>
    </row>
    <row r="27" spans="1:56" ht="39.950000000000003" customHeight="1">
      <c r="A27" s="71"/>
      <c r="B27" s="87">
        <f t="shared" si="2"/>
        <v>15</v>
      </c>
      <c r="C27" s="781"/>
      <c r="D27" s="782"/>
      <c r="E27" s="789"/>
      <c r="F27" s="790"/>
      <c r="G27" s="791"/>
      <c r="H27" s="792"/>
      <c r="I27" s="792"/>
      <c r="J27" s="792"/>
      <c r="K27" s="793"/>
      <c r="L27" s="786"/>
      <c r="M27" s="787"/>
      <c r="N27" s="787"/>
      <c r="O27" s="788"/>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745">
        <f t="shared" si="3"/>
        <v>0</v>
      </c>
      <c r="AV27" s="746"/>
      <c r="AW27" s="749">
        <f t="shared" si="1"/>
        <v>0</v>
      </c>
      <c r="AX27" s="750"/>
      <c r="AY27" s="804"/>
      <c r="AZ27" s="805"/>
      <c r="BA27" s="805"/>
      <c r="BB27" s="805"/>
      <c r="BC27" s="805"/>
      <c r="BD27" s="806"/>
    </row>
    <row r="28" spans="1:56" ht="39.950000000000003" customHeight="1">
      <c r="A28" s="71"/>
      <c r="B28" s="87">
        <f t="shared" si="2"/>
        <v>16</v>
      </c>
      <c r="C28" s="781"/>
      <c r="D28" s="782"/>
      <c r="E28" s="789"/>
      <c r="F28" s="790"/>
      <c r="G28" s="791"/>
      <c r="H28" s="792"/>
      <c r="I28" s="792"/>
      <c r="J28" s="792"/>
      <c r="K28" s="793"/>
      <c r="L28" s="786"/>
      <c r="M28" s="787"/>
      <c r="N28" s="787"/>
      <c r="O28" s="788"/>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745">
        <f t="shared" si="3"/>
        <v>0</v>
      </c>
      <c r="AV28" s="746"/>
      <c r="AW28" s="749">
        <f t="shared" si="1"/>
        <v>0</v>
      </c>
      <c r="AX28" s="750"/>
      <c r="AY28" s="804"/>
      <c r="AZ28" s="805"/>
      <c r="BA28" s="805"/>
      <c r="BB28" s="805"/>
      <c r="BC28" s="805"/>
      <c r="BD28" s="806"/>
    </row>
    <row r="29" spans="1:56" ht="39.950000000000003" customHeight="1">
      <c r="A29" s="71"/>
      <c r="B29" s="87">
        <f t="shared" si="2"/>
        <v>17</v>
      </c>
      <c r="C29" s="781"/>
      <c r="D29" s="782"/>
      <c r="E29" s="789"/>
      <c r="F29" s="790"/>
      <c r="G29" s="791"/>
      <c r="H29" s="792"/>
      <c r="I29" s="792"/>
      <c r="J29" s="792"/>
      <c r="K29" s="793"/>
      <c r="L29" s="786"/>
      <c r="M29" s="787"/>
      <c r="N29" s="787"/>
      <c r="O29" s="788"/>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745">
        <f t="shared" si="3"/>
        <v>0</v>
      </c>
      <c r="AV29" s="746"/>
      <c r="AW29" s="749">
        <f t="shared" si="1"/>
        <v>0</v>
      </c>
      <c r="AX29" s="750"/>
      <c r="AY29" s="804"/>
      <c r="AZ29" s="805"/>
      <c r="BA29" s="805"/>
      <c r="BB29" s="805"/>
      <c r="BC29" s="805"/>
      <c r="BD29" s="806"/>
    </row>
    <row r="30" spans="1:56" ht="39.950000000000003" customHeight="1">
      <c r="A30" s="71"/>
      <c r="B30" s="87">
        <f t="shared" ref="B30:B93" si="4">B29+1</f>
        <v>18</v>
      </c>
      <c r="C30" s="781"/>
      <c r="D30" s="782"/>
      <c r="E30" s="789"/>
      <c r="F30" s="790"/>
      <c r="G30" s="791"/>
      <c r="H30" s="792"/>
      <c r="I30" s="792"/>
      <c r="J30" s="792"/>
      <c r="K30" s="793"/>
      <c r="L30" s="786"/>
      <c r="M30" s="787"/>
      <c r="N30" s="787"/>
      <c r="O30" s="788"/>
      <c r="P30" s="127"/>
      <c r="Q30" s="128"/>
      <c r="R30" s="128"/>
      <c r="S30" s="128"/>
      <c r="T30" s="128"/>
      <c r="U30" s="128"/>
      <c r="V30" s="129"/>
      <c r="W30" s="127"/>
      <c r="X30" s="128"/>
      <c r="Y30" s="128"/>
      <c r="Z30" s="128"/>
      <c r="AA30" s="128"/>
      <c r="AB30" s="128"/>
      <c r="AC30" s="129"/>
      <c r="AD30" s="127"/>
      <c r="AE30" s="128"/>
      <c r="AF30" s="128"/>
      <c r="AG30" s="128"/>
      <c r="AH30" s="128"/>
      <c r="AI30" s="128"/>
      <c r="AJ30" s="129"/>
      <c r="AK30" s="127"/>
      <c r="AL30" s="128"/>
      <c r="AM30" s="128"/>
      <c r="AN30" s="128"/>
      <c r="AO30" s="128"/>
      <c r="AP30" s="128"/>
      <c r="AQ30" s="129"/>
      <c r="AR30" s="127"/>
      <c r="AS30" s="128"/>
      <c r="AT30" s="129"/>
      <c r="AU30" s="745">
        <f t="shared" ref="AU30" si="5">IF($AZ$3="４週",SUM(P30:AQ30),IF($AZ$3="暦月",SUM(P30:AT30),""))</f>
        <v>0</v>
      </c>
      <c r="AV30" s="746"/>
      <c r="AW30" s="749">
        <f t="shared" si="1"/>
        <v>0</v>
      </c>
      <c r="AX30" s="750"/>
      <c r="AY30" s="804"/>
      <c r="AZ30" s="805"/>
      <c r="BA30" s="805"/>
      <c r="BB30" s="805"/>
      <c r="BC30" s="805"/>
      <c r="BD30" s="806"/>
    </row>
    <row r="31" spans="1:56" ht="39.950000000000003" customHeight="1">
      <c r="A31" s="71"/>
      <c r="B31" s="87">
        <f t="shared" si="4"/>
        <v>19</v>
      </c>
      <c r="C31" s="781"/>
      <c r="D31" s="782"/>
      <c r="E31" s="789"/>
      <c r="F31" s="790"/>
      <c r="G31" s="791"/>
      <c r="H31" s="792"/>
      <c r="I31" s="792"/>
      <c r="J31" s="792"/>
      <c r="K31" s="793"/>
      <c r="L31" s="786"/>
      <c r="M31" s="787"/>
      <c r="N31" s="787"/>
      <c r="O31" s="788"/>
      <c r="P31" s="127"/>
      <c r="Q31" s="128"/>
      <c r="R31" s="128"/>
      <c r="S31" s="128"/>
      <c r="T31" s="128"/>
      <c r="U31" s="128"/>
      <c r="V31" s="129"/>
      <c r="W31" s="127"/>
      <c r="X31" s="128"/>
      <c r="Y31" s="128"/>
      <c r="Z31" s="128"/>
      <c r="AA31" s="128"/>
      <c r="AB31" s="128"/>
      <c r="AC31" s="129"/>
      <c r="AD31" s="127"/>
      <c r="AE31" s="128"/>
      <c r="AF31" s="128"/>
      <c r="AG31" s="128"/>
      <c r="AH31" s="128"/>
      <c r="AI31" s="128"/>
      <c r="AJ31" s="129"/>
      <c r="AK31" s="127"/>
      <c r="AL31" s="128"/>
      <c r="AM31" s="128"/>
      <c r="AN31" s="128"/>
      <c r="AO31" s="128"/>
      <c r="AP31" s="128"/>
      <c r="AQ31" s="129"/>
      <c r="AR31" s="127"/>
      <c r="AS31" s="128"/>
      <c r="AT31" s="129"/>
      <c r="AU31" s="745">
        <f t="shared" ref="AU31:AU94" si="6">IF($AZ$3="４週",SUM(P31:AQ31),IF($AZ$3="暦月",SUM(P31:AT31),""))</f>
        <v>0</v>
      </c>
      <c r="AV31" s="746"/>
      <c r="AW31" s="749">
        <f t="shared" si="1"/>
        <v>0</v>
      </c>
      <c r="AX31" s="750"/>
      <c r="AY31" s="804"/>
      <c r="AZ31" s="805"/>
      <c r="BA31" s="805"/>
      <c r="BB31" s="805"/>
      <c r="BC31" s="805"/>
      <c r="BD31" s="806"/>
    </row>
    <row r="32" spans="1:56" ht="39.950000000000003" customHeight="1">
      <c r="A32" s="71"/>
      <c r="B32" s="87">
        <f t="shared" si="4"/>
        <v>20</v>
      </c>
      <c r="C32" s="781"/>
      <c r="D32" s="782"/>
      <c r="E32" s="789"/>
      <c r="F32" s="790"/>
      <c r="G32" s="791"/>
      <c r="H32" s="792"/>
      <c r="I32" s="792"/>
      <c r="J32" s="792"/>
      <c r="K32" s="793"/>
      <c r="L32" s="786"/>
      <c r="M32" s="787"/>
      <c r="N32" s="787"/>
      <c r="O32" s="788"/>
      <c r="P32" s="127"/>
      <c r="Q32" s="128"/>
      <c r="R32" s="128"/>
      <c r="S32" s="128"/>
      <c r="T32" s="128"/>
      <c r="U32" s="128"/>
      <c r="V32" s="129"/>
      <c r="W32" s="127"/>
      <c r="X32" s="128"/>
      <c r="Y32" s="128"/>
      <c r="Z32" s="128"/>
      <c r="AA32" s="128"/>
      <c r="AB32" s="128"/>
      <c r="AC32" s="129"/>
      <c r="AD32" s="127"/>
      <c r="AE32" s="128"/>
      <c r="AF32" s="128"/>
      <c r="AG32" s="128"/>
      <c r="AH32" s="128"/>
      <c r="AI32" s="128"/>
      <c r="AJ32" s="129"/>
      <c r="AK32" s="127"/>
      <c r="AL32" s="128"/>
      <c r="AM32" s="128"/>
      <c r="AN32" s="128"/>
      <c r="AO32" s="128"/>
      <c r="AP32" s="128"/>
      <c r="AQ32" s="129"/>
      <c r="AR32" s="127"/>
      <c r="AS32" s="128"/>
      <c r="AT32" s="129"/>
      <c r="AU32" s="745">
        <f t="shared" si="6"/>
        <v>0</v>
      </c>
      <c r="AV32" s="746"/>
      <c r="AW32" s="749">
        <f t="shared" si="1"/>
        <v>0</v>
      </c>
      <c r="AX32" s="750"/>
      <c r="AY32" s="804"/>
      <c r="AZ32" s="805"/>
      <c r="BA32" s="805"/>
      <c r="BB32" s="805"/>
      <c r="BC32" s="805"/>
      <c r="BD32" s="806"/>
    </row>
    <row r="33" spans="1:56" ht="39.950000000000003" customHeight="1">
      <c r="A33" s="71"/>
      <c r="B33" s="87">
        <f t="shared" si="4"/>
        <v>21</v>
      </c>
      <c r="C33" s="781"/>
      <c r="D33" s="782"/>
      <c r="E33" s="789"/>
      <c r="F33" s="790"/>
      <c r="G33" s="791"/>
      <c r="H33" s="792"/>
      <c r="I33" s="792"/>
      <c r="J33" s="792"/>
      <c r="K33" s="793"/>
      <c r="L33" s="786"/>
      <c r="M33" s="787"/>
      <c r="N33" s="787"/>
      <c r="O33" s="788"/>
      <c r="P33" s="127"/>
      <c r="Q33" s="128"/>
      <c r="R33" s="128"/>
      <c r="S33" s="128"/>
      <c r="T33" s="128"/>
      <c r="U33" s="128"/>
      <c r="V33" s="129"/>
      <c r="W33" s="127"/>
      <c r="X33" s="128"/>
      <c r="Y33" s="128"/>
      <c r="Z33" s="128"/>
      <c r="AA33" s="128"/>
      <c r="AB33" s="128"/>
      <c r="AC33" s="129"/>
      <c r="AD33" s="127"/>
      <c r="AE33" s="128"/>
      <c r="AF33" s="128"/>
      <c r="AG33" s="128"/>
      <c r="AH33" s="128"/>
      <c r="AI33" s="128"/>
      <c r="AJ33" s="129"/>
      <c r="AK33" s="127"/>
      <c r="AL33" s="128"/>
      <c r="AM33" s="128"/>
      <c r="AN33" s="128"/>
      <c r="AO33" s="128"/>
      <c r="AP33" s="128"/>
      <c r="AQ33" s="129"/>
      <c r="AR33" s="127"/>
      <c r="AS33" s="128"/>
      <c r="AT33" s="129"/>
      <c r="AU33" s="745">
        <f t="shared" si="6"/>
        <v>0</v>
      </c>
      <c r="AV33" s="746"/>
      <c r="AW33" s="749">
        <f t="shared" si="1"/>
        <v>0</v>
      </c>
      <c r="AX33" s="750"/>
      <c r="AY33" s="804"/>
      <c r="AZ33" s="805"/>
      <c r="BA33" s="805"/>
      <c r="BB33" s="805"/>
      <c r="BC33" s="805"/>
      <c r="BD33" s="806"/>
    </row>
    <row r="34" spans="1:56" ht="39.950000000000003" customHeight="1">
      <c r="A34" s="71"/>
      <c r="B34" s="87">
        <f t="shared" si="4"/>
        <v>22</v>
      </c>
      <c r="C34" s="781"/>
      <c r="D34" s="782"/>
      <c r="E34" s="789"/>
      <c r="F34" s="790"/>
      <c r="G34" s="791"/>
      <c r="H34" s="792"/>
      <c r="I34" s="792"/>
      <c r="J34" s="792"/>
      <c r="K34" s="793"/>
      <c r="L34" s="786"/>
      <c r="M34" s="787"/>
      <c r="N34" s="787"/>
      <c r="O34" s="788"/>
      <c r="P34" s="127"/>
      <c r="Q34" s="128"/>
      <c r="R34" s="128"/>
      <c r="S34" s="128"/>
      <c r="T34" s="128"/>
      <c r="U34" s="128"/>
      <c r="V34" s="129"/>
      <c r="W34" s="127"/>
      <c r="X34" s="128"/>
      <c r="Y34" s="128"/>
      <c r="Z34" s="128"/>
      <c r="AA34" s="128"/>
      <c r="AB34" s="128"/>
      <c r="AC34" s="129"/>
      <c r="AD34" s="127"/>
      <c r="AE34" s="128"/>
      <c r="AF34" s="128"/>
      <c r="AG34" s="128"/>
      <c r="AH34" s="128"/>
      <c r="AI34" s="128"/>
      <c r="AJ34" s="129"/>
      <c r="AK34" s="127"/>
      <c r="AL34" s="128"/>
      <c r="AM34" s="128"/>
      <c r="AN34" s="128"/>
      <c r="AO34" s="128"/>
      <c r="AP34" s="128"/>
      <c r="AQ34" s="129"/>
      <c r="AR34" s="127"/>
      <c r="AS34" s="128"/>
      <c r="AT34" s="129"/>
      <c r="AU34" s="745">
        <f t="shared" si="6"/>
        <v>0</v>
      </c>
      <c r="AV34" s="746"/>
      <c r="AW34" s="749">
        <f t="shared" si="1"/>
        <v>0</v>
      </c>
      <c r="AX34" s="750"/>
      <c r="AY34" s="804"/>
      <c r="AZ34" s="805"/>
      <c r="BA34" s="805"/>
      <c r="BB34" s="805"/>
      <c r="BC34" s="805"/>
      <c r="BD34" s="806"/>
    </row>
    <row r="35" spans="1:56" ht="39.950000000000003" customHeight="1">
      <c r="A35" s="71"/>
      <c r="B35" s="87">
        <f t="shared" si="4"/>
        <v>23</v>
      </c>
      <c r="C35" s="781"/>
      <c r="D35" s="782"/>
      <c r="E35" s="789"/>
      <c r="F35" s="790"/>
      <c r="G35" s="791"/>
      <c r="H35" s="792"/>
      <c r="I35" s="792"/>
      <c r="J35" s="792"/>
      <c r="K35" s="793"/>
      <c r="L35" s="786"/>
      <c r="M35" s="787"/>
      <c r="N35" s="787"/>
      <c r="O35" s="788"/>
      <c r="P35" s="127"/>
      <c r="Q35" s="128"/>
      <c r="R35" s="128"/>
      <c r="S35" s="128"/>
      <c r="T35" s="128"/>
      <c r="U35" s="128"/>
      <c r="V35" s="129"/>
      <c r="W35" s="127"/>
      <c r="X35" s="128"/>
      <c r="Y35" s="128"/>
      <c r="Z35" s="128"/>
      <c r="AA35" s="128"/>
      <c r="AB35" s="128"/>
      <c r="AC35" s="129"/>
      <c r="AD35" s="127"/>
      <c r="AE35" s="128"/>
      <c r="AF35" s="128"/>
      <c r="AG35" s="128"/>
      <c r="AH35" s="128"/>
      <c r="AI35" s="128"/>
      <c r="AJ35" s="129"/>
      <c r="AK35" s="127"/>
      <c r="AL35" s="128"/>
      <c r="AM35" s="128"/>
      <c r="AN35" s="128"/>
      <c r="AO35" s="128"/>
      <c r="AP35" s="128"/>
      <c r="AQ35" s="129"/>
      <c r="AR35" s="127"/>
      <c r="AS35" s="128"/>
      <c r="AT35" s="129"/>
      <c r="AU35" s="745">
        <f t="shared" si="6"/>
        <v>0</v>
      </c>
      <c r="AV35" s="746"/>
      <c r="AW35" s="749">
        <f t="shared" si="1"/>
        <v>0</v>
      </c>
      <c r="AX35" s="750"/>
      <c r="AY35" s="804"/>
      <c r="AZ35" s="805"/>
      <c r="BA35" s="805"/>
      <c r="BB35" s="805"/>
      <c r="BC35" s="805"/>
      <c r="BD35" s="806"/>
    </row>
    <row r="36" spans="1:56" ht="39.950000000000003" customHeight="1">
      <c r="A36" s="71"/>
      <c r="B36" s="87">
        <f t="shared" si="4"/>
        <v>24</v>
      </c>
      <c r="C36" s="781"/>
      <c r="D36" s="782"/>
      <c r="E36" s="789"/>
      <c r="F36" s="790"/>
      <c r="G36" s="791"/>
      <c r="H36" s="792"/>
      <c r="I36" s="792"/>
      <c r="J36" s="792"/>
      <c r="K36" s="793"/>
      <c r="L36" s="786"/>
      <c r="M36" s="787"/>
      <c r="N36" s="787"/>
      <c r="O36" s="788"/>
      <c r="P36" s="127"/>
      <c r="Q36" s="128"/>
      <c r="R36" s="128"/>
      <c r="S36" s="128"/>
      <c r="T36" s="128"/>
      <c r="U36" s="128"/>
      <c r="V36" s="129"/>
      <c r="W36" s="127"/>
      <c r="X36" s="128"/>
      <c r="Y36" s="128"/>
      <c r="Z36" s="128"/>
      <c r="AA36" s="128"/>
      <c r="AB36" s="128"/>
      <c r="AC36" s="129"/>
      <c r="AD36" s="127"/>
      <c r="AE36" s="128"/>
      <c r="AF36" s="128"/>
      <c r="AG36" s="128"/>
      <c r="AH36" s="128"/>
      <c r="AI36" s="128"/>
      <c r="AJ36" s="129"/>
      <c r="AK36" s="127"/>
      <c r="AL36" s="128"/>
      <c r="AM36" s="128"/>
      <c r="AN36" s="128"/>
      <c r="AO36" s="128"/>
      <c r="AP36" s="128"/>
      <c r="AQ36" s="129"/>
      <c r="AR36" s="127"/>
      <c r="AS36" s="128"/>
      <c r="AT36" s="129"/>
      <c r="AU36" s="745">
        <f t="shared" si="6"/>
        <v>0</v>
      </c>
      <c r="AV36" s="746"/>
      <c r="AW36" s="749">
        <f t="shared" si="1"/>
        <v>0</v>
      </c>
      <c r="AX36" s="750"/>
      <c r="AY36" s="804"/>
      <c r="AZ36" s="805"/>
      <c r="BA36" s="805"/>
      <c r="BB36" s="805"/>
      <c r="BC36" s="805"/>
      <c r="BD36" s="806"/>
    </row>
    <row r="37" spans="1:56" ht="39.950000000000003" customHeight="1">
      <c r="A37" s="71"/>
      <c r="B37" s="87">
        <f t="shared" si="4"/>
        <v>25</v>
      </c>
      <c r="C37" s="781"/>
      <c r="D37" s="782"/>
      <c r="E37" s="789"/>
      <c r="F37" s="790"/>
      <c r="G37" s="791"/>
      <c r="H37" s="792"/>
      <c r="I37" s="792"/>
      <c r="J37" s="792"/>
      <c r="K37" s="793"/>
      <c r="L37" s="786"/>
      <c r="M37" s="787"/>
      <c r="N37" s="787"/>
      <c r="O37" s="788"/>
      <c r="P37" s="127"/>
      <c r="Q37" s="128"/>
      <c r="R37" s="128"/>
      <c r="S37" s="128"/>
      <c r="T37" s="128"/>
      <c r="U37" s="128"/>
      <c r="V37" s="129"/>
      <c r="W37" s="127"/>
      <c r="X37" s="128"/>
      <c r="Y37" s="128"/>
      <c r="Z37" s="128"/>
      <c r="AA37" s="128"/>
      <c r="AB37" s="128"/>
      <c r="AC37" s="129"/>
      <c r="AD37" s="127"/>
      <c r="AE37" s="128"/>
      <c r="AF37" s="128"/>
      <c r="AG37" s="128"/>
      <c r="AH37" s="128"/>
      <c r="AI37" s="128"/>
      <c r="AJ37" s="129"/>
      <c r="AK37" s="127"/>
      <c r="AL37" s="128"/>
      <c r="AM37" s="128"/>
      <c r="AN37" s="128"/>
      <c r="AO37" s="128"/>
      <c r="AP37" s="128"/>
      <c r="AQ37" s="129"/>
      <c r="AR37" s="127"/>
      <c r="AS37" s="128"/>
      <c r="AT37" s="129"/>
      <c r="AU37" s="745">
        <f t="shared" si="6"/>
        <v>0</v>
      </c>
      <c r="AV37" s="746"/>
      <c r="AW37" s="749">
        <f t="shared" si="1"/>
        <v>0</v>
      </c>
      <c r="AX37" s="750"/>
      <c r="AY37" s="804"/>
      <c r="AZ37" s="805"/>
      <c r="BA37" s="805"/>
      <c r="BB37" s="805"/>
      <c r="BC37" s="805"/>
      <c r="BD37" s="806"/>
    </row>
    <row r="38" spans="1:56" ht="39.950000000000003" customHeight="1">
      <c r="A38" s="71"/>
      <c r="B38" s="87">
        <f t="shared" si="4"/>
        <v>26</v>
      </c>
      <c r="C38" s="781"/>
      <c r="D38" s="782"/>
      <c r="E38" s="789"/>
      <c r="F38" s="790"/>
      <c r="G38" s="791"/>
      <c r="H38" s="792"/>
      <c r="I38" s="792"/>
      <c r="J38" s="792"/>
      <c r="K38" s="793"/>
      <c r="L38" s="786"/>
      <c r="M38" s="787"/>
      <c r="N38" s="787"/>
      <c r="O38" s="788"/>
      <c r="P38" s="127"/>
      <c r="Q38" s="128"/>
      <c r="R38" s="128"/>
      <c r="S38" s="128"/>
      <c r="T38" s="128"/>
      <c r="U38" s="128"/>
      <c r="V38" s="129"/>
      <c r="W38" s="127"/>
      <c r="X38" s="128"/>
      <c r="Y38" s="128"/>
      <c r="Z38" s="128"/>
      <c r="AA38" s="128"/>
      <c r="AB38" s="128"/>
      <c r="AC38" s="129"/>
      <c r="AD38" s="127"/>
      <c r="AE38" s="128"/>
      <c r="AF38" s="128"/>
      <c r="AG38" s="128"/>
      <c r="AH38" s="128"/>
      <c r="AI38" s="128"/>
      <c r="AJ38" s="129"/>
      <c r="AK38" s="127"/>
      <c r="AL38" s="128"/>
      <c r="AM38" s="128"/>
      <c r="AN38" s="128"/>
      <c r="AO38" s="128"/>
      <c r="AP38" s="128"/>
      <c r="AQ38" s="129"/>
      <c r="AR38" s="127"/>
      <c r="AS38" s="128"/>
      <c r="AT38" s="129"/>
      <c r="AU38" s="745">
        <f t="shared" si="6"/>
        <v>0</v>
      </c>
      <c r="AV38" s="746"/>
      <c r="AW38" s="749">
        <f t="shared" si="1"/>
        <v>0</v>
      </c>
      <c r="AX38" s="750"/>
      <c r="AY38" s="804"/>
      <c r="AZ38" s="805"/>
      <c r="BA38" s="805"/>
      <c r="BB38" s="805"/>
      <c r="BC38" s="805"/>
      <c r="BD38" s="806"/>
    </row>
    <row r="39" spans="1:56" ht="39.950000000000003" customHeight="1">
      <c r="A39" s="71"/>
      <c r="B39" s="87">
        <f t="shared" si="4"/>
        <v>27</v>
      </c>
      <c r="C39" s="781"/>
      <c r="D39" s="782"/>
      <c r="E39" s="789"/>
      <c r="F39" s="790"/>
      <c r="G39" s="791"/>
      <c r="H39" s="792"/>
      <c r="I39" s="792"/>
      <c r="J39" s="792"/>
      <c r="K39" s="793"/>
      <c r="L39" s="786"/>
      <c r="M39" s="787"/>
      <c r="N39" s="787"/>
      <c r="O39" s="788"/>
      <c r="P39" s="127"/>
      <c r="Q39" s="128"/>
      <c r="R39" s="128"/>
      <c r="S39" s="128"/>
      <c r="T39" s="128"/>
      <c r="U39" s="128"/>
      <c r="V39" s="129"/>
      <c r="W39" s="127"/>
      <c r="X39" s="128"/>
      <c r="Y39" s="128"/>
      <c r="Z39" s="128"/>
      <c r="AA39" s="128"/>
      <c r="AB39" s="128"/>
      <c r="AC39" s="129"/>
      <c r="AD39" s="127"/>
      <c r="AE39" s="128"/>
      <c r="AF39" s="128"/>
      <c r="AG39" s="128"/>
      <c r="AH39" s="128"/>
      <c r="AI39" s="128"/>
      <c r="AJ39" s="129"/>
      <c r="AK39" s="127"/>
      <c r="AL39" s="128"/>
      <c r="AM39" s="128"/>
      <c r="AN39" s="128"/>
      <c r="AO39" s="128"/>
      <c r="AP39" s="128"/>
      <c r="AQ39" s="129"/>
      <c r="AR39" s="127"/>
      <c r="AS39" s="128"/>
      <c r="AT39" s="129"/>
      <c r="AU39" s="745">
        <f t="shared" si="6"/>
        <v>0</v>
      </c>
      <c r="AV39" s="746"/>
      <c r="AW39" s="749">
        <f t="shared" si="1"/>
        <v>0</v>
      </c>
      <c r="AX39" s="750"/>
      <c r="AY39" s="804"/>
      <c r="AZ39" s="805"/>
      <c r="BA39" s="805"/>
      <c r="BB39" s="805"/>
      <c r="BC39" s="805"/>
      <c r="BD39" s="806"/>
    </row>
    <row r="40" spans="1:56" ht="39.950000000000003" customHeight="1">
      <c r="A40" s="71"/>
      <c r="B40" s="87">
        <f t="shared" si="4"/>
        <v>28</v>
      </c>
      <c r="C40" s="781"/>
      <c r="D40" s="782"/>
      <c r="E40" s="789"/>
      <c r="F40" s="790"/>
      <c r="G40" s="791"/>
      <c r="H40" s="792"/>
      <c r="I40" s="792"/>
      <c r="J40" s="792"/>
      <c r="K40" s="793"/>
      <c r="L40" s="786"/>
      <c r="M40" s="787"/>
      <c r="N40" s="787"/>
      <c r="O40" s="788"/>
      <c r="P40" s="133"/>
      <c r="Q40" s="134"/>
      <c r="R40" s="134"/>
      <c r="S40" s="134"/>
      <c r="T40" s="134"/>
      <c r="U40" s="134"/>
      <c r="V40" s="135"/>
      <c r="W40" s="133"/>
      <c r="X40" s="134"/>
      <c r="Y40" s="134"/>
      <c r="Z40" s="134"/>
      <c r="AA40" s="134"/>
      <c r="AB40" s="134"/>
      <c r="AC40" s="135"/>
      <c r="AD40" s="133"/>
      <c r="AE40" s="134"/>
      <c r="AF40" s="134"/>
      <c r="AG40" s="134"/>
      <c r="AH40" s="134"/>
      <c r="AI40" s="134"/>
      <c r="AJ40" s="135"/>
      <c r="AK40" s="133"/>
      <c r="AL40" s="134"/>
      <c r="AM40" s="134"/>
      <c r="AN40" s="134"/>
      <c r="AO40" s="134"/>
      <c r="AP40" s="134"/>
      <c r="AQ40" s="135"/>
      <c r="AR40" s="133"/>
      <c r="AS40" s="134"/>
      <c r="AT40" s="135"/>
      <c r="AU40" s="745">
        <f t="shared" si="6"/>
        <v>0</v>
      </c>
      <c r="AV40" s="746"/>
      <c r="AW40" s="749">
        <f t="shared" si="1"/>
        <v>0</v>
      </c>
      <c r="AX40" s="750"/>
      <c r="AY40" s="804"/>
      <c r="AZ40" s="805"/>
      <c r="BA40" s="805"/>
      <c r="BB40" s="805"/>
      <c r="BC40" s="805"/>
      <c r="BD40" s="806"/>
    </row>
    <row r="41" spans="1:56" ht="39.950000000000003" customHeight="1">
      <c r="A41" s="71"/>
      <c r="B41" s="87">
        <f t="shared" si="4"/>
        <v>29</v>
      </c>
      <c r="C41" s="781"/>
      <c r="D41" s="782"/>
      <c r="E41" s="789"/>
      <c r="F41" s="790"/>
      <c r="G41" s="791"/>
      <c r="H41" s="792"/>
      <c r="I41" s="792"/>
      <c r="J41" s="792"/>
      <c r="K41" s="793"/>
      <c r="L41" s="786"/>
      <c r="M41" s="787"/>
      <c r="N41" s="787"/>
      <c r="O41" s="788"/>
      <c r="P41" s="127"/>
      <c r="Q41" s="128"/>
      <c r="R41" s="128"/>
      <c r="S41" s="128"/>
      <c r="T41" s="128"/>
      <c r="U41" s="128"/>
      <c r="V41" s="129"/>
      <c r="W41" s="127"/>
      <c r="X41" s="128"/>
      <c r="Y41" s="128"/>
      <c r="Z41" s="128"/>
      <c r="AA41" s="128"/>
      <c r="AB41" s="128"/>
      <c r="AC41" s="129"/>
      <c r="AD41" s="127"/>
      <c r="AE41" s="128"/>
      <c r="AF41" s="128"/>
      <c r="AG41" s="128"/>
      <c r="AH41" s="128"/>
      <c r="AI41" s="128"/>
      <c r="AJ41" s="129"/>
      <c r="AK41" s="127"/>
      <c r="AL41" s="128"/>
      <c r="AM41" s="128"/>
      <c r="AN41" s="128"/>
      <c r="AO41" s="128"/>
      <c r="AP41" s="128"/>
      <c r="AQ41" s="129"/>
      <c r="AR41" s="127"/>
      <c r="AS41" s="128"/>
      <c r="AT41" s="129"/>
      <c r="AU41" s="745">
        <f t="shared" si="6"/>
        <v>0</v>
      </c>
      <c r="AV41" s="746"/>
      <c r="AW41" s="749">
        <f t="shared" si="1"/>
        <v>0</v>
      </c>
      <c r="AX41" s="750"/>
      <c r="AY41" s="804"/>
      <c r="AZ41" s="805"/>
      <c r="BA41" s="805"/>
      <c r="BB41" s="805"/>
      <c r="BC41" s="805"/>
      <c r="BD41" s="806"/>
    </row>
    <row r="42" spans="1:56" ht="39.950000000000003" customHeight="1">
      <c r="A42" s="71"/>
      <c r="B42" s="87">
        <f t="shared" si="4"/>
        <v>30</v>
      </c>
      <c r="C42" s="781"/>
      <c r="D42" s="782"/>
      <c r="E42" s="789"/>
      <c r="F42" s="790"/>
      <c r="G42" s="791"/>
      <c r="H42" s="792"/>
      <c r="I42" s="792"/>
      <c r="J42" s="792"/>
      <c r="K42" s="793"/>
      <c r="L42" s="786"/>
      <c r="M42" s="787"/>
      <c r="N42" s="787"/>
      <c r="O42" s="788"/>
      <c r="P42" s="127"/>
      <c r="Q42" s="128"/>
      <c r="R42" s="128"/>
      <c r="S42" s="128"/>
      <c r="T42" s="128"/>
      <c r="U42" s="128"/>
      <c r="V42" s="129"/>
      <c r="W42" s="127"/>
      <c r="X42" s="128"/>
      <c r="Y42" s="128"/>
      <c r="Z42" s="128"/>
      <c r="AA42" s="128"/>
      <c r="AB42" s="128"/>
      <c r="AC42" s="129"/>
      <c r="AD42" s="127"/>
      <c r="AE42" s="128"/>
      <c r="AF42" s="128"/>
      <c r="AG42" s="128"/>
      <c r="AH42" s="128"/>
      <c r="AI42" s="128"/>
      <c r="AJ42" s="129"/>
      <c r="AK42" s="127"/>
      <c r="AL42" s="128"/>
      <c r="AM42" s="128"/>
      <c r="AN42" s="128"/>
      <c r="AO42" s="128"/>
      <c r="AP42" s="128"/>
      <c r="AQ42" s="129"/>
      <c r="AR42" s="127"/>
      <c r="AS42" s="128"/>
      <c r="AT42" s="129"/>
      <c r="AU42" s="745">
        <f t="shared" si="6"/>
        <v>0</v>
      </c>
      <c r="AV42" s="746"/>
      <c r="AW42" s="749">
        <f t="shared" si="1"/>
        <v>0</v>
      </c>
      <c r="AX42" s="750"/>
      <c r="AY42" s="804"/>
      <c r="AZ42" s="805"/>
      <c r="BA42" s="805"/>
      <c r="BB42" s="805"/>
      <c r="BC42" s="805"/>
      <c r="BD42" s="806"/>
    </row>
    <row r="43" spans="1:56" ht="39.950000000000003" customHeight="1">
      <c r="A43" s="71"/>
      <c r="B43" s="87">
        <f t="shared" si="4"/>
        <v>31</v>
      </c>
      <c r="C43" s="781"/>
      <c r="D43" s="782"/>
      <c r="E43" s="789"/>
      <c r="F43" s="790"/>
      <c r="G43" s="791"/>
      <c r="H43" s="792"/>
      <c r="I43" s="792"/>
      <c r="J43" s="792"/>
      <c r="K43" s="793"/>
      <c r="L43" s="786"/>
      <c r="M43" s="787"/>
      <c r="N43" s="787"/>
      <c r="O43" s="788"/>
      <c r="P43" s="127"/>
      <c r="Q43" s="128"/>
      <c r="R43" s="128"/>
      <c r="S43" s="128"/>
      <c r="T43" s="128"/>
      <c r="U43" s="128"/>
      <c r="V43" s="129"/>
      <c r="W43" s="127"/>
      <c r="X43" s="128"/>
      <c r="Y43" s="128"/>
      <c r="Z43" s="128"/>
      <c r="AA43" s="128"/>
      <c r="AB43" s="128"/>
      <c r="AC43" s="129"/>
      <c r="AD43" s="127"/>
      <c r="AE43" s="128"/>
      <c r="AF43" s="128"/>
      <c r="AG43" s="128"/>
      <c r="AH43" s="128"/>
      <c r="AI43" s="128"/>
      <c r="AJ43" s="129"/>
      <c r="AK43" s="127"/>
      <c r="AL43" s="128"/>
      <c r="AM43" s="128"/>
      <c r="AN43" s="128"/>
      <c r="AO43" s="128"/>
      <c r="AP43" s="128"/>
      <c r="AQ43" s="129"/>
      <c r="AR43" s="127"/>
      <c r="AS43" s="128"/>
      <c r="AT43" s="129"/>
      <c r="AU43" s="745">
        <f t="shared" si="6"/>
        <v>0</v>
      </c>
      <c r="AV43" s="746"/>
      <c r="AW43" s="749">
        <f t="shared" si="1"/>
        <v>0</v>
      </c>
      <c r="AX43" s="750"/>
      <c r="AY43" s="804"/>
      <c r="AZ43" s="805"/>
      <c r="BA43" s="805"/>
      <c r="BB43" s="805"/>
      <c r="BC43" s="805"/>
      <c r="BD43" s="806"/>
    </row>
    <row r="44" spans="1:56" ht="39.950000000000003" customHeight="1">
      <c r="A44" s="71"/>
      <c r="B44" s="87">
        <f t="shared" si="4"/>
        <v>32</v>
      </c>
      <c r="C44" s="781"/>
      <c r="D44" s="782"/>
      <c r="E44" s="789"/>
      <c r="F44" s="790"/>
      <c r="G44" s="791"/>
      <c r="H44" s="792"/>
      <c r="I44" s="792"/>
      <c r="J44" s="792"/>
      <c r="K44" s="793"/>
      <c r="L44" s="786"/>
      <c r="M44" s="787"/>
      <c r="N44" s="787"/>
      <c r="O44" s="788"/>
      <c r="P44" s="127"/>
      <c r="Q44" s="128"/>
      <c r="R44" s="128"/>
      <c r="S44" s="128"/>
      <c r="T44" s="128"/>
      <c r="U44" s="128"/>
      <c r="V44" s="129"/>
      <c r="W44" s="127"/>
      <c r="X44" s="128"/>
      <c r="Y44" s="128"/>
      <c r="Z44" s="128"/>
      <c r="AA44" s="128"/>
      <c r="AB44" s="128"/>
      <c r="AC44" s="129"/>
      <c r="AD44" s="127"/>
      <c r="AE44" s="128"/>
      <c r="AF44" s="128"/>
      <c r="AG44" s="128"/>
      <c r="AH44" s="128"/>
      <c r="AI44" s="128"/>
      <c r="AJ44" s="129"/>
      <c r="AK44" s="127"/>
      <c r="AL44" s="128"/>
      <c r="AM44" s="128"/>
      <c r="AN44" s="128"/>
      <c r="AO44" s="128"/>
      <c r="AP44" s="128"/>
      <c r="AQ44" s="129"/>
      <c r="AR44" s="127"/>
      <c r="AS44" s="128"/>
      <c r="AT44" s="129"/>
      <c r="AU44" s="745">
        <f t="shared" si="6"/>
        <v>0</v>
      </c>
      <c r="AV44" s="746"/>
      <c r="AW44" s="749">
        <f t="shared" si="1"/>
        <v>0</v>
      </c>
      <c r="AX44" s="750"/>
      <c r="AY44" s="804"/>
      <c r="AZ44" s="805"/>
      <c r="BA44" s="805"/>
      <c r="BB44" s="805"/>
      <c r="BC44" s="805"/>
      <c r="BD44" s="806"/>
    </row>
    <row r="45" spans="1:56" ht="39.950000000000003" customHeight="1">
      <c r="A45" s="71"/>
      <c r="B45" s="87">
        <f t="shared" si="4"/>
        <v>33</v>
      </c>
      <c r="C45" s="781"/>
      <c r="D45" s="782"/>
      <c r="E45" s="789"/>
      <c r="F45" s="790"/>
      <c r="G45" s="791"/>
      <c r="H45" s="792"/>
      <c r="I45" s="792"/>
      <c r="J45" s="792"/>
      <c r="K45" s="793"/>
      <c r="L45" s="786"/>
      <c r="M45" s="787"/>
      <c r="N45" s="787"/>
      <c r="O45" s="788"/>
      <c r="P45" s="127"/>
      <c r="Q45" s="128"/>
      <c r="R45" s="128"/>
      <c r="S45" s="128"/>
      <c r="T45" s="128"/>
      <c r="U45" s="128"/>
      <c r="V45" s="129"/>
      <c r="W45" s="127"/>
      <c r="X45" s="128"/>
      <c r="Y45" s="128"/>
      <c r="Z45" s="128"/>
      <c r="AA45" s="128"/>
      <c r="AB45" s="128"/>
      <c r="AC45" s="129"/>
      <c r="AD45" s="127"/>
      <c r="AE45" s="128"/>
      <c r="AF45" s="128"/>
      <c r="AG45" s="128"/>
      <c r="AH45" s="128"/>
      <c r="AI45" s="128"/>
      <c r="AJ45" s="129"/>
      <c r="AK45" s="127"/>
      <c r="AL45" s="128"/>
      <c r="AM45" s="128"/>
      <c r="AN45" s="128"/>
      <c r="AO45" s="128"/>
      <c r="AP45" s="128"/>
      <c r="AQ45" s="129"/>
      <c r="AR45" s="127"/>
      <c r="AS45" s="128"/>
      <c r="AT45" s="129"/>
      <c r="AU45" s="745">
        <f t="shared" si="6"/>
        <v>0</v>
      </c>
      <c r="AV45" s="746"/>
      <c r="AW45" s="749">
        <f t="shared" ref="AW45:AW76" si="7">IF($AZ$3="４週",AU45/4,IF($AZ$3="暦月",AU45/($AZ$6/7),""))</f>
        <v>0</v>
      </c>
      <c r="AX45" s="750"/>
      <c r="AY45" s="804"/>
      <c r="AZ45" s="805"/>
      <c r="BA45" s="805"/>
      <c r="BB45" s="805"/>
      <c r="BC45" s="805"/>
      <c r="BD45" s="806"/>
    </row>
    <row r="46" spans="1:56" ht="39.950000000000003" customHeight="1">
      <c r="A46" s="71"/>
      <c r="B46" s="87">
        <f t="shared" si="4"/>
        <v>34</v>
      </c>
      <c r="C46" s="781"/>
      <c r="D46" s="782"/>
      <c r="E46" s="789"/>
      <c r="F46" s="790"/>
      <c r="G46" s="791"/>
      <c r="H46" s="792"/>
      <c r="I46" s="792"/>
      <c r="J46" s="792"/>
      <c r="K46" s="793"/>
      <c r="L46" s="786"/>
      <c r="M46" s="787"/>
      <c r="N46" s="787"/>
      <c r="O46" s="788"/>
      <c r="P46" s="127"/>
      <c r="Q46" s="128"/>
      <c r="R46" s="128"/>
      <c r="S46" s="128"/>
      <c r="T46" s="128"/>
      <c r="U46" s="128"/>
      <c r="V46" s="129"/>
      <c r="W46" s="127"/>
      <c r="X46" s="128"/>
      <c r="Y46" s="128"/>
      <c r="Z46" s="128"/>
      <c r="AA46" s="128"/>
      <c r="AB46" s="128"/>
      <c r="AC46" s="129"/>
      <c r="AD46" s="127"/>
      <c r="AE46" s="128"/>
      <c r="AF46" s="128"/>
      <c r="AG46" s="128"/>
      <c r="AH46" s="128"/>
      <c r="AI46" s="128"/>
      <c r="AJ46" s="129"/>
      <c r="AK46" s="127"/>
      <c r="AL46" s="128"/>
      <c r="AM46" s="128"/>
      <c r="AN46" s="128"/>
      <c r="AO46" s="128"/>
      <c r="AP46" s="128"/>
      <c r="AQ46" s="129"/>
      <c r="AR46" s="127"/>
      <c r="AS46" s="128"/>
      <c r="AT46" s="129"/>
      <c r="AU46" s="745">
        <f t="shared" si="6"/>
        <v>0</v>
      </c>
      <c r="AV46" s="746"/>
      <c r="AW46" s="749">
        <f t="shared" si="7"/>
        <v>0</v>
      </c>
      <c r="AX46" s="750"/>
      <c r="AY46" s="804"/>
      <c r="AZ46" s="805"/>
      <c r="BA46" s="805"/>
      <c r="BB46" s="805"/>
      <c r="BC46" s="805"/>
      <c r="BD46" s="806"/>
    </row>
    <row r="47" spans="1:56" ht="39.950000000000003" customHeight="1">
      <c r="A47" s="71"/>
      <c r="B47" s="87">
        <f t="shared" si="4"/>
        <v>35</v>
      </c>
      <c r="C47" s="781"/>
      <c r="D47" s="782"/>
      <c r="E47" s="789"/>
      <c r="F47" s="790"/>
      <c r="G47" s="791"/>
      <c r="H47" s="792"/>
      <c r="I47" s="792"/>
      <c r="J47" s="792"/>
      <c r="K47" s="793"/>
      <c r="L47" s="786"/>
      <c r="M47" s="787"/>
      <c r="N47" s="787"/>
      <c r="O47" s="788"/>
      <c r="P47" s="127"/>
      <c r="Q47" s="128"/>
      <c r="R47" s="128"/>
      <c r="S47" s="128"/>
      <c r="T47" s="128"/>
      <c r="U47" s="128"/>
      <c r="V47" s="129"/>
      <c r="W47" s="127"/>
      <c r="X47" s="128"/>
      <c r="Y47" s="128"/>
      <c r="Z47" s="128"/>
      <c r="AA47" s="128"/>
      <c r="AB47" s="128"/>
      <c r="AC47" s="129"/>
      <c r="AD47" s="127"/>
      <c r="AE47" s="128"/>
      <c r="AF47" s="128"/>
      <c r="AG47" s="128"/>
      <c r="AH47" s="128"/>
      <c r="AI47" s="128"/>
      <c r="AJ47" s="129"/>
      <c r="AK47" s="127"/>
      <c r="AL47" s="128"/>
      <c r="AM47" s="128"/>
      <c r="AN47" s="128"/>
      <c r="AO47" s="128"/>
      <c r="AP47" s="128"/>
      <c r="AQ47" s="129"/>
      <c r="AR47" s="127"/>
      <c r="AS47" s="128"/>
      <c r="AT47" s="129"/>
      <c r="AU47" s="745">
        <f t="shared" si="6"/>
        <v>0</v>
      </c>
      <c r="AV47" s="746"/>
      <c r="AW47" s="749">
        <f t="shared" si="7"/>
        <v>0</v>
      </c>
      <c r="AX47" s="750"/>
      <c r="AY47" s="804"/>
      <c r="AZ47" s="805"/>
      <c r="BA47" s="805"/>
      <c r="BB47" s="805"/>
      <c r="BC47" s="805"/>
      <c r="BD47" s="806"/>
    </row>
    <row r="48" spans="1:56" ht="39.950000000000003" customHeight="1">
      <c r="A48" s="71"/>
      <c r="B48" s="87">
        <f t="shared" si="4"/>
        <v>36</v>
      </c>
      <c r="C48" s="781"/>
      <c r="D48" s="782"/>
      <c r="E48" s="789"/>
      <c r="F48" s="790"/>
      <c r="G48" s="791"/>
      <c r="H48" s="792"/>
      <c r="I48" s="792"/>
      <c r="J48" s="792"/>
      <c r="K48" s="793"/>
      <c r="L48" s="786"/>
      <c r="M48" s="787"/>
      <c r="N48" s="787"/>
      <c r="O48" s="788"/>
      <c r="P48" s="127"/>
      <c r="Q48" s="128"/>
      <c r="R48" s="128"/>
      <c r="S48" s="128"/>
      <c r="T48" s="128"/>
      <c r="U48" s="128"/>
      <c r="V48" s="129"/>
      <c r="W48" s="127"/>
      <c r="X48" s="128"/>
      <c r="Y48" s="128"/>
      <c r="Z48" s="128"/>
      <c r="AA48" s="128"/>
      <c r="AB48" s="128"/>
      <c r="AC48" s="129"/>
      <c r="AD48" s="127"/>
      <c r="AE48" s="128"/>
      <c r="AF48" s="128"/>
      <c r="AG48" s="128"/>
      <c r="AH48" s="128"/>
      <c r="AI48" s="128"/>
      <c r="AJ48" s="129"/>
      <c r="AK48" s="127"/>
      <c r="AL48" s="128"/>
      <c r="AM48" s="128"/>
      <c r="AN48" s="128"/>
      <c r="AO48" s="128"/>
      <c r="AP48" s="128"/>
      <c r="AQ48" s="129"/>
      <c r="AR48" s="127"/>
      <c r="AS48" s="128"/>
      <c r="AT48" s="129"/>
      <c r="AU48" s="745">
        <f t="shared" si="6"/>
        <v>0</v>
      </c>
      <c r="AV48" s="746"/>
      <c r="AW48" s="749">
        <f t="shared" si="7"/>
        <v>0</v>
      </c>
      <c r="AX48" s="750"/>
      <c r="AY48" s="804"/>
      <c r="AZ48" s="805"/>
      <c r="BA48" s="805"/>
      <c r="BB48" s="805"/>
      <c r="BC48" s="805"/>
      <c r="BD48" s="806"/>
    </row>
    <row r="49" spans="1:56" ht="39.950000000000003" customHeight="1">
      <c r="A49" s="71"/>
      <c r="B49" s="87">
        <f t="shared" si="4"/>
        <v>37</v>
      </c>
      <c r="C49" s="781"/>
      <c r="D49" s="782"/>
      <c r="E49" s="789"/>
      <c r="F49" s="790"/>
      <c r="G49" s="791"/>
      <c r="H49" s="792"/>
      <c r="I49" s="792"/>
      <c r="J49" s="792"/>
      <c r="K49" s="793"/>
      <c r="L49" s="786"/>
      <c r="M49" s="787"/>
      <c r="N49" s="787"/>
      <c r="O49" s="788"/>
      <c r="P49" s="127"/>
      <c r="Q49" s="128"/>
      <c r="R49" s="128"/>
      <c r="S49" s="128"/>
      <c r="T49" s="128"/>
      <c r="U49" s="128"/>
      <c r="V49" s="129"/>
      <c r="W49" s="127"/>
      <c r="X49" s="128"/>
      <c r="Y49" s="128"/>
      <c r="Z49" s="128"/>
      <c r="AA49" s="128"/>
      <c r="AB49" s="128"/>
      <c r="AC49" s="129"/>
      <c r="AD49" s="127"/>
      <c r="AE49" s="128"/>
      <c r="AF49" s="128"/>
      <c r="AG49" s="128"/>
      <c r="AH49" s="128"/>
      <c r="AI49" s="128"/>
      <c r="AJ49" s="129"/>
      <c r="AK49" s="127"/>
      <c r="AL49" s="128"/>
      <c r="AM49" s="128"/>
      <c r="AN49" s="128"/>
      <c r="AO49" s="128"/>
      <c r="AP49" s="128"/>
      <c r="AQ49" s="129"/>
      <c r="AR49" s="127"/>
      <c r="AS49" s="128"/>
      <c r="AT49" s="129"/>
      <c r="AU49" s="745">
        <f t="shared" si="6"/>
        <v>0</v>
      </c>
      <c r="AV49" s="746"/>
      <c r="AW49" s="749">
        <f t="shared" si="7"/>
        <v>0</v>
      </c>
      <c r="AX49" s="750"/>
      <c r="AY49" s="804"/>
      <c r="AZ49" s="805"/>
      <c r="BA49" s="805"/>
      <c r="BB49" s="805"/>
      <c r="BC49" s="805"/>
      <c r="BD49" s="806"/>
    </row>
    <row r="50" spans="1:56" ht="39.950000000000003" customHeight="1">
      <c r="A50" s="71"/>
      <c r="B50" s="87">
        <f t="shared" si="4"/>
        <v>38</v>
      </c>
      <c r="C50" s="781"/>
      <c r="D50" s="782"/>
      <c r="E50" s="789"/>
      <c r="F50" s="790"/>
      <c r="G50" s="791"/>
      <c r="H50" s="792"/>
      <c r="I50" s="792"/>
      <c r="J50" s="792"/>
      <c r="K50" s="793"/>
      <c r="L50" s="786"/>
      <c r="M50" s="787"/>
      <c r="N50" s="787"/>
      <c r="O50" s="788"/>
      <c r="P50" s="127"/>
      <c r="Q50" s="128"/>
      <c r="R50" s="128"/>
      <c r="S50" s="128"/>
      <c r="T50" s="128"/>
      <c r="U50" s="128"/>
      <c r="V50" s="129"/>
      <c r="W50" s="127"/>
      <c r="X50" s="128"/>
      <c r="Y50" s="128"/>
      <c r="Z50" s="128"/>
      <c r="AA50" s="128"/>
      <c r="AB50" s="128"/>
      <c r="AC50" s="129"/>
      <c r="AD50" s="127"/>
      <c r="AE50" s="128"/>
      <c r="AF50" s="128"/>
      <c r="AG50" s="128"/>
      <c r="AH50" s="128"/>
      <c r="AI50" s="128"/>
      <c r="AJ50" s="129"/>
      <c r="AK50" s="127"/>
      <c r="AL50" s="128"/>
      <c r="AM50" s="128"/>
      <c r="AN50" s="128"/>
      <c r="AO50" s="128"/>
      <c r="AP50" s="128"/>
      <c r="AQ50" s="129"/>
      <c r="AR50" s="127"/>
      <c r="AS50" s="128"/>
      <c r="AT50" s="129"/>
      <c r="AU50" s="745">
        <f t="shared" si="6"/>
        <v>0</v>
      </c>
      <c r="AV50" s="746"/>
      <c r="AW50" s="749">
        <f t="shared" si="7"/>
        <v>0</v>
      </c>
      <c r="AX50" s="750"/>
      <c r="AY50" s="804"/>
      <c r="AZ50" s="805"/>
      <c r="BA50" s="805"/>
      <c r="BB50" s="805"/>
      <c r="BC50" s="805"/>
      <c r="BD50" s="806"/>
    </row>
    <row r="51" spans="1:56" ht="39.950000000000003" customHeight="1">
      <c r="A51" s="71"/>
      <c r="B51" s="87">
        <f t="shared" si="4"/>
        <v>39</v>
      </c>
      <c r="C51" s="781"/>
      <c r="D51" s="782"/>
      <c r="E51" s="789"/>
      <c r="F51" s="790"/>
      <c r="G51" s="791"/>
      <c r="H51" s="792"/>
      <c r="I51" s="792"/>
      <c r="J51" s="792"/>
      <c r="K51" s="793"/>
      <c r="L51" s="786"/>
      <c r="M51" s="787"/>
      <c r="N51" s="787"/>
      <c r="O51" s="788"/>
      <c r="P51" s="127"/>
      <c r="Q51" s="128"/>
      <c r="R51" s="128"/>
      <c r="S51" s="128"/>
      <c r="T51" s="128"/>
      <c r="U51" s="128"/>
      <c r="V51" s="129"/>
      <c r="W51" s="127"/>
      <c r="X51" s="128"/>
      <c r="Y51" s="128"/>
      <c r="Z51" s="128"/>
      <c r="AA51" s="128"/>
      <c r="AB51" s="128"/>
      <c r="AC51" s="129"/>
      <c r="AD51" s="127"/>
      <c r="AE51" s="128"/>
      <c r="AF51" s="128"/>
      <c r="AG51" s="128"/>
      <c r="AH51" s="128"/>
      <c r="AI51" s="128"/>
      <c r="AJ51" s="129"/>
      <c r="AK51" s="127"/>
      <c r="AL51" s="128"/>
      <c r="AM51" s="128"/>
      <c r="AN51" s="128"/>
      <c r="AO51" s="128"/>
      <c r="AP51" s="128"/>
      <c r="AQ51" s="129"/>
      <c r="AR51" s="127"/>
      <c r="AS51" s="128"/>
      <c r="AT51" s="129"/>
      <c r="AU51" s="745">
        <f t="shared" si="6"/>
        <v>0</v>
      </c>
      <c r="AV51" s="746"/>
      <c r="AW51" s="749">
        <f t="shared" si="7"/>
        <v>0</v>
      </c>
      <c r="AX51" s="750"/>
      <c r="AY51" s="804"/>
      <c r="AZ51" s="805"/>
      <c r="BA51" s="805"/>
      <c r="BB51" s="805"/>
      <c r="BC51" s="805"/>
      <c r="BD51" s="806"/>
    </row>
    <row r="52" spans="1:56" ht="39.950000000000003" customHeight="1">
      <c r="A52" s="71"/>
      <c r="B52" s="87">
        <f t="shared" si="4"/>
        <v>40</v>
      </c>
      <c r="C52" s="781"/>
      <c r="D52" s="782"/>
      <c r="E52" s="789"/>
      <c r="F52" s="790"/>
      <c r="G52" s="791"/>
      <c r="H52" s="792"/>
      <c r="I52" s="792"/>
      <c r="J52" s="792"/>
      <c r="K52" s="793"/>
      <c r="L52" s="786"/>
      <c r="M52" s="787"/>
      <c r="N52" s="787"/>
      <c r="O52" s="788"/>
      <c r="P52" s="127"/>
      <c r="Q52" s="128"/>
      <c r="R52" s="128"/>
      <c r="S52" s="128"/>
      <c r="T52" s="128"/>
      <c r="U52" s="128"/>
      <c r="V52" s="129"/>
      <c r="W52" s="127"/>
      <c r="X52" s="128"/>
      <c r="Y52" s="128"/>
      <c r="Z52" s="128"/>
      <c r="AA52" s="128"/>
      <c r="AB52" s="128"/>
      <c r="AC52" s="129"/>
      <c r="AD52" s="127"/>
      <c r="AE52" s="128"/>
      <c r="AF52" s="128"/>
      <c r="AG52" s="128"/>
      <c r="AH52" s="128"/>
      <c r="AI52" s="128"/>
      <c r="AJ52" s="129"/>
      <c r="AK52" s="127"/>
      <c r="AL52" s="128"/>
      <c r="AM52" s="128"/>
      <c r="AN52" s="128"/>
      <c r="AO52" s="128"/>
      <c r="AP52" s="128"/>
      <c r="AQ52" s="129"/>
      <c r="AR52" s="127"/>
      <c r="AS52" s="128"/>
      <c r="AT52" s="129"/>
      <c r="AU52" s="745">
        <f t="shared" si="6"/>
        <v>0</v>
      </c>
      <c r="AV52" s="746"/>
      <c r="AW52" s="749">
        <f t="shared" si="7"/>
        <v>0</v>
      </c>
      <c r="AX52" s="750"/>
      <c r="AY52" s="804"/>
      <c r="AZ52" s="805"/>
      <c r="BA52" s="805"/>
      <c r="BB52" s="805"/>
      <c r="BC52" s="805"/>
      <c r="BD52" s="806"/>
    </row>
    <row r="53" spans="1:56" ht="39.950000000000003" customHeight="1">
      <c r="A53" s="71"/>
      <c r="B53" s="87">
        <f t="shared" si="4"/>
        <v>41</v>
      </c>
      <c r="C53" s="781"/>
      <c r="D53" s="782"/>
      <c r="E53" s="789"/>
      <c r="F53" s="790"/>
      <c r="G53" s="791"/>
      <c r="H53" s="792"/>
      <c r="I53" s="792"/>
      <c r="J53" s="792"/>
      <c r="K53" s="793"/>
      <c r="L53" s="786"/>
      <c r="M53" s="787"/>
      <c r="N53" s="787"/>
      <c r="O53" s="788"/>
      <c r="P53" s="127"/>
      <c r="Q53" s="128"/>
      <c r="R53" s="128"/>
      <c r="S53" s="128"/>
      <c r="T53" s="128"/>
      <c r="U53" s="128"/>
      <c r="V53" s="129"/>
      <c r="W53" s="127"/>
      <c r="X53" s="128"/>
      <c r="Y53" s="128"/>
      <c r="Z53" s="128"/>
      <c r="AA53" s="128"/>
      <c r="AB53" s="128"/>
      <c r="AC53" s="129"/>
      <c r="AD53" s="127"/>
      <c r="AE53" s="128"/>
      <c r="AF53" s="128"/>
      <c r="AG53" s="128"/>
      <c r="AH53" s="128"/>
      <c r="AI53" s="128"/>
      <c r="AJ53" s="129"/>
      <c r="AK53" s="127"/>
      <c r="AL53" s="128"/>
      <c r="AM53" s="128"/>
      <c r="AN53" s="128"/>
      <c r="AO53" s="128"/>
      <c r="AP53" s="128"/>
      <c r="AQ53" s="129"/>
      <c r="AR53" s="127"/>
      <c r="AS53" s="128"/>
      <c r="AT53" s="129"/>
      <c r="AU53" s="745">
        <f t="shared" si="6"/>
        <v>0</v>
      </c>
      <c r="AV53" s="746"/>
      <c r="AW53" s="749">
        <f t="shared" si="7"/>
        <v>0</v>
      </c>
      <c r="AX53" s="750"/>
      <c r="AY53" s="804"/>
      <c r="AZ53" s="805"/>
      <c r="BA53" s="805"/>
      <c r="BB53" s="805"/>
      <c r="BC53" s="805"/>
      <c r="BD53" s="806"/>
    </row>
    <row r="54" spans="1:56" ht="39.950000000000003" customHeight="1">
      <c r="A54" s="71"/>
      <c r="B54" s="87">
        <f t="shared" si="4"/>
        <v>42</v>
      </c>
      <c r="C54" s="781"/>
      <c r="D54" s="782"/>
      <c r="E54" s="789"/>
      <c r="F54" s="790"/>
      <c r="G54" s="791"/>
      <c r="H54" s="792"/>
      <c r="I54" s="792"/>
      <c r="J54" s="792"/>
      <c r="K54" s="793"/>
      <c r="L54" s="786"/>
      <c r="M54" s="787"/>
      <c r="N54" s="787"/>
      <c r="O54" s="788"/>
      <c r="P54" s="127"/>
      <c r="Q54" s="128"/>
      <c r="R54" s="128"/>
      <c r="S54" s="128"/>
      <c r="T54" s="128"/>
      <c r="U54" s="128"/>
      <c r="V54" s="129"/>
      <c r="W54" s="127"/>
      <c r="X54" s="128"/>
      <c r="Y54" s="128"/>
      <c r="Z54" s="128"/>
      <c r="AA54" s="128"/>
      <c r="AB54" s="128"/>
      <c r="AC54" s="129"/>
      <c r="AD54" s="127"/>
      <c r="AE54" s="128"/>
      <c r="AF54" s="128"/>
      <c r="AG54" s="128"/>
      <c r="AH54" s="128"/>
      <c r="AI54" s="128"/>
      <c r="AJ54" s="129"/>
      <c r="AK54" s="127"/>
      <c r="AL54" s="128"/>
      <c r="AM54" s="128"/>
      <c r="AN54" s="128"/>
      <c r="AO54" s="128"/>
      <c r="AP54" s="128"/>
      <c r="AQ54" s="129"/>
      <c r="AR54" s="127"/>
      <c r="AS54" s="128"/>
      <c r="AT54" s="129"/>
      <c r="AU54" s="745">
        <f t="shared" si="6"/>
        <v>0</v>
      </c>
      <c r="AV54" s="746"/>
      <c r="AW54" s="749">
        <f t="shared" si="7"/>
        <v>0</v>
      </c>
      <c r="AX54" s="750"/>
      <c r="AY54" s="804"/>
      <c r="AZ54" s="805"/>
      <c r="BA54" s="805"/>
      <c r="BB54" s="805"/>
      <c r="BC54" s="805"/>
      <c r="BD54" s="806"/>
    </row>
    <row r="55" spans="1:56" ht="39.950000000000003" customHeight="1">
      <c r="A55" s="71"/>
      <c r="B55" s="87">
        <f t="shared" si="4"/>
        <v>43</v>
      </c>
      <c r="C55" s="781"/>
      <c r="D55" s="782"/>
      <c r="E55" s="789"/>
      <c r="F55" s="790"/>
      <c r="G55" s="791"/>
      <c r="H55" s="792"/>
      <c r="I55" s="792"/>
      <c r="J55" s="792"/>
      <c r="K55" s="793"/>
      <c r="L55" s="786"/>
      <c r="M55" s="787"/>
      <c r="N55" s="787"/>
      <c r="O55" s="788"/>
      <c r="P55" s="127"/>
      <c r="Q55" s="128"/>
      <c r="R55" s="128"/>
      <c r="S55" s="128"/>
      <c r="T55" s="128"/>
      <c r="U55" s="128"/>
      <c r="V55" s="129"/>
      <c r="W55" s="127"/>
      <c r="X55" s="128"/>
      <c r="Y55" s="128"/>
      <c r="Z55" s="128"/>
      <c r="AA55" s="128"/>
      <c r="AB55" s="128"/>
      <c r="AC55" s="129"/>
      <c r="AD55" s="127"/>
      <c r="AE55" s="128"/>
      <c r="AF55" s="128"/>
      <c r="AG55" s="128"/>
      <c r="AH55" s="128"/>
      <c r="AI55" s="128"/>
      <c r="AJ55" s="129"/>
      <c r="AK55" s="127"/>
      <c r="AL55" s="128"/>
      <c r="AM55" s="128"/>
      <c r="AN55" s="128"/>
      <c r="AO55" s="128"/>
      <c r="AP55" s="128"/>
      <c r="AQ55" s="129"/>
      <c r="AR55" s="127"/>
      <c r="AS55" s="128"/>
      <c r="AT55" s="129"/>
      <c r="AU55" s="745">
        <f t="shared" si="6"/>
        <v>0</v>
      </c>
      <c r="AV55" s="746"/>
      <c r="AW55" s="749">
        <f t="shared" si="7"/>
        <v>0</v>
      </c>
      <c r="AX55" s="750"/>
      <c r="AY55" s="804"/>
      <c r="AZ55" s="805"/>
      <c r="BA55" s="805"/>
      <c r="BB55" s="805"/>
      <c r="BC55" s="805"/>
      <c r="BD55" s="806"/>
    </row>
    <row r="56" spans="1:56" ht="39.950000000000003" customHeight="1">
      <c r="A56" s="71"/>
      <c r="B56" s="87">
        <f t="shared" si="4"/>
        <v>44</v>
      </c>
      <c r="C56" s="781"/>
      <c r="D56" s="782"/>
      <c r="E56" s="789"/>
      <c r="F56" s="790"/>
      <c r="G56" s="791"/>
      <c r="H56" s="792"/>
      <c r="I56" s="792"/>
      <c r="J56" s="792"/>
      <c r="K56" s="793"/>
      <c r="L56" s="786"/>
      <c r="M56" s="787"/>
      <c r="N56" s="787"/>
      <c r="O56" s="788"/>
      <c r="P56" s="127"/>
      <c r="Q56" s="128"/>
      <c r="R56" s="128"/>
      <c r="S56" s="128"/>
      <c r="T56" s="128"/>
      <c r="U56" s="128"/>
      <c r="V56" s="129"/>
      <c r="W56" s="127"/>
      <c r="X56" s="128"/>
      <c r="Y56" s="128"/>
      <c r="Z56" s="128"/>
      <c r="AA56" s="128"/>
      <c r="AB56" s="128"/>
      <c r="AC56" s="129"/>
      <c r="AD56" s="127"/>
      <c r="AE56" s="128"/>
      <c r="AF56" s="128"/>
      <c r="AG56" s="128"/>
      <c r="AH56" s="128"/>
      <c r="AI56" s="128"/>
      <c r="AJ56" s="129"/>
      <c r="AK56" s="127"/>
      <c r="AL56" s="128"/>
      <c r="AM56" s="128"/>
      <c r="AN56" s="128"/>
      <c r="AO56" s="128"/>
      <c r="AP56" s="128"/>
      <c r="AQ56" s="129"/>
      <c r="AR56" s="127"/>
      <c r="AS56" s="128"/>
      <c r="AT56" s="129"/>
      <c r="AU56" s="745">
        <f t="shared" si="6"/>
        <v>0</v>
      </c>
      <c r="AV56" s="746"/>
      <c r="AW56" s="749">
        <f t="shared" si="7"/>
        <v>0</v>
      </c>
      <c r="AX56" s="750"/>
      <c r="AY56" s="804"/>
      <c r="AZ56" s="805"/>
      <c r="BA56" s="805"/>
      <c r="BB56" s="805"/>
      <c r="BC56" s="805"/>
      <c r="BD56" s="806"/>
    </row>
    <row r="57" spans="1:56" ht="39.950000000000003" customHeight="1">
      <c r="A57" s="71"/>
      <c r="B57" s="87">
        <f t="shared" si="4"/>
        <v>45</v>
      </c>
      <c r="C57" s="781"/>
      <c r="D57" s="782"/>
      <c r="E57" s="789"/>
      <c r="F57" s="790"/>
      <c r="G57" s="791"/>
      <c r="H57" s="792"/>
      <c r="I57" s="792"/>
      <c r="J57" s="792"/>
      <c r="K57" s="793"/>
      <c r="L57" s="786"/>
      <c r="M57" s="787"/>
      <c r="N57" s="787"/>
      <c r="O57" s="788"/>
      <c r="P57" s="127"/>
      <c r="Q57" s="128"/>
      <c r="R57" s="128"/>
      <c r="S57" s="128"/>
      <c r="T57" s="128"/>
      <c r="U57" s="128"/>
      <c r="V57" s="129"/>
      <c r="W57" s="127"/>
      <c r="X57" s="128"/>
      <c r="Y57" s="128"/>
      <c r="Z57" s="128"/>
      <c r="AA57" s="128"/>
      <c r="AB57" s="128"/>
      <c r="AC57" s="129"/>
      <c r="AD57" s="127"/>
      <c r="AE57" s="128"/>
      <c r="AF57" s="128"/>
      <c r="AG57" s="128"/>
      <c r="AH57" s="128"/>
      <c r="AI57" s="128"/>
      <c r="AJ57" s="129"/>
      <c r="AK57" s="127"/>
      <c r="AL57" s="128"/>
      <c r="AM57" s="128"/>
      <c r="AN57" s="128"/>
      <c r="AO57" s="128"/>
      <c r="AP57" s="128"/>
      <c r="AQ57" s="129"/>
      <c r="AR57" s="127"/>
      <c r="AS57" s="128"/>
      <c r="AT57" s="129"/>
      <c r="AU57" s="745">
        <f t="shared" si="6"/>
        <v>0</v>
      </c>
      <c r="AV57" s="746"/>
      <c r="AW57" s="749">
        <f t="shared" si="7"/>
        <v>0</v>
      </c>
      <c r="AX57" s="750"/>
      <c r="AY57" s="804"/>
      <c r="AZ57" s="805"/>
      <c r="BA57" s="805"/>
      <c r="BB57" s="805"/>
      <c r="BC57" s="805"/>
      <c r="BD57" s="806"/>
    </row>
    <row r="58" spans="1:56" ht="39.950000000000003" customHeight="1">
      <c r="A58" s="71"/>
      <c r="B58" s="87">
        <f t="shared" si="4"/>
        <v>46</v>
      </c>
      <c r="C58" s="781"/>
      <c r="D58" s="782"/>
      <c r="E58" s="789"/>
      <c r="F58" s="790"/>
      <c r="G58" s="791"/>
      <c r="H58" s="792"/>
      <c r="I58" s="792"/>
      <c r="J58" s="792"/>
      <c r="K58" s="793"/>
      <c r="L58" s="786"/>
      <c r="M58" s="787"/>
      <c r="N58" s="787"/>
      <c r="O58" s="788"/>
      <c r="P58" s="127"/>
      <c r="Q58" s="128"/>
      <c r="R58" s="128"/>
      <c r="S58" s="128"/>
      <c r="T58" s="128"/>
      <c r="U58" s="128"/>
      <c r="V58" s="129"/>
      <c r="W58" s="127"/>
      <c r="X58" s="128"/>
      <c r="Y58" s="128"/>
      <c r="Z58" s="128"/>
      <c r="AA58" s="128"/>
      <c r="AB58" s="128"/>
      <c r="AC58" s="129"/>
      <c r="AD58" s="127"/>
      <c r="AE58" s="128"/>
      <c r="AF58" s="128"/>
      <c r="AG58" s="128"/>
      <c r="AH58" s="128"/>
      <c r="AI58" s="128"/>
      <c r="AJ58" s="129"/>
      <c r="AK58" s="127"/>
      <c r="AL58" s="128"/>
      <c r="AM58" s="128"/>
      <c r="AN58" s="128"/>
      <c r="AO58" s="128"/>
      <c r="AP58" s="128"/>
      <c r="AQ58" s="129"/>
      <c r="AR58" s="127"/>
      <c r="AS58" s="128"/>
      <c r="AT58" s="129"/>
      <c r="AU58" s="745">
        <f t="shared" si="6"/>
        <v>0</v>
      </c>
      <c r="AV58" s="746"/>
      <c r="AW58" s="749">
        <f t="shared" si="7"/>
        <v>0</v>
      </c>
      <c r="AX58" s="750"/>
      <c r="AY58" s="804"/>
      <c r="AZ58" s="805"/>
      <c r="BA58" s="805"/>
      <c r="BB58" s="805"/>
      <c r="BC58" s="805"/>
      <c r="BD58" s="806"/>
    </row>
    <row r="59" spans="1:56" ht="39.950000000000003" customHeight="1">
      <c r="A59" s="71"/>
      <c r="B59" s="87">
        <f t="shared" si="4"/>
        <v>47</v>
      </c>
      <c r="C59" s="781"/>
      <c r="D59" s="782"/>
      <c r="E59" s="789"/>
      <c r="F59" s="790"/>
      <c r="G59" s="791"/>
      <c r="H59" s="792"/>
      <c r="I59" s="792"/>
      <c r="J59" s="792"/>
      <c r="K59" s="793"/>
      <c r="L59" s="786"/>
      <c r="M59" s="787"/>
      <c r="N59" s="787"/>
      <c r="O59" s="788"/>
      <c r="P59" s="127"/>
      <c r="Q59" s="128"/>
      <c r="R59" s="128"/>
      <c r="S59" s="128"/>
      <c r="T59" s="128"/>
      <c r="U59" s="128"/>
      <c r="V59" s="129"/>
      <c r="W59" s="127"/>
      <c r="X59" s="128"/>
      <c r="Y59" s="128"/>
      <c r="Z59" s="128"/>
      <c r="AA59" s="128"/>
      <c r="AB59" s="128"/>
      <c r="AC59" s="129"/>
      <c r="AD59" s="127"/>
      <c r="AE59" s="128"/>
      <c r="AF59" s="128"/>
      <c r="AG59" s="128"/>
      <c r="AH59" s="128"/>
      <c r="AI59" s="128"/>
      <c r="AJ59" s="129"/>
      <c r="AK59" s="127"/>
      <c r="AL59" s="128"/>
      <c r="AM59" s="128"/>
      <c r="AN59" s="128"/>
      <c r="AO59" s="128"/>
      <c r="AP59" s="128"/>
      <c r="AQ59" s="129"/>
      <c r="AR59" s="127"/>
      <c r="AS59" s="128"/>
      <c r="AT59" s="129"/>
      <c r="AU59" s="745">
        <f t="shared" si="6"/>
        <v>0</v>
      </c>
      <c r="AV59" s="746"/>
      <c r="AW59" s="749">
        <f t="shared" si="7"/>
        <v>0</v>
      </c>
      <c r="AX59" s="750"/>
      <c r="AY59" s="804"/>
      <c r="AZ59" s="805"/>
      <c r="BA59" s="805"/>
      <c r="BB59" s="805"/>
      <c r="BC59" s="805"/>
      <c r="BD59" s="806"/>
    </row>
    <row r="60" spans="1:56" ht="39.950000000000003" customHeight="1">
      <c r="A60" s="71"/>
      <c r="B60" s="87">
        <f t="shared" si="4"/>
        <v>48</v>
      </c>
      <c r="C60" s="781"/>
      <c r="D60" s="782"/>
      <c r="E60" s="789"/>
      <c r="F60" s="790"/>
      <c r="G60" s="791"/>
      <c r="H60" s="792"/>
      <c r="I60" s="792"/>
      <c r="J60" s="792"/>
      <c r="K60" s="793"/>
      <c r="L60" s="786"/>
      <c r="M60" s="787"/>
      <c r="N60" s="787"/>
      <c r="O60" s="788"/>
      <c r="P60" s="127"/>
      <c r="Q60" s="128"/>
      <c r="R60" s="128"/>
      <c r="S60" s="128"/>
      <c r="T60" s="128"/>
      <c r="U60" s="128"/>
      <c r="V60" s="129"/>
      <c r="W60" s="127"/>
      <c r="X60" s="128"/>
      <c r="Y60" s="128"/>
      <c r="Z60" s="128"/>
      <c r="AA60" s="128"/>
      <c r="AB60" s="128"/>
      <c r="AC60" s="129"/>
      <c r="AD60" s="127"/>
      <c r="AE60" s="128"/>
      <c r="AF60" s="128"/>
      <c r="AG60" s="128"/>
      <c r="AH60" s="128"/>
      <c r="AI60" s="128"/>
      <c r="AJ60" s="129"/>
      <c r="AK60" s="127"/>
      <c r="AL60" s="128"/>
      <c r="AM60" s="128"/>
      <c r="AN60" s="128"/>
      <c r="AO60" s="128"/>
      <c r="AP60" s="128"/>
      <c r="AQ60" s="129"/>
      <c r="AR60" s="127"/>
      <c r="AS60" s="128"/>
      <c r="AT60" s="129"/>
      <c r="AU60" s="745">
        <f t="shared" si="6"/>
        <v>0</v>
      </c>
      <c r="AV60" s="746"/>
      <c r="AW60" s="749">
        <f t="shared" si="7"/>
        <v>0</v>
      </c>
      <c r="AX60" s="750"/>
      <c r="AY60" s="804"/>
      <c r="AZ60" s="805"/>
      <c r="BA60" s="805"/>
      <c r="BB60" s="805"/>
      <c r="BC60" s="805"/>
      <c r="BD60" s="806"/>
    </row>
    <row r="61" spans="1:56" ht="39.950000000000003" customHeight="1">
      <c r="A61" s="71"/>
      <c r="B61" s="87">
        <f t="shared" si="4"/>
        <v>49</v>
      </c>
      <c r="C61" s="781"/>
      <c r="D61" s="782"/>
      <c r="E61" s="789"/>
      <c r="F61" s="790"/>
      <c r="G61" s="791"/>
      <c r="H61" s="792"/>
      <c r="I61" s="792"/>
      <c r="J61" s="792"/>
      <c r="K61" s="793"/>
      <c r="L61" s="786"/>
      <c r="M61" s="787"/>
      <c r="N61" s="787"/>
      <c r="O61" s="788"/>
      <c r="P61" s="127"/>
      <c r="Q61" s="128"/>
      <c r="R61" s="128"/>
      <c r="S61" s="128"/>
      <c r="T61" s="128"/>
      <c r="U61" s="128"/>
      <c r="V61" s="129"/>
      <c r="W61" s="127"/>
      <c r="X61" s="128"/>
      <c r="Y61" s="128"/>
      <c r="Z61" s="128"/>
      <c r="AA61" s="128"/>
      <c r="AB61" s="128"/>
      <c r="AC61" s="129"/>
      <c r="AD61" s="127"/>
      <c r="AE61" s="128"/>
      <c r="AF61" s="128"/>
      <c r="AG61" s="128"/>
      <c r="AH61" s="128"/>
      <c r="AI61" s="128"/>
      <c r="AJ61" s="129"/>
      <c r="AK61" s="127"/>
      <c r="AL61" s="128"/>
      <c r="AM61" s="128"/>
      <c r="AN61" s="128"/>
      <c r="AO61" s="128"/>
      <c r="AP61" s="128"/>
      <c r="AQ61" s="129"/>
      <c r="AR61" s="127"/>
      <c r="AS61" s="128"/>
      <c r="AT61" s="129"/>
      <c r="AU61" s="745">
        <f t="shared" si="6"/>
        <v>0</v>
      </c>
      <c r="AV61" s="746"/>
      <c r="AW61" s="749">
        <f t="shared" si="7"/>
        <v>0</v>
      </c>
      <c r="AX61" s="750"/>
      <c r="AY61" s="804"/>
      <c r="AZ61" s="805"/>
      <c r="BA61" s="805"/>
      <c r="BB61" s="805"/>
      <c r="BC61" s="805"/>
      <c r="BD61" s="806"/>
    </row>
    <row r="62" spans="1:56" ht="39.950000000000003" customHeight="1">
      <c r="A62" s="71"/>
      <c r="B62" s="87">
        <f t="shared" si="4"/>
        <v>50</v>
      </c>
      <c r="C62" s="781"/>
      <c r="D62" s="782"/>
      <c r="E62" s="789"/>
      <c r="F62" s="790"/>
      <c r="G62" s="791"/>
      <c r="H62" s="792"/>
      <c r="I62" s="792"/>
      <c r="J62" s="792"/>
      <c r="K62" s="793"/>
      <c r="L62" s="786"/>
      <c r="M62" s="787"/>
      <c r="N62" s="787"/>
      <c r="O62" s="788"/>
      <c r="P62" s="127"/>
      <c r="Q62" s="128"/>
      <c r="R62" s="128"/>
      <c r="S62" s="128"/>
      <c r="T62" s="128"/>
      <c r="U62" s="128"/>
      <c r="V62" s="129"/>
      <c r="W62" s="127"/>
      <c r="X62" s="128"/>
      <c r="Y62" s="128"/>
      <c r="Z62" s="128"/>
      <c r="AA62" s="128"/>
      <c r="AB62" s="128"/>
      <c r="AC62" s="129"/>
      <c r="AD62" s="127"/>
      <c r="AE62" s="128"/>
      <c r="AF62" s="128"/>
      <c r="AG62" s="128"/>
      <c r="AH62" s="128"/>
      <c r="AI62" s="128"/>
      <c r="AJ62" s="129"/>
      <c r="AK62" s="127"/>
      <c r="AL62" s="128"/>
      <c r="AM62" s="128"/>
      <c r="AN62" s="128"/>
      <c r="AO62" s="128"/>
      <c r="AP62" s="128"/>
      <c r="AQ62" s="129"/>
      <c r="AR62" s="127"/>
      <c r="AS62" s="128"/>
      <c r="AT62" s="129"/>
      <c r="AU62" s="745">
        <f t="shared" si="6"/>
        <v>0</v>
      </c>
      <c r="AV62" s="746"/>
      <c r="AW62" s="749">
        <f t="shared" si="7"/>
        <v>0</v>
      </c>
      <c r="AX62" s="750"/>
      <c r="AY62" s="804"/>
      <c r="AZ62" s="805"/>
      <c r="BA62" s="805"/>
      <c r="BB62" s="805"/>
      <c r="BC62" s="805"/>
      <c r="BD62" s="806"/>
    </row>
    <row r="63" spans="1:56" ht="39.950000000000003" customHeight="1">
      <c r="A63" s="71"/>
      <c r="B63" s="87">
        <f t="shared" si="4"/>
        <v>51</v>
      </c>
      <c r="C63" s="781"/>
      <c r="D63" s="782"/>
      <c r="E63" s="789"/>
      <c r="F63" s="790"/>
      <c r="G63" s="791"/>
      <c r="H63" s="792"/>
      <c r="I63" s="792"/>
      <c r="J63" s="792"/>
      <c r="K63" s="793"/>
      <c r="L63" s="786"/>
      <c r="M63" s="787"/>
      <c r="N63" s="787"/>
      <c r="O63" s="788"/>
      <c r="P63" s="127"/>
      <c r="Q63" s="128"/>
      <c r="R63" s="128"/>
      <c r="S63" s="128"/>
      <c r="T63" s="128"/>
      <c r="U63" s="128"/>
      <c r="V63" s="129"/>
      <c r="W63" s="127"/>
      <c r="X63" s="128"/>
      <c r="Y63" s="128"/>
      <c r="Z63" s="128"/>
      <c r="AA63" s="128"/>
      <c r="AB63" s="128"/>
      <c r="AC63" s="129"/>
      <c r="AD63" s="127"/>
      <c r="AE63" s="128"/>
      <c r="AF63" s="128"/>
      <c r="AG63" s="128"/>
      <c r="AH63" s="128"/>
      <c r="AI63" s="128"/>
      <c r="AJ63" s="129"/>
      <c r="AK63" s="127"/>
      <c r="AL63" s="128"/>
      <c r="AM63" s="128"/>
      <c r="AN63" s="128"/>
      <c r="AO63" s="128"/>
      <c r="AP63" s="128"/>
      <c r="AQ63" s="129"/>
      <c r="AR63" s="127"/>
      <c r="AS63" s="128"/>
      <c r="AT63" s="129"/>
      <c r="AU63" s="745">
        <f t="shared" si="6"/>
        <v>0</v>
      </c>
      <c r="AV63" s="746"/>
      <c r="AW63" s="749">
        <f t="shared" si="7"/>
        <v>0</v>
      </c>
      <c r="AX63" s="750"/>
      <c r="AY63" s="804"/>
      <c r="AZ63" s="805"/>
      <c r="BA63" s="805"/>
      <c r="BB63" s="805"/>
      <c r="BC63" s="805"/>
      <c r="BD63" s="806"/>
    </row>
    <row r="64" spans="1:56" ht="39.950000000000003" customHeight="1">
      <c r="A64" s="71"/>
      <c r="B64" s="87">
        <f t="shared" si="4"/>
        <v>52</v>
      </c>
      <c r="C64" s="781"/>
      <c r="D64" s="782"/>
      <c r="E64" s="789"/>
      <c r="F64" s="790"/>
      <c r="G64" s="791"/>
      <c r="H64" s="792"/>
      <c r="I64" s="792"/>
      <c r="J64" s="792"/>
      <c r="K64" s="793"/>
      <c r="L64" s="786"/>
      <c r="M64" s="787"/>
      <c r="N64" s="787"/>
      <c r="O64" s="788"/>
      <c r="P64" s="127"/>
      <c r="Q64" s="128"/>
      <c r="R64" s="128"/>
      <c r="S64" s="128"/>
      <c r="T64" s="128"/>
      <c r="U64" s="128"/>
      <c r="V64" s="129"/>
      <c r="W64" s="127"/>
      <c r="X64" s="128"/>
      <c r="Y64" s="128"/>
      <c r="Z64" s="128"/>
      <c r="AA64" s="128"/>
      <c r="AB64" s="128"/>
      <c r="AC64" s="129"/>
      <c r="AD64" s="127"/>
      <c r="AE64" s="128"/>
      <c r="AF64" s="128"/>
      <c r="AG64" s="128"/>
      <c r="AH64" s="128"/>
      <c r="AI64" s="128"/>
      <c r="AJ64" s="129"/>
      <c r="AK64" s="127"/>
      <c r="AL64" s="128"/>
      <c r="AM64" s="128"/>
      <c r="AN64" s="128"/>
      <c r="AO64" s="128"/>
      <c r="AP64" s="128"/>
      <c r="AQ64" s="129"/>
      <c r="AR64" s="127"/>
      <c r="AS64" s="128"/>
      <c r="AT64" s="129"/>
      <c r="AU64" s="745">
        <f t="shared" si="6"/>
        <v>0</v>
      </c>
      <c r="AV64" s="746"/>
      <c r="AW64" s="749">
        <f t="shared" si="7"/>
        <v>0</v>
      </c>
      <c r="AX64" s="750"/>
      <c r="AY64" s="804"/>
      <c r="AZ64" s="805"/>
      <c r="BA64" s="805"/>
      <c r="BB64" s="805"/>
      <c r="BC64" s="805"/>
      <c r="BD64" s="806"/>
    </row>
    <row r="65" spans="1:56" ht="39.950000000000003" customHeight="1">
      <c r="A65" s="71"/>
      <c r="B65" s="87">
        <f t="shared" si="4"/>
        <v>53</v>
      </c>
      <c r="C65" s="781"/>
      <c r="D65" s="782"/>
      <c r="E65" s="789"/>
      <c r="F65" s="790"/>
      <c r="G65" s="791"/>
      <c r="H65" s="792"/>
      <c r="I65" s="792"/>
      <c r="J65" s="792"/>
      <c r="K65" s="793"/>
      <c r="L65" s="786"/>
      <c r="M65" s="787"/>
      <c r="N65" s="787"/>
      <c r="O65" s="788"/>
      <c r="P65" s="127"/>
      <c r="Q65" s="128"/>
      <c r="R65" s="128"/>
      <c r="S65" s="128"/>
      <c r="T65" s="128"/>
      <c r="U65" s="128"/>
      <c r="V65" s="129"/>
      <c r="W65" s="127"/>
      <c r="X65" s="128"/>
      <c r="Y65" s="128"/>
      <c r="Z65" s="128"/>
      <c r="AA65" s="128"/>
      <c r="AB65" s="128"/>
      <c r="AC65" s="129"/>
      <c r="AD65" s="127"/>
      <c r="AE65" s="128"/>
      <c r="AF65" s="128"/>
      <c r="AG65" s="128"/>
      <c r="AH65" s="128"/>
      <c r="AI65" s="128"/>
      <c r="AJ65" s="129"/>
      <c r="AK65" s="127"/>
      <c r="AL65" s="128"/>
      <c r="AM65" s="128"/>
      <c r="AN65" s="128"/>
      <c r="AO65" s="128"/>
      <c r="AP65" s="128"/>
      <c r="AQ65" s="129"/>
      <c r="AR65" s="127"/>
      <c r="AS65" s="128"/>
      <c r="AT65" s="129"/>
      <c r="AU65" s="745">
        <f t="shared" si="6"/>
        <v>0</v>
      </c>
      <c r="AV65" s="746"/>
      <c r="AW65" s="749">
        <f t="shared" si="7"/>
        <v>0</v>
      </c>
      <c r="AX65" s="750"/>
      <c r="AY65" s="804"/>
      <c r="AZ65" s="805"/>
      <c r="BA65" s="805"/>
      <c r="BB65" s="805"/>
      <c r="BC65" s="805"/>
      <c r="BD65" s="806"/>
    </row>
    <row r="66" spans="1:56" ht="39.950000000000003" customHeight="1">
      <c r="A66" s="71"/>
      <c r="B66" s="87">
        <f t="shared" si="4"/>
        <v>54</v>
      </c>
      <c r="C66" s="781"/>
      <c r="D66" s="782"/>
      <c r="E66" s="789"/>
      <c r="F66" s="790"/>
      <c r="G66" s="791"/>
      <c r="H66" s="792"/>
      <c r="I66" s="792"/>
      <c r="J66" s="792"/>
      <c r="K66" s="793"/>
      <c r="L66" s="786"/>
      <c r="M66" s="787"/>
      <c r="N66" s="787"/>
      <c r="O66" s="788"/>
      <c r="P66" s="127"/>
      <c r="Q66" s="128"/>
      <c r="R66" s="128"/>
      <c r="S66" s="128"/>
      <c r="T66" s="128"/>
      <c r="U66" s="128"/>
      <c r="V66" s="129"/>
      <c r="W66" s="127"/>
      <c r="X66" s="128"/>
      <c r="Y66" s="128"/>
      <c r="Z66" s="128"/>
      <c r="AA66" s="128"/>
      <c r="AB66" s="128"/>
      <c r="AC66" s="129"/>
      <c r="AD66" s="127"/>
      <c r="AE66" s="128"/>
      <c r="AF66" s="128"/>
      <c r="AG66" s="128"/>
      <c r="AH66" s="128"/>
      <c r="AI66" s="128"/>
      <c r="AJ66" s="129"/>
      <c r="AK66" s="127"/>
      <c r="AL66" s="128"/>
      <c r="AM66" s="128"/>
      <c r="AN66" s="128"/>
      <c r="AO66" s="128"/>
      <c r="AP66" s="128"/>
      <c r="AQ66" s="129"/>
      <c r="AR66" s="127"/>
      <c r="AS66" s="128"/>
      <c r="AT66" s="129"/>
      <c r="AU66" s="745">
        <f t="shared" si="6"/>
        <v>0</v>
      </c>
      <c r="AV66" s="746"/>
      <c r="AW66" s="749">
        <f t="shared" si="7"/>
        <v>0</v>
      </c>
      <c r="AX66" s="750"/>
      <c r="AY66" s="804"/>
      <c r="AZ66" s="805"/>
      <c r="BA66" s="805"/>
      <c r="BB66" s="805"/>
      <c r="BC66" s="805"/>
      <c r="BD66" s="806"/>
    </row>
    <row r="67" spans="1:56" ht="39.950000000000003" customHeight="1">
      <c r="A67" s="71"/>
      <c r="B67" s="87">
        <f t="shared" si="4"/>
        <v>55</v>
      </c>
      <c r="C67" s="781"/>
      <c r="D67" s="782"/>
      <c r="E67" s="789"/>
      <c r="F67" s="790"/>
      <c r="G67" s="791"/>
      <c r="H67" s="792"/>
      <c r="I67" s="792"/>
      <c r="J67" s="792"/>
      <c r="K67" s="793"/>
      <c r="L67" s="786"/>
      <c r="M67" s="787"/>
      <c r="N67" s="787"/>
      <c r="O67" s="788"/>
      <c r="P67" s="127"/>
      <c r="Q67" s="128"/>
      <c r="R67" s="128"/>
      <c r="S67" s="128"/>
      <c r="T67" s="128"/>
      <c r="U67" s="128"/>
      <c r="V67" s="129"/>
      <c r="W67" s="127"/>
      <c r="X67" s="128"/>
      <c r="Y67" s="128"/>
      <c r="Z67" s="128"/>
      <c r="AA67" s="128"/>
      <c r="AB67" s="128"/>
      <c r="AC67" s="129"/>
      <c r="AD67" s="127"/>
      <c r="AE67" s="128"/>
      <c r="AF67" s="128"/>
      <c r="AG67" s="128"/>
      <c r="AH67" s="128"/>
      <c r="AI67" s="128"/>
      <c r="AJ67" s="129"/>
      <c r="AK67" s="127"/>
      <c r="AL67" s="128"/>
      <c r="AM67" s="128"/>
      <c r="AN67" s="128"/>
      <c r="AO67" s="128"/>
      <c r="AP67" s="128"/>
      <c r="AQ67" s="129"/>
      <c r="AR67" s="127"/>
      <c r="AS67" s="128"/>
      <c r="AT67" s="129"/>
      <c r="AU67" s="745">
        <f t="shared" si="6"/>
        <v>0</v>
      </c>
      <c r="AV67" s="746"/>
      <c r="AW67" s="749">
        <f t="shared" si="7"/>
        <v>0</v>
      </c>
      <c r="AX67" s="750"/>
      <c r="AY67" s="804"/>
      <c r="AZ67" s="805"/>
      <c r="BA67" s="805"/>
      <c r="BB67" s="805"/>
      <c r="BC67" s="805"/>
      <c r="BD67" s="806"/>
    </row>
    <row r="68" spans="1:56" ht="39.950000000000003" customHeight="1">
      <c r="A68" s="71"/>
      <c r="B68" s="87">
        <f t="shared" si="4"/>
        <v>56</v>
      </c>
      <c r="C68" s="781"/>
      <c r="D68" s="782"/>
      <c r="E68" s="789"/>
      <c r="F68" s="790"/>
      <c r="G68" s="791"/>
      <c r="H68" s="792"/>
      <c r="I68" s="792"/>
      <c r="J68" s="792"/>
      <c r="K68" s="793"/>
      <c r="L68" s="786"/>
      <c r="M68" s="787"/>
      <c r="N68" s="787"/>
      <c r="O68" s="788"/>
      <c r="P68" s="133"/>
      <c r="Q68" s="134"/>
      <c r="R68" s="134"/>
      <c r="S68" s="134"/>
      <c r="T68" s="134"/>
      <c r="U68" s="134"/>
      <c r="V68" s="135"/>
      <c r="W68" s="133"/>
      <c r="X68" s="134"/>
      <c r="Y68" s="134"/>
      <c r="Z68" s="134"/>
      <c r="AA68" s="134"/>
      <c r="AB68" s="134"/>
      <c r="AC68" s="135"/>
      <c r="AD68" s="133"/>
      <c r="AE68" s="134"/>
      <c r="AF68" s="134"/>
      <c r="AG68" s="134"/>
      <c r="AH68" s="134"/>
      <c r="AI68" s="134"/>
      <c r="AJ68" s="135"/>
      <c r="AK68" s="133"/>
      <c r="AL68" s="134"/>
      <c r="AM68" s="134"/>
      <c r="AN68" s="134"/>
      <c r="AO68" s="134"/>
      <c r="AP68" s="134"/>
      <c r="AQ68" s="135"/>
      <c r="AR68" s="133"/>
      <c r="AS68" s="134"/>
      <c r="AT68" s="135"/>
      <c r="AU68" s="745">
        <f t="shared" si="6"/>
        <v>0</v>
      </c>
      <c r="AV68" s="746"/>
      <c r="AW68" s="749">
        <f t="shared" si="7"/>
        <v>0</v>
      </c>
      <c r="AX68" s="750"/>
      <c r="AY68" s="804"/>
      <c r="AZ68" s="805"/>
      <c r="BA68" s="805"/>
      <c r="BB68" s="805"/>
      <c r="BC68" s="805"/>
      <c r="BD68" s="806"/>
    </row>
    <row r="69" spans="1:56" ht="39.950000000000003" customHeight="1">
      <c r="A69" s="71"/>
      <c r="B69" s="87">
        <f t="shared" si="4"/>
        <v>57</v>
      </c>
      <c r="C69" s="781"/>
      <c r="D69" s="782"/>
      <c r="E69" s="789"/>
      <c r="F69" s="790"/>
      <c r="G69" s="791"/>
      <c r="H69" s="792"/>
      <c r="I69" s="792"/>
      <c r="J69" s="792"/>
      <c r="K69" s="793"/>
      <c r="L69" s="786"/>
      <c r="M69" s="787"/>
      <c r="N69" s="787"/>
      <c r="O69" s="788"/>
      <c r="P69" s="127"/>
      <c r="Q69" s="128"/>
      <c r="R69" s="128"/>
      <c r="S69" s="128"/>
      <c r="T69" s="128"/>
      <c r="U69" s="128"/>
      <c r="V69" s="129"/>
      <c r="W69" s="127"/>
      <c r="X69" s="128"/>
      <c r="Y69" s="128"/>
      <c r="Z69" s="128"/>
      <c r="AA69" s="128"/>
      <c r="AB69" s="128"/>
      <c r="AC69" s="129"/>
      <c r="AD69" s="127"/>
      <c r="AE69" s="128"/>
      <c r="AF69" s="128"/>
      <c r="AG69" s="128"/>
      <c r="AH69" s="128"/>
      <c r="AI69" s="128"/>
      <c r="AJ69" s="129"/>
      <c r="AK69" s="127"/>
      <c r="AL69" s="128"/>
      <c r="AM69" s="128"/>
      <c r="AN69" s="128"/>
      <c r="AO69" s="128"/>
      <c r="AP69" s="128"/>
      <c r="AQ69" s="129"/>
      <c r="AR69" s="127"/>
      <c r="AS69" s="128"/>
      <c r="AT69" s="129"/>
      <c r="AU69" s="745">
        <f t="shared" si="6"/>
        <v>0</v>
      </c>
      <c r="AV69" s="746"/>
      <c r="AW69" s="749">
        <f t="shared" si="7"/>
        <v>0</v>
      </c>
      <c r="AX69" s="750"/>
      <c r="AY69" s="804"/>
      <c r="AZ69" s="805"/>
      <c r="BA69" s="805"/>
      <c r="BB69" s="805"/>
      <c r="BC69" s="805"/>
      <c r="BD69" s="806"/>
    </row>
    <row r="70" spans="1:56" ht="39.950000000000003" customHeight="1">
      <c r="A70" s="71"/>
      <c r="B70" s="87">
        <f t="shared" si="4"/>
        <v>58</v>
      </c>
      <c r="C70" s="781"/>
      <c r="D70" s="782"/>
      <c r="E70" s="789"/>
      <c r="F70" s="790"/>
      <c r="G70" s="791"/>
      <c r="H70" s="792"/>
      <c r="I70" s="792"/>
      <c r="J70" s="792"/>
      <c r="K70" s="793"/>
      <c r="L70" s="786"/>
      <c r="M70" s="787"/>
      <c r="N70" s="787"/>
      <c r="O70" s="788"/>
      <c r="P70" s="127"/>
      <c r="Q70" s="128"/>
      <c r="R70" s="128"/>
      <c r="S70" s="128"/>
      <c r="T70" s="128"/>
      <c r="U70" s="128"/>
      <c r="V70" s="129"/>
      <c r="W70" s="127"/>
      <c r="X70" s="128"/>
      <c r="Y70" s="128"/>
      <c r="Z70" s="128"/>
      <c r="AA70" s="128"/>
      <c r="AB70" s="128"/>
      <c r="AC70" s="129"/>
      <c r="AD70" s="127"/>
      <c r="AE70" s="128"/>
      <c r="AF70" s="128"/>
      <c r="AG70" s="128"/>
      <c r="AH70" s="128"/>
      <c r="AI70" s="128"/>
      <c r="AJ70" s="129"/>
      <c r="AK70" s="127"/>
      <c r="AL70" s="128"/>
      <c r="AM70" s="128"/>
      <c r="AN70" s="128"/>
      <c r="AO70" s="128"/>
      <c r="AP70" s="128"/>
      <c r="AQ70" s="129"/>
      <c r="AR70" s="127"/>
      <c r="AS70" s="128"/>
      <c r="AT70" s="129"/>
      <c r="AU70" s="745">
        <f t="shared" si="6"/>
        <v>0</v>
      </c>
      <c r="AV70" s="746"/>
      <c r="AW70" s="749">
        <f t="shared" si="7"/>
        <v>0</v>
      </c>
      <c r="AX70" s="750"/>
      <c r="AY70" s="804"/>
      <c r="AZ70" s="805"/>
      <c r="BA70" s="805"/>
      <c r="BB70" s="805"/>
      <c r="BC70" s="805"/>
      <c r="BD70" s="806"/>
    </row>
    <row r="71" spans="1:56" ht="39.950000000000003" customHeight="1">
      <c r="A71" s="71"/>
      <c r="B71" s="87">
        <f t="shared" si="4"/>
        <v>59</v>
      </c>
      <c r="C71" s="781"/>
      <c r="D71" s="782"/>
      <c r="E71" s="789"/>
      <c r="F71" s="790"/>
      <c r="G71" s="791"/>
      <c r="H71" s="792"/>
      <c r="I71" s="792"/>
      <c r="J71" s="792"/>
      <c r="K71" s="793"/>
      <c r="L71" s="786"/>
      <c r="M71" s="787"/>
      <c r="N71" s="787"/>
      <c r="O71" s="788"/>
      <c r="P71" s="127"/>
      <c r="Q71" s="128"/>
      <c r="R71" s="128"/>
      <c r="S71" s="128"/>
      <c r="T71" s="128"/>
      <c r="U71" s="128"/>
      <c r="V71" s="129"/>
      <c r="W71" s="127"/>
      <c r="X71" s="128"/>
      <c r="Y71" s="128"/>
      <c r="Z71" s="128"/>
      <c r="AA71" s="128"/>
      <c r="AB71" s="128"/>
      <c r="AC71" s="129"/>
      <c r="AD71" s="127"/>
      <c r="AE71" s="128"/>
      <c r="AF71" s="128"/>
      <c r="AG71" s="128"/>
      <c r="AH71" s="128"/>
      <c r="AI71" s="128"/>
      <c r="AJ71" s="129"/>
      <c r="AK71" s="127"/>
      <c r="AL71" s="128"/>
      <c r="AM71" s="128"/>
      <c r="AN71" s="128"/>
      <c r="AO71" s="128"/>
      <c r="AP71" s="128"/>
      <c r="AQ71" s="129"/>
      <c r="AR71" s="127"/>
      <c r="AS71" s="128"/>
      <c r="AT71" s="129"/>
      <c r="AU71" s="745">
        <f t="shared" si="6"/>
        <v>0</v>
      </c>
      <c r="AV71" s="746"/>
      <c r="AW71" s="749">
        <f t="shared" si="7"/>
        <v>0</v>
      </c>
      <c r="AX71" s="750"/>
      <c r="AY71" s="804"/>
      <c r="AZ71" s="805"/>
      <c r="BA71" s="805"/>
      <c r="BB71" s="805"/>
      <c r="BC71" s="805"/>
      <c r="BD71" s="806"/>
    </row>
    <row r="72" spans="1:56" ht="39.950000000000003" customHeight="1">
      <c r="A72" s="71"/>
      <c r="B72" s="87">
        <f t="shared" si="4"/>
        <v>60</v>
      </c>
      <c r="C72" s="781"/>
      <c r="D72" s="782"/>
      <c r="E72" s="789"/>
      <c r="F72" s="790"/>
      <c r="G72" s="791"/>
      <c r="H72" s="792"/>
      <c r="I72" s="792"/>
      <c r="J72" s="792"/>
      <c r="K72" s="793"/>
      <c r="L72" s="786"/>
      <c r="M72" s="787"/>
      <c r="N72" s="787"/>
      <c r="O72" s="788"/>
      <c r="P72" s="127"/>
      <c r="Q72" s="128"/>
      <c r="R72" s="128"/>
      <c r="S72" s="128"/>
      <c r="T72" s="128"/>
      <c r="U72" s="128"/>
      <c r="V72" s="129"/>
      <c r="W72" s="127"/>
      <c r="X72" s="128"/>
      <c r="Y72" s="128"/>
      <c r="Z72" s="128"/>
      <c r="AA72" s="128"/>
      <c r="AB72" s="128"/>
      <c r="AC72" s="129"/>
      <c r="AD72" s="127"/>
      <c r="AE72" s="128"/>
      <c r="AF72" s="128"/>
      <c r="AG72" s="128"/>
      <c r="AH72" s="128"/>
      <c r="AI72" s="128"/>
      <c r="AJ72" s="129"/>
      <c r="AK72" s="127"/>
      <c r="AL72" s="128"/>
      <c r="AM72" s="128"/>
      <c r="AN72" s="128"/>
      <c r="AO72" s="128"/>
      <c r="AP72" s="128"/>
      <c r="AQ72" s="129"/>
      <c r="AR72" s="127"/>
      <c r="AS72" s="128"/>
      <c r="AT72" s="129"/>
      <c r="AU72" s="745">
        <f t="shared" si="6"/>
        <v>0</v>
      </c>
      <c r="AV72" s="746"/>
      <c r="AW72" s="749">
        <f t="shared" si="7"/>
        <v>0</v>
      </c>
      <c r="AX72" s="750"/>
      <c r="AY72" s="804"/>
      <c r="AZ72" s="805"/>
      <c r="BA72" s="805"/>
      <c r="BB72" s="805"/>
      <c r="BC72" s="805"/>
      <c r="BD72" s="806"/>
    </row>
    <row r="73" spans="1:56" ht="39.950000000000003" customHeight="1">
      <c r="A73" s="71"/>
      <c r="B73" s="87">
        <f t="shared" si="4"/>
        <v>61</v>
      </c>
      <c r="C73" s="781"/>
      <c r="D73" s="782"/>
      <c r="E73" s="789"/>
      <c r="F73" s="790"/>
      <c r="G73" s="791"/>
      <c r="H73" s="792"/>
      <c r="I73" s="792"/>
      <c r="J73" s="792"/>
      <c r="K73" s="793"/>
      <c r="L73" s="786"/>
      <c r="M73" s="787"/>
      <c r="N73" s="787"/>
      <c r="O73" s="788"/>
      <c r="P73" s="127"/>
      <c r="Q73" s="128"/>
      <c r="R73" s="128"/>
      <c r="S73" s="128"/>
      <c r="T73" s="128"/>
      <c r="U73" s="128"/>
      <c r="V73" s="129"/>
      <c r="W73" s="127"/>
      <c r="X73" s="128"/>
      <c r="Y73" s="128"/>
      <c r="Z73" s="128"/>
      <c r="AA73" s="128"/>
      <c r="AB73" s="128"/>
      <c r="AC73" s="129"/>
      <c r="AD73" s="127"/>
      <c r="AE73" s="128"/>
      <c r="AF73" s="128"/>
      <c r="AG73" s="128"/>
      <c r="AH73" s="128"/>
      <c r="AI73" s="128"/>
      <c r="AJ73" s="129"/>
      <c r="AK73" s="127"/>
      <c r="AL73" s="128"/>
      <c r="AM73" s="128"/>
      <c r="AN73" s="128"/>
      <c r="AO73" s="128"/>
      <c r="AP73" s="128"/>
      <c r="AQ73" s="129"/>
      <c r="AR73" s="127"/>
      <c r="AS73" s="128"/>
      <c r="AT73" s="129"/>
      <c r="AU73" s="745">
        <f t="shared" si="6"/>
        <v>0</v>
      </c>
      <c r="AV73" s="746"/>
      <c r="AW73" s="749">
        <f t="shared" si="7"/>
        <v>0</v>
      </c>
      <c r="AX73" s="750"/>
      <c r="AY73" s="804"/>
      <c r="AZ73" s="805"/>
      <c r="BA73" s="805"/>
      <c r="BB73" s="805"/>
      <c r="BC73" s="805"/>
      <c r="BD73" s="806"/>
    </row>
    <row r="74" spans="1:56" ht="39.950000000000003" customHeight="1">
      <c r="A74" s="71"/>
      <c r="B74" s="87">
        <f t="shared" si="4"/>
        <v>62</v>
      </c>
      <c r="C74" s="781"/>
      <c r="D74" s="782"/>
      <c r="E74" s="789"/>
      <c r="F74" s="790"/>
      <c r="G74" s="791"/>
      <c r="H74" s="792"/>
      <c r="I74" s="792"/>
      <c r="J74" s="792"/>
      <c r="K74" s="793"/>
      <c r="L74" s="786"/>
      <c r="M74" s="787"/>
      <c r="N74" s="787"/>
      <c r="O74" s="788"/>
      <c r="P74" s="127"/>
      <c r="Q74" s="128"/>
      <c r="R74" s="128"/>
      <c r="S74" s="128"/>
      <c r="T74" s="128"/>
      <c r="U74" s="128"/>
      <c r="V74" s="129"/>
      <c r="W74" s="127"/>
      <c r="X74" s="128"/>
      <c r="Y74" s="128"/>
      <c r="Z74" s="128"/>
      <c r="AA74" s="128"/>
      <c r="AB74" s="128"/>
      <c r="AC74" s="129"/>
      <c r="AD74" s="127"/>
      <c r="AE74" s="128"/>
      <c r="AF74" s="128"/>
      <c r="AG74" s="128"/>
      <c r="AH74" s="128"/>
      <c r="AI74" s="128"/>
      <c r="AJ74" s="129"/>
      <c r="AK74" s="127"/>
      <c r="AL74" s="128"/>
      <c r="AM74" s="128"/>
      <c r="AN74" s="128"/>
      <c r="AO74" s="128"/>
      <c r="AP74" s="128"/>
      <c r="AQ74" s="129"/>
      <c r="AR74" s="127"/>
      <c r="AS74" s="128"/>
      <c r="AT74" s="129"/>
      <c r="AU74" s="745">
        <f t="shared" si="6"/>
        <v>0</v>
      </c>
      <c r="AV74" s="746"/>
      <c r="AW74" s="749">
        <f t="shared" si="7"/>
        <v>0</v>
      </c>
      <c r="AX74" s="750"/>
      <c r="AY74" s="804"/>
      <c r="AZ74" s="805"/>
      <c r="BA74" s="805"/>
      <c r="BB74" s="805"/>
      <c r="BC74" s="805"/>
      <c r="BD74" s="806"/>
    </row>
    <row r="75" spans="1:56" ht="39.950000000000003" customHeight="1">
      <c r="A75" s="71"/>
      <c r="B75" s="87">
        <f t="shared" si="4"/>
        <v>63</v>
      </c>
      <c r="C75" s="781"/>
      <c r="D75" s="782"/>
      <c r="E75" s="789"/>
      <c r="F75" s="790"/>
      <c r="G75" s="791"/>
      <c r="H75" s="792"/>
      <c r="I75" s="792"/>
      <c r="J75" s="792"/>
      <c r="K75" s="793"/>
      <c r="L75" s="786"/>
      <c r="M75" s="787"/>
      <c r="N75" s="787"/>
      <c r="O75" s="788"/>
      <c r="P75" s="127"/>
      <c r="Q75" s="128"/>
      <c r="R75" s="128"/>
      <c r="S75" s="128"/>
      <c r="T75" s="128"/>
      <c r="U75" s="128"/>
      <c r="V75" s="129"/>
      <c r="W75" s="127"/>
      <c r="X75" s="128"/>
      <c r="Y75" s="128"/>
      <c r="Z75" s="128"/>
      <c r="AA75" s="128"/>
      <c r="AB75" s="128"/>
      <c r="AC75" s="129"/>
      <c r="AD75" s="127"/>
      <c r="AE75" s="128"/>
      <c r="AF75" s="128"/>
      <c r="AG75" s="128"/>
      <c r="AH75" s="128"/>
      <c r="AI75" s="128"/>
      <c r="AJ75" s="129"/>
      <c r="AK75" s="127"/>
      <c r="AL75" s="128"/>
      <c r="AM75" s="128"/>
      <c r="AN75" s="128"/>
      <c r="AO75" s="128"/>
      <c r="AP75" s="128"/>
      <c r="AQ75" s="129"/>
      <c r="AR75" s="127"/>
      <c r="AS75" s="128"/>
      <c r="AT75" s="129"/>
      <c r="AU75" s="745">
        <f t="shared" si="6"/>
        <v>0</v>
      </c>
      <c r="AV75" s="746"/>
      <c r="AW75" s="749">
        <f t="shared" si="7"/>
        <v>0</v>
      </c>
      <c r="AX75" s="750"/>
      <c r="AY75" s="804"/>
      <c r="AZ75" s="805"/>
      <c r="BA75" s="805"/>
      <c r="BB75" s="805"/>
      <c r="BC75" s="805"/>
      <c r="BD75" s="806"/>
    </row>
    <row r="76" spans="1:56" ht="39.950000000000003" customHeight="1">
      <c r="A76" s="71"/>
      <c r="B76" s="87">
        <f t="shared" si="4"/>
        <v>64</v>
      </c>
      <c r="C76" s="781"/>
      <c r="D76" s="782"/>
      <c r="E76" s="789"/>
      <c r="F76" s="790"/>
      <c r="G76" s="791"/>
      <c r="H76" s="792"/>
      <c r="I76" s="792"/>
      <c r="J76" s="792"/>
      <c r="K76" s="793"/>
      <c r="L76" s="786"/>
      <c r="M76" s="787"/>
      <c r="N76" s="787"/>
      <c r="O76" s="788"/>
      <c r="P76" s="127"/>
      <c r="Q76" s="128"/>
      <c r="R76" s="128"/>
      <c r="S76" s="128"/>
      <c r="T76" s="128"/>
      <c r="U76" s="128"/>
      <c r="V76" s="129"/>
      <c r="W76" s="127"/>
      <c r="X76" s="128"/>
      <c r="Y76" s="128"/>
      <c r="Z76" s="128"/>
      <c r="AA76" s="128"/>
      <c r="AB76" s="128"/>
      <c r="AC76" s="129"/>
      <c r="AD76" s="127"/>
      <c r="AE76" s="128"/>
      <c r="AF76" s="128"/>
      <c r="AG76" s="128"/>
      <c r="AH76" s="128"/>
      <c r="AI76" s="128"/>
      <c r="AJ76" s="129"/>
      <c r="AK76" s="127"/>
      <c r="AL76" s="128"/>
      <c r="AM76" s="128"/>
      <c r="AN76" s="128"/>
      <c r="AO76" s="128"/>
      <c r="AP76" s="128"/>
      <c r="AQ76" s="129"/>
      <c r="AR76" s="127"/>
      <c r="AS76" s="128"/>
      <c r="AT76" s="129"/>
      <c r="AU76" s="745">
        <f t="shared" si="6"/>
        <v>0</v>
      </c>
      <c r="AV76" s="746"/>
      <c r="AW76" s="749">
        <f t="shared" si="7"/>
        <v>0</v>
      </c>
      <c r="AX76" s="750"/>
      <c r="AY76" s="804"/>
      <c r="AZ76" s="805"/>
      <c r="BA76" s="805"/>
      <c r="BB76" s="805"/>
      <c r="BC76" s="805"/>
      <c r="BD76" s="806"/>
    </row>
    <row r="77" spans="1:56" ht="39.950000000000003" customHeight="1">
      <c r="A77" s="71"/>
      <c r="B77" s="87">
        <f t="shared" si="4"/>
        <v>65</v>
      </c>
      <c r="C77" s="781"/>
      <c r="D77" s="782"/>
      <c r="E77" s="789"/>
      <c r="F77" s="790"/>
      <c r="G77" s="791"/>
      <c r="H77" s="792"/>
      <c r="I77" s="792"/>
      <c r="J77" s="792"/>
      <c r="K77" s="793"/>
      <c r="L77" s="786"/>
      <c r="M77" s="787"/>
      <c r="N77" s="787"/>
      <c r="O77" s="788"/>
      <c r="P77" s="127"/>
      <c r="Q77" s="128"/>
      <c r="R77" s="128"/>
      <c r="S77" s="128"/>
      <c r="T77" s="128"/>
      <c r="U77" s="128"/>
      <c r="V77" s="129"/>
      <c r="W77" s="127"/>
      <c r="X77" s="128"/>
      <c r="Y77" s="128"/>
      <c r="Z77" s="128"/>
      <c r="AA77" s="128"/>
      <c r="AB77" s="128"/>
      <c r="AC77" s="129"/>
      <c r="AD77" s="127"/>
      <c r="AE77" s="128"/>
      <c r="AF77" s="128"/>
      <c r="AG77" s="128"/>
      <c r="AH77" s="128"/>
      <c r="AI77" s="128"/>
      <c r="AJ77" s="129"/>
      <c r="AK77" s="127"/>
      <c r="AL77" s="128"/>
      <c r="AM77" s="128"/>
      <c r="AN77" s="128"/>
      <c r="AO77" s="128"/>
      <c r="AP77" s="128"/>
      <c r="AQ77" s="129"/>
      <c r="AR77" s="127"/>
      <c r="AS77" s="128"/>
      <c r="AT77" s="129"/>
      <c r="AU77" s="745">
        <f t="shared" si="6"/>
        <v>0</v>
      </c>
      <c r="AV77" s="746"/>
      <c r="AW77" s="749">
        <f t="shared" ref="AW77:AW112" si="8">IF($AZ$3="４週",AU77/4,IF($AZ$3="暦月",AU77/($AZ$6/7),""))</f>
        <v>0</v>
      </c>
      <c r="AX77" s="750"/>
      <c r="AY77" s="804"/>
      <c r="AZ77" s="805"/>
      <c r="BA77" s="805"/>
      <c r="BB77" s="805"/>
      <c r="BC77" s="805"/>
      <c r="BD77" s="806"/>
    </row>
    <row r="78" spans="1:56" ht="39.950000000000003" customHeight="1">
      <c r="A78" s="71"/>
      <c r="B78" s="87">
        <f t="shared" si="4"/>
        <v>66</v>
      </c>
      <c r="C78" s="781"/>
      <c r="D78" s="782"/>
      <c r="E78" s="789"/>
      <c r="F78" s="790"/>
      <c r="G78" s="791"/>
      <c r="H78" s="792"/>
      <c r="I78" s="792"/>
      <c r="J78" s="792"/>
      <c r="K78" s="793"/>
      <c r="L78" s="786"/>
      <c r="M78" s="787"/>
      <c r="N78" s="787"/>
      <c r="O78" s="788"/>
      <c r="P78" s="127"/>
      <c r="Q78" s="128"/>
      <c r="R78" s="128"/>
      <c r="S78" s="128"/>
      <c r="T78" s="128"/>
      <c r="U78" s="128"/>
      <c r="V78" s="129"/>
      <c r="W78" s="127"/>
      <c r="X78" s="128"/>
      <c r="Y78" s="128"/>
      <c r="Z78" s="128"/>
      <c r="AA78" s="128"/>
      <c r="AB78" s="128"/>
      <c r="AC78" s="129"/>
      <c r="AD78" s="127"/>
      <c r="AE78" s="128"/>
      <c r="AF78" s="128"/>
      <c r="AG78" s="128"/>
      <c r="AH78" s="128"/>
      <c r="AI78" s="128"/>
      <c r="AJ78" s="129"/>
      <c r="AK78" s="127"/>
      <c r="AL78" s="128"/>
      <c r="AM78" s="128"/>
      <c r="AN78" s="128"/>
      <c r="AO78" s="128"/>
      <c r="AP78" s="128"/>
      <c r="AQ78" s="129"/>
      <c r="AR78" s="127"/>
      <c r="AS78" s="128"/>
      <c r="AT78" s="129"/>
      <c r="AU78" s="745">
        <f t="shared" si="6"/>
        <v>0</v>
      </c>
      <c r="AV78" s="746"/>
      <c r="AW78" s="749">
        <f t="shared" si="8"/>
        <v>0</v>
      </c>
      <c r="AX78" s="750"/>
      <c r="AY78" s="804"/>
      <c r="AZ78" s="805"/>
      <c r="BA78" s="805"/>
      <c r="BB78" s="805"/>
      <c r="BC78" s="805"/>
      <c r="BD78" s="806"/>
    </row>
    <row r="79" spans="1:56" ht="39.950000000000003" customHeight="1">
      <c r="A79" s="71"/>
      <c r="B79" s="87">
        <f t="shared" si="4"/>
        <v>67</v>
      </c>
      <c r="C79" s="781"/>
      <c r="D79" s="782"/>
      <c r="E79" s="789"/>
      <c r="F79" s="790"/>
      <c r="G79" s="791"/>
      <c r="H79" s="792"/>
      <c r="I79" s="792"/>
      <c r="J79" s="792"/>
      <c r="K79" s="793"/>
      <c r="L79" s="786"/>
      <c r="M79" s="787"/>
      <c r="N79" s="787"/>
      <c r="O79" s="788"/>
      <c r="P79" s="127"/>
      <c r="Q79" s="128"/>
      <c r="R79" s="128"/>
      <c r="S79" s="128"/>
      <c r="T79" s="128"/>
      <c r="U79" s="128"/>
      <c r="V79" s="129"/>
      <c r="W79" s="127"/>
      <c r="X79" s="128"/>
      <c r="Y79" s="128"/>
      <c r="Z79" s="128"/>
      <c r="AA79" s="128"/>
      <c r="AB79" s="128"/>
      <c r="AC79" s="129"/>
      <c r="AD79" s="127"/>
      <c r="AE79" s="128"/>
      <c r="AF79" s="128"/>
      <c r="AG79" s="128"/>
      <c r="AH79" s="128"/>
      <c r="AI79" s="128"/>
      <c r="AJ79" s="129"/>
      <c r="AK79" s="127"/>
      <c r="AL79" s="128"/>
      <c r="AM79" s="128"/>
      <c r="AN79" s="128"/>
      <c r="AO79" s="128"/>
      <c r="AP79" s="128"/>
      <c r="AQ79" s="129"/>
      <c r="AR79" s="127"/>
      <c r="AS79" s="128"/>
      <c r="AT79" s="129"/>
      <c r="AU79" s="745">
        <f t="shared" si="6"/>
        <v>0</v>
      </c>
      <c r="AV79" s="746"/>
      <c r="AW79" s="749">
        <f t="shared" si="8"/>
        <v>0</v>
      </c>
      <c r="AX79" s="750"/>
      <c r="AY79" s="804"/>
      <c r="AZ79" s="805"/>
      <c r="BA79" s="805"/>
      <c r="BB79" s="805"/>
      <c r="BC79" s="805"/>
      <c r="BD79" s="806"/>
    </row>
    <row r="80" spans="1:56" ht="39.950000000000003" customHeight="1">
      <c r="A80" s="71"/>
      <c r="B80" s="87">
        <f t="shared" si="4"/>
        <v>68</v>
      </c>
      <c r="C80" s="781"/>
      <c r="D80" s="782"/>
      <c r="E80" s="789"/>
      <c r="F80" s="790"/>
      <c r="G80" s="791"/>
      <c r="H80" s="792"/>
      <c r="I80" s="792"/>
      <c r="J80" s="792"/>
      <c r="K80" s="793"/>
      <c r="L80" s="786"/>
      <c r="M80" s="787"/>
      <c r="N80" s="787"/>
      <c r="O80" s="788"/>
      <c r="P80" s="127"/>
      <c r="Q80" s="128"/>
      <c r="R80" s="128"/>
      <c r="S80" s="128"/>
      <c r="T80" s="128"/>
      <c r="U80" s="128"/>
      <c r="V80" s="129"/>
      <c r="W80" s="127"/>
      <c r="X80" s="128"/>
      <c r="Y80" s="128"/>
      <c r="Z80" s="128"/>
      <c r="AA80" s="128"/>
      <c r="AB80" s="128"/>
      <c r="AC80" s="129"/>
      <c r="AD80" s="127"/>
      <c r="AE80" s="128"/>
      <c r="AF80" s="128"/>
      <c r="AG80" s="128"/>
      <c r="AH80" s="128"/>
      <c r="AI80" s="128"/>
      <c r="AJ80" s="129"/>
      <c r="AK80" s="127"/>
      <c r="AL80" s="128"/>
      <c r="AM80" s="128"/>
      <c r="AN80" s="128"/>
      <c r="AO80" s="128"/>
      <c r="AP80" s="128"/>
      <c r="AQ80" s="129"/>
      <c r="AR80" s="127"/>
      <c r="AS80" s="128"/>
      <c r="AT80" s="129"/>
      <c r="AU80" s="745">
        <f t="shared" si="6"/>
        <v>0</v>
      </c>
      <c r="AV80" s="746"/>
      <c r="AW80" s="749">
        <f t="shared" si="8"/>
        <v>0</v>
      </c>
      <c r="AX80" s="750"/>
      <c r="AY80" s="804"/>
      <c r="AZ80" s="805"/>
      <c r="BA80" s="805"/>
      <c r="BB80" s="805"/>
      <c r="BC80" s="805"/>
      <c r="BD80" s="806"/>
    </row>
    <row r="81" spans="1:56" ht="39.950000000000003" customHeight="1">
      <c r="A81" s="71"/>
      <c r="B81" s="87">
        <f t="shared" si="4"/>
        <v>69</v>
      </c>
      <c r="C81" s="781"/>
      <c r="D81" s="782"/>
      <c r="E81" s="789"/>
      <c r="F81" s="790"/>
      <c r="G81" s="791"/>
      <c r="H81" s="792"/>
      <c r="I81" s="792"/>
      <c r="J81" s="792"/>
      <c r="K81" s="793"/>
      <c r="L81" s="786"/>
      <c r="M81" s="787"/>
      <c r="N81" s="787"/>
      <c r="O81" s="788"/>
      <c r="P81" s="127"/>
      <c r="Q81" s="128"/>
      <c r="R81" s="128"/>
      <c r="S81" s="128"/>
      <c r="T81" s="128"/>
      <c r="U81" s="128"/>
      <c r="V81" s="129"/>
      <c r="W81" s="127"/>
      <c r="X81" s="128"/>
      <c r="Y81" s="128"/>
      <c r="Z81" s="128"/>
      <c r="AA81" s="128"/>
      <c r="AB81" s="128"/>
      <c r="AC81" s="129"/>
      <c r="AD81" s="127"/>
      <c r="AE81" s="128"/>
      <c r="AF81" s="128"/>
      <c r="AG81" s="128"/>
      <c r="AH81" s="128"/>
      <c r="AI81" s="128"/>
      <c r="AJ81" s="129"/>
      <c r="AK81" s="127"/>
      <c r="AL81" s="128"/>
      <c r="AM81" s="128"/>
      <c r="AN81" s="128"/>
      <c r="AO81" s="128"/>
      <c r="AP81" s="128"/>
      <c r="AQ81" s="129"/>
      <c r="AR81" s="127"/>
      <c r="AS81" s="128"/>
      <c r="AT81" s="129"/>
      <c r="AU81" s="745">
        <f t="shared" si="6"/>
        <v>0</v>
      </c>
      <c r="AV81" s="746"/>
      <c r="AW81" s="749">
        <f t="shared" si="8"/>
        <v>0</v>
      </c>
      <c r="AX81" s="750"/>
      <c r="AY81" s="804"/>
      <c r="AZ81" s="805"/>
      <c r="BA81" s="805"/>
      <c r="BB81" s="805"/>
      <c r="BC81" s="805"/>
      <c r="BD81" s="806"/>
    </row>
    <row r="82" spans="1:56" ht="39.950000000000003" customHeight="1">
      <c r="A82" s="71"/>
      <c r="B82" s="87">
        <f t="shared" si="4"/>
        <v>70</v>
      </c>
      <c r="C82" s="781"/>
      <c r="D82" s="782"/>
      <c r="E82" s="789"/>
      <c r="F82" s="790"/>
      <c r="G82" s="791"/>
      <c r="H82" s="792"/>
      <c r="I82" s="792"/>
      <c r="J82" s="792"/>
      <c r="K82" s="793"/>
      <c r="L82" s="786"/>
      <c r="M82" s="787"/>
      <c r="N82" s="787"/>
      <c r="O82" s="788"/>
      <c r="P82" s="127"/>
      <c r="Q82" s="128"/>
      <c r="R82" s="128"/>
      <c r="S82" s="128"/>
      <c r="T82" s="128"/>
      <c r="U82" s="128"/>
      <c r="V82" s="129"/>
      <c r="W82" s="127"/>
      <c r="X82" s="128"/>
      <c r="Y82" s="128"/>
      <c r="Z82" s="128"/>
      <c r="AA82" s="128"/>
      <c r="AB82" s="128"/>
      <c r="AC82" s="129"/>
      <c r="AD82" s="127"/>
      <c r="AE82" s="128"/>
      <c r="AF82" s="128"/>
      <c r="AG82" s="128"/>
      <c r="AH82" s="128"/>
      <c r="AI82" s="128"/>
      <c r="AJ82" s="129"/>
      <c r="AK82" s="127"/>
      <c r="AL82" s="128"/>
      <c r="AM82" s="128"/>
      <c r="AN82" s="128"/>
      <c r="AO82" s="128"/>
      <c r="AP82" s="128"/>
      <c r="AQ82" s="129"/>
      <c r="AR82" s="127"/>
      <c r="AS82" s="128"/>
      <c r="AT82" s="129"/>
      <c r="AU82" s="745">
        <f t="shared" si="6"/>
        <v>0</v>
      </c>
      <c r="AV82" s="746"/>
      <c r="AW82" s="749">
        <f t="shared" si="8"/>
        <v>0</v>
      </c>
      <c r="AX82" s="750"/>
      <c r="AY82" s="804"/>
      <c r="AZ82" s="805"/>
      <c r="BA82" s="805"/>
      <c r="BB82" s="805"/>
      <c r="BC82" s="805"/>
      <c r="BD82" s="806"/>
    </row>
    <row r="83" spans="1:56" ht="39.950000000000003" customHeight="1">
      <c r="A83" s="71"/>
      <c r="B83" s="87">
        <f t="shared" si="4"/>
        <v>71</v>
      </c>
      <c r="C83" s="781"/>
      <c r="D83" s="782"/>
      <c r="E83" s="789"/>
      <c r="F83" s="790"/>
      <c r="G83" s="791"/>
      <c r="H83" s="792"/>
      <c r="I83" s="792"/>
      <c r="J83" s="792"/>
      <c r="K83" s="793"/>
      <c r="L83" s="786"/>
      <c r="M83" s="787"/>
      <c r="N83" s="787"/>
      <c r="O83" s="788"/>
      <c r="P83" s="127"/>
      <c r="Q83" s="128"/>
      <c r="R83" s="128"/>
      <c r="S83" s="128"/>
      <c r="T83" s="128"/>
      <c r="U83" s="128"/>
      <c r="V83" s="129"/>
      <c r="W83" s="127"/>
      <c r="X83" s="128"/>
      <c r="Y83" s="128"/>
      <c r="Z83" s="128"/>
      <c r="AA83" s="128"/>
      <c r="AB83" s="128"/>
      <c r="AC83" s="129"/>
      <c r="AD83" s="127"/>
      <c r="AE83" s="128"/>
      <c r="AF83" s="128"/>
      <c r="AG83" s="128"/>
      <c r="AH83" s="128"/>
      <c r="AI83" s="128"/>
      <c r="AJ83" s="129"/>
      <c r="AK83" s="127"/>
      <c r="AL83" s="128"/>
      <c r="AM83" s="128"/>
      <c r="AN83" s="128"/>
      <c r="AO83" s="128"/>
      <c r="AP83" s="128"/>
      <c r="AQ83" s="129"/>
      <c r="AR83" s="127"/>
      <c r="AS83" s="128"/>
      <c r="AT83" s="129"/>
      <c r="AU83" s="745">
        <f t="shared" si="6"/>
        <v>0</v>
      </c>
      <c r="AV83" s="746"/>
      <c r="AW83" s="749">
        <f t="shared" si="8"/>
        <v>0</v>
      </c>
      <c r="AX83" s="750"/>
      <c r="AY83" s="804"/>
      <c r="AZ83" s="805"/>
      <c r="BA83" s="805"/>
      <c r="BB83" s="805"/>
      <c r="BC83" s="805"/>
      <c r="BD83" s="806"/>
    </row>
    <row r="84" spans="1:56" ht="39.950000000000003" customHeight="1">
      <c r="A84" s="71"/>
      <c r="B84" s="87">
        <f t="shared" si="4"/>
        <v>72</v>
      </c>
      <c r="C84" s="781"/>
      <c r="D84" s="782"/>
      <c r="E84" s="789"/>
      <c r="F84" s="790"/>
      <c r="G84" s="791"/>
      <c r="H84" s="792"/>
      <c r="I84" s="792"/>
      <c r="J84" s="792"/>
      <c r="K84" s="793"/>
      <c r="L84" s="786"/>
      <c r="M84" s="787"/>
      <c r="N84" s="787"/>
      <c r="O84" s="788"/>
      <c r="P84" s="127"/>
      <c r="Q84" s="128"/>
      <c r="R84" s="128"/>
      <c r="S84" s="128"/>
      <c r="T84" s="128"/>
      <c r="U84" s="128"/>
      <c r="V84" s="129"/>
      <c r="W84" s="127"/>
      <c r="X84" s="128"/>
      <c r="Y84" s="128"/>
      <c r="Z84" s="128"/>
      <c r="AA84" s="128"/>
      <c r="AB84" s="128"/>
      <c r="AC84" s="129"/>
      <c r="AD84" s="127"/>
      <c r="AE84" s="128"/>
      <c r="AF84" s="128"/>
      <c r="AG84" s="128"/>
      <c r="AH84" s="128"/>
      <c r="AI84" s="128"/>
      <c r="AJ84" s="129"/>
      <c r="AK84" s="127"/>
      <c r="AL84" s="128"/>
      <c r="AM84" s="128"/>
      <c r="AN84" s="128"/>
      <c r="AO84" s="128"/>
      <c r="AP84" s="128"/>
      <c r="AQ84" s="129"/>
      <c r="AR84" s="127"/>
      <c r="AS84" s="128"/>
      <c r="AT84" s="129"/>
      <c r="AU84" s="745">
        <f t="shared" si="6"/>
        <v>0</v>
      </c>
      <c r="AV84" s="746"/>
      <c r="AW84" s="749">
        <f t="shared" si="8"/>
        <v>0</v>
      </c>
      <c r="AX84" s="750"/>
      <c r="AY84" s="804"/>
      <c r="AZ84" s="805"/>
      <c r="BA84" s="805"/>
      <c r="BB84" s="805"/>
      <c r="BC84" s="805"/>
      <c r="BD84" s="806"/>
    </row>
    <row r="85" spans="1:56" ht="39.950000000000003" customHeight="1">
      <c r="A85" s="71"/>
      <c r="B85" s="87">
        <f t="shared" si="4"/>
        <v>73</v>
      </c>
      <c r="C85" s="781"/>
      <c r="D85" s="782"/>
      <c r="E85" s="789"/>
      <c r="F85" s="790"/>
      <c r="G85" s="791"/>
      <c r="H85" s="792"/>
      <c r="I85" s="792"/>
      <c r="J85" s="792"/>
      <c r="K85" s="793"/>
      <c r="L85" s="786"/>
      <c r="M85" s="787"/>
      <c r="N85" s="787"/>
      <c r="O85" s="788"/>
      <c r="P85" s="127"/>
      <c r="Q85" s="128"/>
      <c r="R85" s="128"/>
      <c r="S85" s="128"/>
      <c r="T85" s="128"/>
      <c r="U85" s="128"/>
      <c r="V85" s="129"/>
      <c r="W85" s="127"/>
      <c r="X85" s="128"/>
      <c r="Y85" s="128"/>
      <c r="Z85" s="128"/>
      <c r="AA85" s="128"/>
      <c r="AB85" s="128"/>
      <c r="AC85" s="129"/>
      <c r="AD85" s="127"/>
      <c r="AE85" s="128"/>
      <c r="AF85" s="128"/>
      <c r="AG85" s="128"/>
      <c r="AH85" s="128"/>
      <c r="AI85" s="128"/>
      <c r="AJ85" s="129"/>
      <c r="AK85" s="127"/>
      <c r="AL85" s="128"/>
      <c r="AM85" s="128"/>
      <c r="AN85" s="128"/>
      <c r="AO85" s="128"/>
      <c r="AP85" s="128"/>
      <c r="AQ85" s="129"/>
      <c r="AR85" s="127"/>
      <c r="AS85" s="128"/>
      <c r="AT85" s="129"/>
      <c r="AU85" s="745">
        <f t="shared" si="6"/>
        <v>0</v>
      </c>
      <c r="AV85" s="746"/>
      <c r="AW85" s="749">
        <f t="shared" si="8"/>
        <v>0</v>
      </c>
      <c r="AX85" s="750"/>
      <c r="AY85" s="804"/>
      <c r="AZ85" s="805"/>
      <c r="BA85" s="805"/>
      <c r="BB85" s="805"/>
      <c r="BC85" s="805"/>
      <c r="BD85" s="806"/>
    </row>
    <row r="86" spans="1:56" ht="39.950000000000003" customHeight="1">
      <c r="A86" s="71"/>
      <c r="B86" s="87">
        <f t="shared" si="4"/>
        <v>74</v>
      </c>
      <c r="C86" s="781"/>
      <c r="D86" s="782"/>
      <c r="E86" s="789"/>
      <c r="F86" s="790"/>
      <c r="G86" s="791"/>
      <c r="H86" s="792"/>
      <c r="I86" s="792"/>
      <c r="J86" s="792"/>
      <c r="K86" s="793"/>
      <c r="L86" s="786"/>
      <c r="M86" s="787"/>
      <c r="N86" s="787"/>
      <c r="O86" s="788"/>
      <c r="P86" s="127"/>
      <c r="Q86" s="128"/>
      <c r="R86" s="128"/>
      <c r="S86" s="128"/>
      <c r="T86" s="128"/>
      <c r="U86" s="128"/>
      <c r="V86" s="129"/>
      <c r="W86" s="127"/>
      <c r="X86" s="128"/>
      <c r="Y86" s="128"/>
      <c r="Z86" s="128"/>
      <c r="AA86" s="128"/>
      <c r="AB86" s="128"/>
      <c r="AC86" s="129"/>
      <c r="AD86" s="127"/>
      <c r="AE86" s="128"/>
      <c r="AF86" s="128"/>
      <c r="AG86" s="128"/>
      <c r="AH86" s="128"/>
      <c r="AI86" s="128"/>
      <c r="AJ86" s="129"/>
      <c r="AK86" s="127"/>
      <c r="AL86" s="128"/>
      <c r="AM86" s="128"/>
      <c r="AN86" s="128"/>
      <c r="AO86" s="128"/>
      <c r="AP86" s="128"/>
      <c r="AQ86" s="129"/>
      <c r="AR86" s="127"/>
      <c r="AS86" s="128"/>
      <c r="AT86" s="129"/>
      <c r="AU86" s="745">
        <f t="shared" si="6"/>
        <v>0</v>
      </c>
      <c r="AV86" s="746"/>
      <c r="AW86" s="749">
        <f t="shared" si="8"/>
        <v>0</v>
      </c>
      <c r="AX86" s="750"/>
      <c r="AY86" s="804"/>
      <c r="AZ86" s="805"/>
      <c r="BA86" s="805"/>
      <c r="BB86" s="805"/>
      <c r="BC86" s="805"/>
      <c r="BD86" s="806"/>
    </row>
    <row r="87" spans="1:56" ht="39.950000000000003" customHeight="1">
      <c r="A87" s="71"/>
      <c r="B87" s="87">
        <f t="shared" si="4"/>
        <v>75</v>
      </c>
      <c r="C87" s="781"/>
      <c r="D87" s="782"/>
      <c r="E87" s="789"/>
      <c r="F87" s="790"/>
      <c r="G87" s="791"/>
      <c r="H87" s="792"/>
      <c r="I87" s="792"/>
      <c r="J87" s="792"/>
      <c r="K87" s="793"/>
      <c r="L87" s="786"/>
      <c r="M87" s="787"/>
      <c r="N87" s="787"/>
      <c r="O87" s="788"/>
      <c r="P87" s="127"/>
      <c r="Q87" s="128"/>
      <c r="R87" s="128"/>
      <c r="S87" s="128"/>
      <c r="T87" s="128"/>
      <c r="U87" s="128"/>
      <c r="V87" s="129"/>
      <c r="W87" s="127"/>
      <c r="X87" s="128"/>
      <c r="Y87" s="128"/>
      <c r="Z87" s="128"/>
      <c r="AA87" s="128"/>
      <c r="AB87" s="128"/>
      <c r="AC87" s="129"/>
      <c r="AD87" s="127"/>
      <c r="AE87" s="128"/>
      <c r="AF87" s="128"/>
      <c r="AG87" s="128"/>
      <c r="AH87" s="128"/>
      <c r="AI87" s="128"/>
      <c r="AJ87" s="129"/>
      <c r="AK87" s="127"/>
      <c r="AL87" s="128"/>
      <c r="AM87" s="128"/>
      <c r="AN87" s="128"/>
      <c r="AO87" s="128"/>
      <c r="AP87" s="128"/>
      <c r="AQ87" s="129"/>
      <c r="AR87" s="127"/>
      <c r="AS87" s="128"/>
      <c r="AT87" s="129"/>
      <c r="AU87" s="745">
        <f t="shared" si="6"/>
        <v>0</v>
      </c>
      <c r="AV87" s="746"/>
      <c r="AW87" s="749">
        <f t="shared" si="8"/>
        <v>0</v>
      </c>
      <c r="AX87" s="750"/>
      <c r="AY87" s="804"/>
      <c r="AZ87" s="805"/>
      <c r="BA87" s="805"/>
      <c r="BB87" s="805"/>
      <c r="BC87" s="805"/>
      <c r="BD87" s="806"/>
    </row>
    <row r="88" spans="1:56" ht="39.950000000000003" customHeight="1">
      <c r="A88" s="71"/>
      <c r="B88" s="87">
        <f t="shared" si="4"/>
        <v>76</v>
      </c>
      <c r="C88" s="781"/>
      <c r="D88" s="782"/>
      <c r="E88" s="789"/>
      <c r="F88" s="790"/>
      <c r="G88" s="791"/>
      <c r="H88" s="792"/>
      <c r="I88" s="792"/>
      <c r="J88" s="792"/>
      <c r="K88" s="793"/>
      <c r="L88" s="786"/>
      <c r="M88" s="787"/>
      <c r="N88" s="787"/>
      <c r="O88" s="788"/>
      <c r="P88" s="127"/>
      <c r="Q88" s="128"/>
      <c r="R88" s="128"/>
      <c r="S88" s="128"/>
      <c r="T88" s="128"/>
      <c r="U88" s="128"/>
      <c r="V88" s="129"/>
      <c r="W88" s="127"/>
      <c r="X88" s="128"/>
      <c r="Y88" s="128"/>
      <c r="Z88" s="128"/>
      <c r="AA88" s="128"/>
      <c r="AB88" s="128"/>
      <c r="AC88" s="129"/>
      <c r="AD88" s="127"/>
      <c r="AE88" s="128"/>
      <c r="AF88" s="128"/>
      <c r="AG88" s="128"/>
      <c r="AH88" s="128"/>
      <c r="AI88" s="128"/>
      <c r="AJ88" s="129"/>
      <c r="AK88" s="127"/>
      <c r="AL88" s="128"/>
      <c r="AM88" s="128"/>
      <c r="AN88" s="128"/>
      <c r="AO88" s="128"/>
      <c r="AP88" s="128"/>
      <c r="AQ88" s="129"/>
      <c r="AR88" s="127"/>
      <c r="AS88" s="128"/>
      <c r="AT88" s="129"/>
      <c r="AU88" s="745">
        <f t="shared" si="6"/>
        <v>0</v>
      </c>
      <c r="AV88" s="746"/>
      <c r="AW88" s="749">
        <f t="shared" si="8"/>
        <v>0</v>
      </c>
      <c r="AX88" s="750"/>
      <c r="AY88" s="804"/>
      <c r="AZ88" s="805"/>
      <c r="BA88" s="805"/>
      <c r="BB88" s="805"/>
      <c r="BC88" s="805"/>
      <c r="BD88" s="806"/>
    </row>
    <row r="89" spans="1:56" ht="39.950000000000003" customHeight="1">
      <c r="A89" s="71"/>
      <c r="B89" s="87">
        <f t="shared" si="4"/>
        <v>77</v>
      </c>
      <c r="C89" s="781"/>
      <c r="D89" s="782"/>
      <c r="E89" s="789"/>
      <c r="F89" s="790"/>
      <c r="G89" s="791"/>
      <c r="H89" s="792"/>
      <c r="I89" s="792"/>
      <c r="J89" s="792"/>
      <c r="K89" s="793"/>
      <c r="L89" s="786"/>
      <c r="M89" s="787"/>
      <c r="N89" s="787"/>
      <c r="O89" s="788"/>
      <c r="P89" s="127"/>
      <c r="Q89" s="128"/>
      <c r="R89" s="128"/>
      <c r="S89" s="128"/>
      <c r="T89" s="128"/>
      <c r="U89" s="128"/>
      <c r="V89" s="129"/>
      <c r="W89" s="127"/>
      <c r="X89" s="128"/>
      <c r="Y89" s="128"/>
      <c r="Z89" s="128"/>
      <c r="AA89" s="128"/>
      <c r="AB89" s="128"/>
      <c r="AC89" s="129"/>
      <c r="AD89" s="127"/>
      <c r="AE89" s="128"/>
      <c r="AF89" s="128"/>
      <c r="AG89" s="128"/>
      <c r="AH89" s="128"/>
      <c r="AI89" s="128"/>
      <c r="AJ89" s="129"/>
      <c r="AK89" s="127"/>
      <c r="AL89" s="128"/>
      <c r="AM89" s="128"/>
      <c r="AN89" s="128"/>
      <c r="AO89" s="128"/>
      <c r="AP89" s="128"/>
      <c r="AQ89" s="129"/>
      <c r="AR89" s="127"/>
      <c r="AS89" s="128"/>
      <c r="AT89" s="129"/>
      <c r="AU89" s="745">
        <f t="shared" si="6"/>
        <v>0</v>
      </c>
      <c r="AV89" s="746"/>
      <c r="AW89" s="749">
        <f t="shared" si="8"/>
        <v>0</v>
      </c>
      <c r="AX89" s="750"/>
      <c r="AY89" s="804"/>
      <c r="AZ89" s="805"/>
      <c r="BA89" s="805"/>
      <c r="BB89" s="805"/>
      <c r="BC89" s="805"/>
      <c r="BD89" s="806"/>
    </row>
    <row r="90" spans="1:56" ht="39.950000000000003" customHeight="1">
      <c r="A90" s="71"/>
      <c r="B90" s="87">
        <f t="shared" si="4"/>
        <v>78</v>
      </c>
      <c r="C90" s="781"/>
      <c r="D90" s="782"/>
      <c r="E90" s="789"/>
      <c r="F90" s="790"/>
      <c r="G90" s="791"/>
      <c r="H90" s="792"/>
      <c r="I90" s="792"/>
      <c r="J90" s="792"/>
      <c r="K90" s="793"/>
      <c r="L90" s="786"/>
      <c r="M90" s="787"/>
      <c r="N90" s="787"/>
      <c r="O90" s="788"/>
      <c r="P90" s="127"/>
      <c r="Q90" s="128"/>
      <c r="R90" s="128"/>
      <c r="S90" s="128"/>
      <c r="T90" s="128"/>
      <c r="U90" s="128"/>
      <c r="V90" s="129"/>
      <c r="W90" s="127"/>
      <c r="X90" s="128"/>
      <c r="Y90" s="128"/>
      <c r="Z90" s="128"/>
      <c r="AA90" s="128"/>
      <c r="AB90" s="128"/>
      <c r="AC90" s="129"/>
      <c r="AD90" s="127"/>
      <c r="AE90" s="128"/>
      <c r="AF90" s="128"/>
      <c r="AG90" s="128"/>
      <c r="AH90" s="128"/>
      <c r="AI90" s="128"/>
      <c r="AJ90" s="129"/>
      <c r="AK90" s="127"/>
      <c r="AL90" s="128"/>
      <c r="AM90" s="128"/>
      <c r="AN90" s="128"/>
      <c r="AO90" s="128"/>
      <c r="AP90" s="128"/>
      <c r="AQ90" s="129"/>
      <c r="AR90" s="127"/>
      <c r="AS90" s="128"/>
      <c r="AT90" s="129"/>
      <c r="AU90" s="745">
        <f t="shared" si="6"/>
        <v>0</v>
      </c>
      <c r="AV90" s="746"/>
      <c r="AW90" s="749">
        <f t="shared" si="8"/>
        <v>0</v>
      </c>
      <c r="AX90" s="750"/>
      <c r="AY90" s="804"/>
      <c r="AZ90" s="805"/>
      <c r="BA90" s="805"/>
      <c r="BB90" s="805"/>
      <c r="BC90" s="805"/>
      <c r="BD90" s="806"/>
    </row>
    <row r="91" spans="1:56" ht="39.950000000000003" customHeight="1">
      <c r="A91" s="71"/>
      <c r="B91" s="87">
        <f t="shared" si="4"/>
        <v>79</v>
      </c>
      <c r="C91" s="781"/>
      <c r="D91" s="782"/>
      <c r="E91" s="789"/>
      <c r="F91" s="790"/>
      <c r="G91" s="791"/>
      <c r="H91" s="792"/>
      <c r="I91" s="792"/>
      <c r="J91" s="792"/>
      <c r="K91" s="793"/>
      <c r="L91" s="786"/>
      <c r="M91" s="787"/>
      <c r="N91" s="787"/>
      <c r="O91" s="788"/>
      <c r="P91" s="127"/>
      <c r="Q91" s="128"/>
      <c r="R91" s="128"/>
      <c r="S91" s="128"/>
      <c r="T91" s="128"/>
      <c r="U91" s="128"/>
      <c r="V91" s="129"/>
      <c r="W91" s="127"/>
      <c r="X91" s="128"/>
      <c r="Y91" s="128"/>
      <c r="Z91" s="128"/>
      <c r="AA91" s="128"/>
      <c r="AB91" s="128"/>
      <c r="AC91" s="129"/>
      <c r="AD91" s="127"/>
      <c r="AE91" s="128"/>
      <c r="AF91" s="128"/>
      <c r="AG91" s="128"/>
      <c r="AH91" s="128"/>
      <c r="AI91" s="128"/>
      <c r="AJ91" s="129"/>
      <c r="AK91" s="127"/>
      <c r="AL91" s="128"/>
      <c r="AM91" s="128"/>
      <c r="AN91" s="128"/>
      <c r="AO91" s="128"/>
      <c r="AP91" s="128"/>
      <c r="AQ91" s="129"/>
      <c r="AR91" s="127"/>
      <c r="AS91" s="128"/>
      <c r="AT91" s="129"/>
      <c r="AU91" s="745">
        <f t="shared" si="6"/>
        <v>0</v>
      </c>
      <c r="AV91" s="746"/>
      <c r="AW91" s="749">
        <f t="shared" si="8"/>
        <v>0</v>
      </c>
      <c r="AX91" s="750"/>
      <c r="AY91" s="804"/>
      <c r="AZ91" s="805"/>
      <c r="BA91" s="805"/>
      <c r="BB91" s="805"/>
      <c r="BC91" s="805"/>
      <c r="BD91" s="806"/>
    </row>
    <row r="92" spans="1:56" ht="39.950000000000003" customHeight="1">
      <c r="A92" s="71"/>
      <c r="B92" s="87">
        <f t="shared" si="4"/>
        <v>80</v>
      </c>
      <c r="C92" s="781"/>
      <c r="D92" s="782"/>
      <c r="E92" s="789"/>
      <c r="F92" s="790"/>
      <c r="G92" s="791"/>
      <c r="H92" s="792"/>
      <c r="I92" s="792"/>
      <c r="J92" s="792"/>
      <c r="K92" s="793"/>
      <c r="L92" s="786"/>
      <c r="M92" s="787"/>
      <c r="N92" s="787"/>
      <c r="O92" s="788"/>
      <c r="P92" s="127"/>
      <c r="Q92" s="128"/>
      <c r="R92" s="128"/>
      <c r="S92" s="128"/>
      <c r="T92" s="128"/>
      <c r="U92" s="128"/>
      <c r="V92" s="129"/>
      <c r="W92" s="127"/>
      <c r="X92" s="128"/>
      <c r="Y92" s="128"/>
      <c r="Z92" s="128"/>
      <c r="AA92" s="128"/>
      <c r="AB92" s="128"/>
      <c r="AC92" s="129"/>
      <c r="AD92" s="127"/>
      <c r="AE92" s="128"/>
      <c r="AF92" s="128"/>
      <c r="AG92" s="128"/>
      <c r="AH92" s="128"/>
      <c r="AI92" s="128"/>
      <c r="AJ92" s="129"/>
      <c r="AK92" s="127"/>
      <c r="AL92" s="128"/>
      <c r="AM92" s="128"/>
      <c r="AN92" s="128"/>
      <c r="AO92" s="128"/>
      <c r="AP92" s="128"/>
      <c r="AQ92" s="129"/>
      <c r="AR92" s="127"/>
      <c r="AS92" s="128"/>
      <c r="AT92" s="129"/>
      <c r="AU92" s="745">
        <f t="shared" si="6"/>
        <v>0</v>
      </c>
      <c r="AV92" s="746"/>
      <c r="AW92" s="749">
        <f t="shared" si="8"/>
        <v>0</v>
      </c>
      <c r="AX92" s="750"/>
      <c r="AY92" s="804"/>
      <c r="AZ92" s="805"/>
      <c r="BA92" s="805"/>
      <c r="BB92" s="805"/>
      <c r="BC92" s="805"/>
      <c r="BD92" s="806"/>
    </row>
    <row r="93" spans="1:56" ht="39.950000000000003" customHeight="1">
      <c r="A93" s="71"/>
      <c r="B93" s="87">
        <f t="shared" si="4"/>
        <v>81</v>
      </c>
      <c r="C93" s="781"/>
      <c r="D93" s="782"/>
      <c r="E93" s="789"/>
      <c r="F93" s="790"/>
      <c r="G93" s="791"/>
      <c r="H93" s="792"/>
      <c r="I93" s="792"/>
      <c r="J93" s="792"/>
      <c r="K93" s="793"/>
      <c r="L93" s="786"/>
      <c r="M93" s="787"/>
      <c r="N93" s="787"/>
      <c r="O93" s="788"/>
      <c r="P93" s="127"/>
      <c r="Q93" s="128"/>
      <c r="R93" s="128"/>
      <c r="S93" s="128"/>
      <c r="T93" s="128"/>
      <c r="U93" s="128"/>
      <c r="V93" s="129"/>
      <c r="W93" s="127"/>
      <c r="X93" s="128"/>
      <c r="Y93" s="128"/>
      <c r="Z93" s="128"/>
      <c r="AA93" s="128"/>
      <c r="AB93" s="128"/>
      <c r="AC93" s="129"/>
      <c r="AD93" s="127"/>
      <c r="AE93" s="128"/>
      <c r="AF93" s="128"/>
      <c r="AG93" s="128"/>
      <c r="AH93" s="128"/>
      <c r="AI93" s="128"/>
      <c r="AJ93" s="129"/>
      <c r="AK93" s="127"/>
      <c r="AL93" s="128"/>
      <c r="AM93" s="128"/>
      <c r="AN93" s="128"/>
      <c r="AO93" s="128"/>
      <c r="AP93" s="128"/>
      <c r="AQ93" s="129"/>
      <c r="AR93" s="127"/>
      <c r="AS93" s="128"/>
      <c r="AT93" s="129"/>
      <c r="AU93" s="745">
        <f t="shared" si="6"/>
        <v>0</v>
      </c>
      <c r="AV93" s="746"/>
      <c r="AW93" s="749">
        <f t="shared" si="8"/>
        <v>0</v>
      </c>
      <c r="AX93" s="750"/>
      <c r="AY93" s="804"/>
      <c r="AZ93" s="805"/>
      <c r="BA93" s="805"/>
      <c r="BB93" s="805"/>
      <c r="BC93" s="805"/>
      <c r="BD93" s="806"/>
    </row>
    <row r="94" spans="1:56" ht="39.950000000000003" customHeight="1">
      <c r="A94" s="71"/>
      <c r="B94" s="87">
        <f t="shared" ref="B94:B112" si="9">B93+1</f>
        <v>82</v>
      </c>
      <c r="C94" s="781"/>
      <c r="D94" s="782"/>
      <c r="E94" s="789"/>
      <c r="F94" s="790"/>
      <c r="G94" s="791"/>
      <c r="H94" s="792"/>
      <c r="I94" s="792"/>
      <c r="J94" s="792"/>
      <c r="K94" s="793"/>
      <c r="L94" s="786"/>
      <c r="M94" s="787"/>
      <c r="N94" s="787"/>
      <c r="O94" s="788"/>
      <c r="P94" s="127"/>
      <c r="Q94" s="128"/>
      <c r="R94" s="128"/>
      <c r="S94" s="128"/>
      <c r="T94" s="128"/>
      <c r="U94" s="128"/>
      <c r="V94" s="129"/>
      <c r="W94" s="127"/>
      <c r="X94" s="128"/>
      <c r="Y94" s="128"/>
      <c r="Z94" s="128"/>
      <c r="AA94" s="128"/>
      <c r="AB94" s="128"/>
      <c r="AC94" s="129"/>
      <c r="AD94" s="127"/>
      <c r="AE94" s="128"/>
      <c r="AF94" s="128"/>
      <c r="AG94" s="128"/>
      <c r="AH94" s="128"/>
      <c r="AI94" s="128"/>
      <c r="AJ94" s="129"/>
      <c r="AK94" s="127"/>
      <c r="AL94" s="128"/>
      <c r="AM94" s="128"/>
      <c r="AN94" s="128"/>
      <c r="AO94" s="128"/>
      <c r="AP94" s="128"/>
      <c r="AQ94" s="129"/>
      <c r="AR94" s="127"/>
      <c r="AS94" s="128"/>
      <c r="AT94" s="129"/>
      <c r="AU94" s="745">
        <f t="shared" si="6"/>
        <v>0</v>
      </c>
      <c r="AV94" s="746"/>
      <c r="AW94" s="749">
        <f t="shared" si="8"/>
        <v>0</v>
      </c>
      <c r="AX94" s="750"/>
      <c r="AY94" s="804"/>
      <c r="AZ94" s="805"/>
      <c r="BA94" s="805"/>
      <c r="BB94" s="805"/>
      <c r="BC94" s="805"/>
      <c r="BD94" s="806"/>
    </row>
    <row r="95" spans="1:56" ht="39.950000000000003" customHeight="1">
      <c r="A95" s="71"/>
      <c r="B95" s="87">
        <f t="shared" si="9"/>
        <v>83</v>
      </c>
      <c r="C95" s="781"/>
      <c r="D95" s="782"/>
      <c r="E95" s="789"/>
      <c r="F95" s="790"/>
      <c r="G95" s="791"/>
      <c r="H95" s="792"/>
      <c r="I95" s="792"/>
      <c r="J95" s="792"/>
      <c r="K95" s="793"/>
      <c r="L95" s="786"/>
      <c r="M95" s="787"/>
      <c r="N95" s="787"/>
      <c r="O95" s="788"/>
      <c r="P95" s="127"/>
      <c r="Q95" s="128"/>
      <c r="R95" s="128"/>
      <c r="S95" s="128"/>
      <c r="T95" s="128"/>
      <c r="U95" s="128"/>
      <c r="V95" s="129"/>
      <c r="W95" s="127"/>
      <c r="X95" s="128"/>
      <c r="Y95" s="128"/>
      <c r="Z95" s="128"/>
      <c r="AA95" s="128"/>
      <c r="AB95" s="128"/>
      <c r="AC95" s="129"/>
      <c r="AD95" s="127"/>
      <c r="AE95" s="128"/>
      <c r="AF95" s="128"/>
      <c r="AG95" s="128"/>
      <c r="AH95" s="128"/>
      <c r="AI95" s="128"/>
      <c r="AJ95" s="129"/>
      <c r="AK95" s="127"/>
      <c r="AL95" s="128"/>
      <c r="AM95" s="128"/>
      <c r="AN95" s="128"/>
      <c r="AO95" s="128"/>
      <c r="AP95" s="128"/>
      <c r="AQ95" s="129"/>
      <c r="AR95" s="127"/>
      <c r="AS95" s="128"/>
      <c r="AT95" s="129"/>
      <c r="AU95" s="745">
        <f t="shared" ref="AU95:AU111" si="10">IF($AZ$3="４週",SUM(P95:AQ95),IF($AZ$3="暦月",SUM(P95:AT95),""))</f>
        <v>0</v>
      </c>
      <c r="AV95" s="746"/>
      <c r="AW95" s="749">
        <f t="shared" si="8"/>
        <v>0</v>
      </c>
      <c r="AX95" s="750"/>
      <c r="AY95" s="804"/>
      <c r="AZ95" s="805"/>
      <c r="BA95" s="805"/>
      <c r="BB95" s="805"/>
      <c r="BC95" s="805"/>
      <c r="BD95" s="806"/>
    </row>
    <row r="96" spans="1:56" ht="39.950000000000003" customHeight="1">
      <c r="A96" s="71"/>
      <c r="B96" s="87">
        <f t="shared" si="9"/>
        <v>84</v>
      </c>
      <c r="C96" s="781"/>
      <c r="D96" s="782"/>
      <c r="E96" s="789"/>
      <c r="F96" s="790"/>
      <c r="G96" s="791"/>
      <c r="H96" s="792"/>
      <c r="I96" s="792"/>
      <c r="J96" s="792"/>
      <c r="K96" s="793"/>
      <c r="L96" s="786"/>
      <c r="M96" s="787"/>
      <c r="N96" s="787"/>
      <c r="O96" s="788"/>
      <c r="P96" s="133"/>
      <c r="Q96" s="134"/>
      <c r="R96" s="134"/>
      <c r="S96" s="134"/>
      <c r="T96" s="134"/>
      <c r="U96" s="134"/>
      <c r="V96" s="135"/>
      <c r="W96" s="133"/>
      <c r="X96" s="134"/>
      <c r="Y96" s="134"/>
      <c r="Z96" s="134"/>
      <c r="AA96" s="134"/>
      <c r="AB96" s="134"/>
      <c r="AC96" s="135"/>
      <c r="AD96" s="133"/>
      <c r="AE96" s="134"/>
      <c r="AF96" s="134"/>
      <c r="AG96" s="134"/>
      <c r="AH96" s="134"/>
      <c r="AI96" s="134"/>
      <c r="AJ96" s="135"/>
      <c r="AK96" s="133"/>
      <c r="AL96" s="134"/>
      <c r="AM96" s="134"/>
      <c r="AN96" s="134"/>
      <c r="AO96" s="134"/>
      <c r="AP96" s="134"/>
      <c r="AQ96" s="135"/>
      <c r="AR96" s="133"/>
      <c r="AS96" s="134"/>
      <c r="AT96" s="135"/>
      <c r="AU96" s="745">
        <f t="shared" si="10"/>
        <v>0</v>
      </c>
      <c r="AV96" s="746"/>
      <c r="AW96" s="749">
        <f t="shared" si="8"/>
        <v>0</v>
      </c>
      <c r="AX96" s="750"/>
      <c r="AY96" s="804"/>
      <c r="AZ96" s="805"/>
      <c r="BA96" s="805"/>
      <c r="BB96" s="805"/>
      <c r="BC96" s="805"/>
      <c r="BD96" s="806"/>
    </row>
    <row r="97" spans="1:56" ht="39.950000000000003" customHeight="1">
      <c r="A97" s="71"/>
      <c r="B97" s="87">
        <f t="shared" si="9"/>
        <v>85</v>
      </c>
      <c r="C97" s="781"/>
      <c r="D97" s="782"/>
      <c r="E97" s="789"/>
      <c r="F97" s="790"/>
      <c r="G97" s="791"/>
      <c r="H97" s="792"/>
      <c r="I97" s="792"/>
      <c r="J97" s="792"/>
      <c r="K97" s="793"/>
      <c r="L97" s="786"/>
      <c r="M97" s="787"/>
      <c r="N97" s="787"/>
      <c r="O97" s="788"/>
      <c r="P97" s="127"/>
      <c r="Q97" s="128"/>
      <c r="R97" s="128"/>
      <c r="S97" s="128"/>
      <c r="T97" s="128"/>
      <c r="U97" s="128"/>
      <c r="V97" s="129"/>
      <c r="W97" s="127"/>
      <c r="X97" s="128"/>
      <c r="Y97" s="128"/>
      <c r="Z97" s="128"/>
      <c r="AA97" s="128"/>
      <c r="AB97" s="128"/>
      <c r="AC97" s="129"/>
      <c r="AD97" s="127"/>
      <c r="AE97" s="128"/>
      <c r="AF97" s="128"/>
      <c r="AG97" s="128"/>
      <c r="AH97" s="128"/>
      <c r="AI97" s="128"/>
      <c r="AJ97" s="129"/>
      <c r="AK97" s="127"/>
      <c r="AL97" s="128"/>
      <c r="AM97" s="128"/>
      <c r="AN97" s="128"/>
      <c r="AO97" s="128"/>
      <c r="AP97" s="128"/>
      <c r="AQ97" s="129"/>
      <c r="AR97" s="127"/>
      <c r="AS97" s="128"/>
      <c r="AT97" s="129"/>
      <c r="AU97" s="745">
        <f t="shared" si="10"/>
        <v>0</v>
      </c>
      <c r="AV97" s="746"/>
      <c r="AW97" s="749">
        <f t="shared" si="8"/>
        <v>0</v>
      </c>
      <c r="AX97" s="750"/>
      <c r="AY97" s="804"/>
      <c r="AZ97" s="805"/>
      <c r="BA97" s="805"/>
      <c r="BB97" s="805"/>
      <c r="BC97" s="805"/>
      <c r="BD97" s="806"/>
    </row>
    <row r="98" spans="1:56" ht="39.950000000000003" customHeight="1">
      <c r="A98" s="71"/>
      <c r="B98" s="87">
        <f t="shared" si="9"/>
        <v>86</v>
      </c>
      <c r="C98" s="781"/>
      <c r="D98" s="782"/>
      <c r="E98" s="789"/>
      <c r="F98" s="790"/>
      <c r="G98" s="791"/>
      <c r="H98" s="792"/>
      <c r="I98" s="792"/>
      <c r="J98" s="792"/>
      <c r="K98" s="793"/>
      <c r="L98" s="786"/>
      <c r="M98" s="787"/>
      <c r="N98" s="787"/>
      <c r="O98" s="788"/>
      <c r="P98" s="127"/>
      <c r="Q98" s="128"/>
      <c r="R98" s="128"/>
      <c r="S98" s="128"/>
      <c r="T98" s="128"/>
      <c r="U98" s="128"/>
      <c r="V98" s="129"/>
      <c r="W98" s="127"/>
      <c r="X98" s="128"/>
      <c r="Y98" s="128"/>
      <c r="Z98" s="128"/>
      <c r="AA98" s="128"/>
      <c r="AB98" s="128"/>
      <c r="AC98" s="129"/>
      <c r="AD98" s="127"/>
      <c r="AE98" s="128"/>
      <c r="AF98" s="128"/>
      <c r="AG98" s="128"/>
      <c r="AH98" s="128"/>
      <c r="AI98" s="128"/>
      <c r="AJ98" s="129"/>
      <c r="AK98" s="127"/>
      <c r="AL98" s="128"/>
      <c r="AM98" s="128"/>
      <c r="AN98" s="128"/>
      <c r="AO98" s="128"/>
      <c r="AP98" s="128"/>
      <c r="AQ98" s="129"/>
      <c r="AR98" s="127"/>
      <c r="AS98" s="128"/>
      <c r="AT98" s="129"/>
      <c r="AU98" s="745">
        <f t="shared" si="10"/>
        <v>0</v>
      </c>
      <c r="AV98" s="746"/>
      <c r="AW98" s="749">
        <f t="shared" si="8"/>
        <v>0</v>
      </c>
      <c r="AX98" s="750"/>
      <c r="AY98" s="804"/>
      <c r="AZ98" s="805"/>
      <c r="BA98" s="805"/>
      <c r="BB98" s="805"/>
      <c r="BC98" s="805"/>
      <c r="BD98" s="806"/>
    </row>
    <row r="99" spans="1:56" ht="39.950000000000003" customHeight="1">
      <c r="A99" s="71"/>
      <c r="B99" s="87">
        <f t="shared" si="9"/>
        <v>87</v>
      </c>
      <c r="C99" s="781"/>
      <c r="D99" s="782"/>
      <c r="E99" s="789"/>
      <c r="F99" s="790"/>
      <c r="G99" s="791"/>
      <c r="H99" s="792"/>
      <c r="I99" s="792"/>
      <c r="J99" s="792"/>
      <c r="K99" s="793"/>
      <c r="L99" s="786"/>
      <c r="M99" s="787"/>
      <c r="N99" s="787"/>
      <c r="O99" s="788"/>
      <c r="P99" s="127"/>
      <c r="Q99" s="128"/>
      <c r="R99" s="128"/>
      <c r="S99" s="128"/>
      <c r="T99" s="128"/>
      <c r="U99" s="128"/>
      <c r="V99" s="129"/>
      <c r="W99" s="127"/>
      <c r="X99" s="128"/>
      <c r="Y99" s="128"/>
      <c r="Z99" s="128"/>
      <c r="AA99" s="128"/>
      <c r="AB99" s="128"/>
      <c r="AC99" s="129"/>
      <c r="AD99" s="127"/>
      <c r="AE99" s="128"/>
      <c r="AF99" s="128"/>
      <c r="AG99" s="128"/>
      <c r="AH99" s="128"/>
      <c r="AI99" s="128"/>
      <c r="AJ99" s="129"/>
      <c r="AK99" s="127"/>
      <c r="AL99" s="128"/>
      <c r="AM99" s="128"/>
      <c r="AN99" s="128"/>
      <c r="AO99" s="128"/>
      <c r="AP99" s="128"/>
      <c r="AQ99" s="129"/>
      <c r="AR99" s="127"/>
      <c r="AS99" s="128"/>
      <c r="AT99" s="129"/>
      <c r="AU99" s="745">
        <f t="shared" si="10"/>
        <v>0</v>
      </c>
      <c r="AV99" s="746"/>
      <c r="AW99" s="749">
        <f t="shared" si="8"/>
        <v>0</v>
      </c>
      <c r="AX99" s="750"/>
      <c r="AY99" s="804"/>
      <c r="AZ99" s="805"/>
      <c r="BA99" s="805"/>
      <c r="BB99" s="805"/>
      <c r="BC99" s="805"/>
      <c r="BD99" s="806"/>
    </row>
    <row r="100" spans="1:56" ht="39.950000000000003" customHeight="1">
      <c r="A100" s="71"/>
      <c r="B100" s="87">
        <f t="shared" si="9"/>
        <v>88</v>
      </c>
      <c r="C100" s="781"/>
      <c r="D100" s="782"/>
      <c r="E100" s="789"/>
      <c r="F100" s="790"/>
      <c r="G100" s="791"/>
      <c r="H100" s="792"/>
      <c r="I100" s="792"/>
      <c r="J100" s="792"/>
      <c r="K100" s="793"/>
      <c r="L100" s="786"/>
      <c r="M100" s="787"/>
      <c r="N100" s="787"/>
      <c r="O100" s="788"/>
      <c r="P100" s="127"/>
      <c r="Q100" s="128"/>
      <c r="R100" s="128"/>
      <c r="S100" s="128"/>
      <c r="T100" s="128"/>
      <c r="U100" s="128"/>
      <c r="V100" s="129"/>
      <c r="W100" s="127"/>
      <c r="X100" s="128"/>
      <c r="Y100" s="128"/>
      <c r="Z100" s="128"/>
      <c r="AA100" s="128"/>
      <c r="AB100" s="128"/>
      <c r="AC100" s="129"/>
      <c r="AD100" s="127"/>
      <c r="AE100" s="128"/>
      <c r="AF100" s="128"/>
      <c r="AG100" s="128"/>
      <c r="AH100" s="128"/>
      <c r="AI100" s="128"/>
      <c r="AJ100" s="129"/>
      <c r="AK100" s="127"/>
      <c r="AL100" s="128"/>
      <c r="AM100" s="128"/>
      <c r="AN100" s="128"/>
      <c r="AO100" s="128"/>
      <c r="AP100" s="128"/>
      <c r="AQ100" s="129"/>
      <c r="AR100" s="127"/>
      <c r="AS100" s="128"/>
      <c r="AT100" s="129"/>
      <c r="AU100" s="745">
        <f t="shared" si="10"/>
        <v>0</v>
      </c>
      <c r="AV100" s="746"/>
      <c r="AW100" s="749">
        <f t="shared" si="8"/>
        <v>0</v>
      </c>
      <c r="AX100" s="750"/>
      <c r="AY100" s="804"/>
      <c r="AZ100" s="805"/>
      <c r="BA100" s="805"/>
      <c r="BB100" s="805"/>
      <c r="BC100" s="805"/>
      <c r="BD100" s="806"/>
    </row>
    <row r="101" spans="1:56" ht="39.950000000000003" customHeight="1">
      <c r="A101" s="71"/>
      <c r="B101" s="87">
        <f t="shared" si="9"/>
        <v>89</v>
      </c>
      <c r="C101" s="781"/>
      <c r="D101" s="782"/>
      <c r="E101" s="789"/>
      <c r="F101" s="790"/>
      <c r="G101" s="791"/>
      <c r="H101" s="792"/>
      <c r="I101" s="792"/>
      <c r="J101" s="792"/>
      <c r="K101" s="793"/>
      <c r="L101" s="786"/>
      <c r="M101" s="787"/>
      <c r="N101" s="787"/>
      <c r="O101" s="788"/>
      <c r="P101" s="127"/>
      <c r="Q101" s="128"/>
      <c r="R101" s="128"/>
      <c r="S101" s="128"/>
      <c r="T101" s="128"/>
      <c r="U101" s="128"/>
      <c r="V101" s="129"/>
      <c r="W101" s="127"/>
      <c r="X101" s="128"/>
      <c r="Y101" s="128"/>
      <c r="Z101" s="128"/>
      <c r="AA101" s="128"/>
      <c r="AB101" s="128"/>
      <c r="AC101" s="129"/>
      <c r="AD101" s="127"/>
      <c r="AE101" s="128"/>
      <c r="AF101" s="128"/>
      <c r="AG101" s="128"/>
      <c r="AH101" s="128"/>
      <c r="AI101" s="128"/>
      <c r="AJ101" s="129"/>
      <c r="AK101" s="127"/>
      <c r="AL101" s="128"/>
      <c r="AM101" s="128"/>
      <c r="AN101" s="128"/>
      <c r="AO101" s="128"/>
      <c r="AP101" s="128"/>
      <c r="AQ101" s="129"/>
      <c r="AR101" s="127"/>
      <c r="AS101" s="128"/>
      <c r="AT101" s="129"/>
      <c r="AU101" s="745">
        <f t="shared" si="10"/>
        <v>0</v>
      </c>
      <c r="AV101" s="746"/>
      <c r="AW101" s="749">
        <f t="shared" si="8"/>
        <v>0</v>
      </c>
      <c r="AX101" s="750"/>
      <c r="AY101" s="804"/>
      <c r="AZ101" s="805"/>
      <c r="BA101" s="805"/>
      <c r="BB101" s="805"/>
      <c r="BC101" s="805"/>
      <c r="BD101" s="806"/>
    </row>
    <row r="102" spans="1:56" ht="39.950000000000003" customHeight="1">
      <c r="A102" s="71"/>
      <c r="B102" s="87">
        <f t="shared" si="9"/>
        <v>90</v>
      </c>
      <c r="C102" s="781"/>
      <c r="D102" s="782"/>
      <c r="E102" s="789"/>
      <c r="F102" s="790"/>
      <c r="G102" s="791"/>
      <c r="H102" s="792"/>
      <c r="I102" s="792"/>
      <c r="J102" s="792"/>
      <c r="K102" s="793"/>
      <c r="L102" s="786"/>
      <c r="M102" s="787"/>
      <c r="N102" s="787"/>
      <c r="O102" s="788"/>
      <c r="P102" s="127"/>
      <c r="Q102" s="128"/>
      <c r="R102" s="128"/>
      <c r="S102" s="128"/>
      <c r="T102" s="128"/>
      <c r="U102" s="128"/>
      <c r="V102" s="129"/>
      <c r="W102" s="127"/>
      <c r="X102" s="128"/>
      <c r="Y102" s="128"/>
      <c r="Z102" s="128"/>
      <c r="AA102" s="128"/>
      <c r="AB102" s="128"/>
      <c r="AC102" s="129"/>
      <c r="AD102" s="127"/>
      <c r="AE102" s="128"/>
      <c r="AF102" s="128"/>
      <c r="AG102" s="128"/>
      <c r="AH102" s="128"/>
      <c r="AI102" s="128"/>
      <c r="AJ102" s="129"/>
      <c r="AK102" s="127"/>
      <c r="AL102" s="128"/>
      <c r="AM102" s="128"/>
      <c r="AN102" s="128"/>
      <c r="AO102" s="128"/>
      <c r="AP102" s="128"/>
      <c r="AQ102" s="129"/>
      <c r="AR102" s="127"/>
      <c r="AS102" s="128"/>
      <c r="AT102" s="129"/>
      <c r="AU102" s="745">
        <f t="shared" si="10"/>
        <v>0</v>
      </c>
      <c r="AV102" s="746"/>
      <c r="AW102" s="749">
        <f t="shared" si="8"/>
        <v>0</v>
      </c>
      <c r="AX102" s="750"/>
      <c r="AY102" s="804"/>
      <c r="AZ102" s="805"/>
      <c r="BA102" s="805"/>
      <c r="BB102" s="805"/>
      <c r="BC102" s="805"/>
      <c r="BD102" s="806"/>
    </row>
    <row r="103" spans="1:56" ht="39.950000000000003" customHeight="1">
      <c r="A103" s="71"/>
      <c r="B103" s="87">
        <f t="shared" si="9"/>
        <v>91</v>
      </c>
      <c r="C103" s="781"/>
      <c r="D103" s="782"/>
      <c r="E103" s="789"/>
      <c r="F103" s="790"/>
      <c r="G103" s="791"/>
      <c r="H103" s="792"/>
      <c r="I103" s="792"/>
      <c r="J103" s="792"/>
      <c r="K103" s="793"/>
      <c r="L103" s="786"/>
      <c r="M103" s="787"/>
      <c r="N103" s="787"/>
      <c r="O103" s="788"/>
      <c r="P103" s="127"/>
      <c r="Q103" s="128"/>
      <c r="R103" s="128"/>
      <c r="S103" s="128"/>
      <c r="T103" s="128"/>
      <c r="U103" s="128"/>
      <c r="V103" s="129"/>
      <c r="W103" s="127"/>
      <c r="X103" s="128"/>
      <c r="Y103" s="128"/>
      <c r="Z103" s="128"/>
      <c r="AA103" s="128"/>
      <c r="AB103" s="128"/>
      <c r="AC103" s="129"/>
      <c r="AD103" s="127"/>
      <c r="AE103" s="128"/>
      <c r="AF103" s="128"/>
      <c r="AG103" s="128"/>
      <c r="AH103" s="128"/>
      <c r="AI103" s="128"/>
      <c r="AJ103" s="129"/>
      <c r="AK103" s="127"/>
      <c r="AL103" s="128"/>
      <c r="AM103" s="128"/>
      <c r="AN103" s="128"/>
      <c r="AO103" s="128"/>
      <c r="AP103" s="128"/>
      <c r="AQ103" s="129"/>
      <c r="AR103" s="127"/>
      <c r="AS103" s="128"/>
      <c r="AT103" s="129"/>
      <c r="AU103" s="745">
        <f t="shared" si="10"/>
        <v>0</v>
      </c>
      <c r="AV103" s="746"/>
      <c r="AW103" s="749">
        <f t="shared" si="8"/>
        <v>0</v>
      </c>
      <c r="AX103" s="750"/>
      <c r="AY103" s="804"/>
      <c r="AZ103" s="805"/>
      <c r="BA103" s="805"/>
      <c r="BB103" s="805"/>
      <c r="BC103" s="805"/>
      <c r="BD103" s="806"/>
    </row>
    <row r="104" spans="1:56" ht="39.950000000000003" customHeight="1">
      <c r="A104" s="71"/>
      <c r="B104" s="87">
        <f t="shared" si="9"/>
        <v>92</v>
      </c>
      <c r="C104" s="781"/>
      <c r="D104" s="782"/>
      <c r="E104" s="789"/>
      <c r="F104" s="790"/>
      <c r="G104" s="791"/>
      <c r="H104" s="792"/>
      <c r="I104" s="792"/>
      <c r="J104" s="792"/>
      <c r="K104" s="793"/>
      <c r="L104" s="786"/>
      <c r="M104" s="787"/>
      <c r="N104" s="787"/>
      <c r="O104" s="788"/>
      <c r="P104" s="127"/>
      <c r="Q104" s="128"/>
      <c r="R104" s="128"/>
      <c r="S104" s="128"/>
      <c r="T104" s="128"/>
      <c r="U104" s="128"/>
      <c r="V104" s="129"/>
      <c r="W104" s="127"/>
      <c r="X104" s="128"/>
      <c r="Y104" s="128"/>
      <c r="Z104" s="128"/>
      <c r="AA104" s="128"/>
      <c r="AB104" s="128"/>
      <c r="AC104" s="129"/>
      <c r="AD104" s="127"/>
      <c r="AE104" s="128"/>
      <c r="AF104" s="128"/>
      <c r="AG104" s="128"/>
      <c r="AH104" s="128"/>
      <c r="AI104" s="128"/>
      <c r="AJ104" s="129"/>
      <c r="AK104" s="127"/>
      <c r="AL104" s="128"/>
      <c r="AM104" s="128"/>
      <c r="AN104" s="128"/>
      <c r="AO104" s="128"/>
      <c r="AP104" s="128"/>
      <c r="AQ104" s="129"/>
      <c r="AR104" s="127"/>
      <c r="AS104" s="128"/>
      <c r="AT104" s="129"/>
      <c r="AU104" s="745">
        <f t="shared" si="10"/>
        <v>0</v>
      </c>
      <c r="AV104" s="746"/>
      <c r="AW104" s="749">
        <f t="shared" si="8"/>
        <v>0</v>
      </c>
      <c r="AX104" s="750"/>
      <c r="AY104" s="804"/>
      <c r="AZ104" s="805"/>
      <c r="BA104" s="805"/>
      <c r="BB104" s="805"/>
      <c r="BC104" s="805"/>
      <c r="BD104" s="806"/>
    </row>
    <row r="105" spans="1:56" ht="39.950000000000003" customHeight="1">
      <c r="A105" s="71"/>
      <c r="B105" s="87">
        <f t="shared" si="9"/>
        <v>93</v>
      </c>
      <c r="C105" s="781"/>
      <c r="D105" s="782"/>
      <c r="E105" s="789"/>
      <c r="F105" s="790"/>
      <c r="G105" s="791"/>
      <c r="H105" s="792"/>
      <c r="I105" s="792"/>
      <c r="J105" s="792"/>
      <c r="K105" s="793"/>
      <c r="L105" s="786"/>
      <c r="M105" s="787"/>
      <c r="N105" s="787"/>
      <c r="O105" s="788"/>
      <c r="P105" s="127"/>
      <c r="Q105" s="128"/>
      <c r="R105" s="128"/>
      <c r="S105" s="128"/>
      <c r="T105" s="128"/>
      <c r="U105" s="128"/>
      <c r="V105" s="129"/>
      <c r="W105" s="127"/>
      <c r="X105" s="128"/>
      <c r="Y105" s="128"/>
      <c r="Z105" s="128"/>
      <c r="AA105" s="128"/>
      <c r="AB105" s="128"/>
      <c r="AC105" s="129"/>
      <c r="AD105" s="127"/>
      <c r="AE105" s="128"/>
      <c r="AF105" s="128"/>
      <c r="AG105" s="128"/>
      <c r="AH105" s="128"/>
      <c r="AI105" s="128"/>
      <c r="AJ105" s="129"/>
      <c r="AK105" s="127"/>
      <c r="AL105" s="128"/>
      <c r="AM105" s="128"/>
      <c r="AN105" s="128"/>
      <c r="AO105" s="128"/>
      <c r="AP105" s="128"/>
      <c r="AQ105" s="129"/>
      <c r="AR105" s="127"/>
      <c r="AS105" s="128"/>
      <c r="AT105" s="129"/>
      <c r="AU105" s="745">
        <f t="shared" si="10"/>
        <v>0</v>
      </c>
      <c r="AV105" s="746"/>
      <c r="AW105" s="749">
        <f t="shared" si="8"/>
        <v>0</v>
      </c>
      <c r="AX105" s="750"/>
      <c r="AY105" s="804"/>
      <c r="AZ105" s="805"/>
      <c r="BA105" s="805"/>
      <c r="BB105" s="805"/>
      <c r="BC105" s="805"/>
      <c r="BD105" s="806"/>
    </row>
    <row r="106" spans="1:56" ht="39.950000000000003" customHeight="1">
      <c r="A106" s="71"/>
      <c r="B106" s="87">
        <f t="shared" si="9"/>
        <v>94</v>
      </c>
      <c r="C106" s="781"/>
      <c r="D106" s="782"/>
      <c r="E106" s="789"/>
      <c r="F106" s="790"/>
      <c r="G106" s="791"/>
      <c r="H106" s="792"/>
      <c r="I106" s="792"/>
      <c r="J106" s="792"/>
      <c r="K106" s="793"/>
      <c r="L106" s="786"/>
      <c r="M106" s="787"/>
      <c r="N106" s="787"/>
      <c r="O106" s="788"/>
      <c r="P106" s="127"/>
      <c r="Q106" s="128"/>
      <c r="R106" s="128"/>
      <c r="S106" s="128"/>
      <c r="T106" s="128"/>
      <c r="U106" s="128"/>
      <c r="V106" s="129"/>
      <c r="W106" s="127"/>
      <c r="X106" s="128"/>
      <c r="Y106" s="128"/>
      <c r="Z106" s="128"/>
      <c r="AA106" s="128"/>
      <c r="AB106" s="128"/>
      <c r="AC106" s="129"/>
      <c r="AD106" s="127"/>
      <c r="AE106" s="128"/>
      <c r="AF106" s="128"/>
      <c r="AG106" s="128"/>
      <c r="AH106" s="128"/>
      <c r="AI106" s="128"/>
      <c r="AJ106" s="129"/>
      <c r="AK106" s="127"/>
      <c r="AL106" s="128"/>
      <c r="AM106" s="128"/>
      <c r="AN106" s="128"/>
      <c r="AO106" s="128"/>
      <c r="AP106" s="128"/>
      <c r="AQ106" s="129"/>
      <c r="AR106" s="127"/>
      <c r="AS106" s="128"/>
      <c r="AT106" s="129"/>
      <c r="AU106" s="745">
        <f t="shared" si="10"/>
        <v>0</v>
      </c>
      <c r="AV106" s="746"/>
      <c r="AW106" s="749">
        <f t="shared" si="8"/>
        <v>0</v>
      </c>
      <c r="AX106" s="750"/>
      <c r="AY106" s="804"/>
      <c r="AZ106" s="805"/>
      <c r="BA106" s="805"/>
      <c r="BB106" s="805"/>
      <c r="BC106" s="805"/>
      <c r="BD106" s="806"/>
    </row>
    <row r="107" spans="1:56" ht="39.950000000000003" customHeight="1">
      <c r="A107" s="71"/>
      <c r="B107" s="87">
        <f t="shared" si="9"/>
        <v>95</v>
      </c>
      <c r="C107" s="781"/>
      <c r="D107" s="782"/>
      <c r="E107" s="789"/>
      <c r="F107" s="790"/>
      <c r="G107" s="791"/>
      <c r="H107" s="792"/>
      <c r="I107" s="792"/>
      <c r="J107" s="792"/>
      <c r="K107" s="793"/>
      <c r="L107" s="786"/>
      <c r="M107" s="787"/>
      <c r="N107" s="787"/>
      <c r="O107" s="788"/>
      <c r="P107" s="127"/>
      <c r="Q107" s="128"/>
      <c r="R107" s="128"/>
      <c r="S107" s="128"/>
      <c r="T107" s="128"/>
      <c r="U107" s="128"/>
      <c r="V107" s="129"/>
      <c r="W107" s="127"/>
      <c r="X107" s="128"/>
      <c r="Y107" s="128"/>
      <c r="Z107" s="128"/>
      <c r="AA107" s="128"/>
      <c r="AB107" s="128"/>
      <c r="AC107" s="129"/>
      <c r="AD107" s="127"/>
      <c r="AE107" s="128"/>
      <c r="AF107" s="128"/>
      <c r="AG107" s="128"/>
      <c r="AH107" s="128"/>
      <c r="AI107" s="128"/>
      <c r="AJ107" s="129"/>
      <c r="AK107" s="127"/>
      <c r="AL107" s="128"/>
      <c r="AM107" s="128"/>
      <c r="AN107" s="128"/>
      <c r="AO107" s="128"/>
      <c r="AP107" s="128"/>
      <c r="AQ107" s="129"/>
      <c r="AR107" s="127"/>
      <c r="AS107" s="128"/>
      <c r="AT107" s="129"/>
      <c r="AU107" s="745">
        <f t="shared" si="10"/>
        <v>0</v>
      </c>
      <c r="AV107" s="746"/>
      <c r="AW107" s="749">
        <f t="shared" si="8"/>
        <v>0</v>
      </c>
      <c r="AX107" s="750"/>
      <c r="AY107" s="804"/>
      <c r="AZ107" s="805"/>
      <c r="BA107" s="805"/>
      <c r="BB107" s="805"/>
      <c r="BC107" s="805"/>
      <c r="BD107" s="806"/>
    </row>
    <row r="108" spans="1:56" ht="39.950000000000003" customHeight="1">
      <c r="A108" s="71"/>
      <c r="B108" s="87">
        <f t="shared" si="9"/>
        <v>96</v>
      </c>
      <c r="C108" s="781"/>
      <c r="D108" s="782"/>
      <c r="E108" s="789"/>
      <c r="F108" s="790"/>
      <c r="G108" s="791"/>
      <c r="H108" s="792"/>
      <c r="I108" s="792"/>
      <c r="J108" s="792"/>
      <c r="K108" s="793"/>
      <c r="L108" s="786"/>
      <c r="M108" s="787"/>
      <c r="N108" s="787"/>
      <c r="O108" s="788"/>
      <c r="P108" s="127"/>
      <c r="Q108" s="128"/>
      <c r="R108" s="128"/>
      <c r="S108" s="128"/>
      <c r="T108" s="128"/>
      <c r="U108" s="128"/>
      <c r="V108" s="129"/>
      <c r="W108" s="127"/>
      <c r="X108" s="128"/>
      <c r="Y108" s="128"/>
      <c r="Z108" s="128"/>
      <c r="AA108" s="128"/>
      <c r="AB108" s="128"/>
      <c r="AC108" s="129"/>
      <c r="AD108" s="127"/>
      <c r="AE108" s="128"/>
      <c r="AF108" s="128"/>
      <c r="AG108" s="128"/>
      <c r="AH108" s="128"/>
      <c r="AI108" s="128"/>
      <c r="AJ108" s="129"/>
      <c r="AK108" s="127"/>
      <c r="AL108" s="128"/>
      <c r="AM108" s="128"/>
      <c r="AN108" s="128"/>
      <c r="AO108" s="128"/>
      <c r="AP108" s="128"/>
      <c r="AQ108" s="129"/>
      <c r="AR108" s="127"/>
      <c r="AS108" s="128"/>
      <c r="AT108" s="129"/>
      <c r="AU108" s="745">
        <f t="shared" si="10"/>
        <v>0</v>
      </c>
      <c r="AV108" s="746"/>
      <c r="AW108" s="749">
        <f t="shared" si="8"/>
        <v>0</v>
      </c>
      <c r="AX108" s="750"/>
      <c r="AY108" s="804"/>
      <c r="AZ108" s="805"/>
      <c r="BA108" s="805"/>
      <c r="BB108" s="805"/>
      <c r="BC108" s="805"/>
      <c r="BD108" s="806"/>
    </row>
    <row r="109" spans="1:56" ht="39.950000000000003" customHeight="1">
      <c r="A109" s="71"/>
      <c r="B109" s="87">
        <f t="shared" si="9"/>
        <v>97</v>
      </c>
      <c r="C109" s="781"/>
      <c r="D109" s="782"/>
      <c r="E109" s="789"/>
      <c r="F109" s="790"/>
      <c r="G109" s="791"/>
      <c r="H109" s="792"/>
      <c r="I109" s="792"/>
      <c r="J109" s="792"/>
      <c r="K109" s="793"/>
      <c r="L109" s="786"/>
      <c r="M109" s="787"/>
      <c r="N109" s="787"/>
      <c r="O109" s="788"/>
      <c r="P109" s="127"/>
      <c r="Q109" s="128"/>
      <c r="R109" s="128"/>
      <c r="S109" s="128"/>
      <c r="T109" s="128"/>
      <c r="U109" s="128"/>
      <c r="V109" s="129"/>
      <c r="W109" s="127"/>
      <c r="X109" s="128"/>
      <c r="Y109" s="128"/>
      <c r="Z109" s="128"/>
      <c r="AA109" s="128"/>
      <c r="AB109" s="128"/>
      <c r="AC109" s="129"/>
      <c r="AD109" s="127"/>
      <c r="AE109" s="128"/>
      <c r="AF109" s="128"/>
      <c r="AG109" s="128"/>
      <c r="AH109" s="128"/>
      <c r="AI109" s="128"/>
      <c r="AJ109" s="129"/>
      <c r="AK109" s="127"/>
      <c r="AL109" s="128"/>
      <c r="AM109" s="128"/>
      <c r="AN109" s="128"/>
      <c r="AO109" s="128"/>
      <c r="AP109" s="128"/>
      <c r="AQ109" s="129"/>
      <c r="AR109" s="127"/>
      <c r="AS109" s="128"/>
      <c r="AT109" s="129"/>
      <c r="AU109" s="745">
        <f t="shared" si="10"/>
        <v>0</v>
      </c>
      <c r="AV109" s="746"/>
      <c r="AW109" s="749">
        <f t="shared" si="8"/>
        <v>0</v>
      </c>
      <c r="AX109" s="750"/>
      <c r="AY109" s="804"/>
      <c r="AZ109" s="805"/>
      <c r="BA109" s="805"/>
      <c r="BB109" s="805"/>
      <c r="BC109" s="805"/>
      <c r="BD109" s="806"/>
    </row>
    <row r="110" spans="1:56" ht="39.950000000000003" customHeight="1">
      <c r="A110" s="71"/>
      <c r="B110" s="87">
        <f t="shared" si="9"/>
        <v>98</v>
      </c>
      <c r="C110" s="781"/>
      <c r="D110" s="782"/>
      <c r="E110" s="789"/>
      <c r="F110" s="790"/>
      <c r="G110" s="791"/>
      <c r="H110" s="792"/>
      <c r="I110" s="792"/>
      <c r="J110" s="792"/>
      <c r="K110" s="793"/>
      <c r="L110" s="786"/>
      <c r="M110" s="787"/>
      <c r="N110" s="787"/>
      <c r="O110" s="788"/>
      <c r="P110" s="127"/>
      <c r="Q110" s="128"/>
      <c r="R110" s="128"/>
      <c r="S110" s="128"/>
      <c r="T110" s="128"/>
      <c r="U110" s="128"/>
      <c r="V110" s="129"/>
      <c r="W110" s="127"/>
      <c r="X110" s="128"/>
      <c r="Y110" s="128"/>
      <c r="Z110" s="128"/>
      <c r="AA110" s="128"/>
      <c r="AB110" s="128"/>
      <c r="AC110" s="129"/>
      <c r="AD110" s="127"/>
      <c r="AE110" s="128"/>
      <c r="AF110" s="128"/>
      <c r="AG110" s="128"/>
      <c r="AH110" s="128"/>
      <c r="AI110" s="128"/>
      <c r="AJ110" s="129"/>
      <c r="AK110" s="127"/>
      <c r="AL110" s="128"/>
      <c r="AM110" s="128"/>
      <c r="AN110" s="128"/>
      <c r="AO110" s="128"/>
      <c r="AP110" s="128"/>
      <c r="AQ110" s="129"/>
      <c r="AR110" s="127"/>
      <c r="AS110" s="128"/>
      <c r="AT110" s="129"/>
      <c r="AU110" s="745">
        <f t="shared" si="10"/>
        <v>0</v>
      </c>
      <c r="AV110" s="746"/>
      <c r="AW110" s="749">
        <f t="shared" si="8"/>
        <v>0</v>
      </c>
      <c r="AX110" s="750"/>
      <c r="AY110" s="804"/>
      <c r="AZ110" s="805"/>
      <c r="BA110" s="805"/>
      <c r="BB110" s="805"/>
      <c r="BC110" s="805"/>
      <c r="BD110" s="806"/>
    </row>
    <row r="111" spans="1:56" ht="39.950000000000003" customHeight="1">
      <c r="A111" s="71"/>
      <c r="B111" s="87">
        <f t="shared" si="9"/>
        <v>99</v>
      </c>
      <c r="C111" s="781"/>
      <c r="D111" s="782"/>
      <c r="E111" s="789"/>
      <c r="F111" s="790"/>
      <c r="G111" s="791"/>
      <c r="H111" s="792"/>
      <c r="I111" s="792"/>
      <c r="J111" s="792"/>
      <c r="K111" s="793"/>
      <c r="L111" s="786"/>
      <c r="M111" s="787"/>
      <c r="N111" s="787"/>
      <c r="O111" s="788"/>
      <c r="P111" s="127"/>
      <c r="Q111" s="128"/>
      <c r="R111" s="128"/>
      <c r="S111" s="128"/>
      <c r="T111" s="128"/>
      <c r="U111" s="128"/>
      <c r="V111" s="129"/>
      <c r="W111" s="127"/>
      <c r="X111" s="128"/>
      <c r="Y111" s="128"/>
      <c r="Z111" s="128"/>
      <c r="AA111" s="128"/>
      <c r="AB111" s="128"/>
      <c r="AC111" s="129"/>
      <c r="AD111" s="127"/>
      <c r="AE111" s="128"/>
      <c r="AF111" s="128"/>
      <c r="AG111" s="128"/>
      <c r="AH111" s="128"/>
      <c r="AI111" s="128"/>
      <c r="AJ111" s="129"/>
      <c r="AK111" s="127"/>
      <c r="AL111" s="128"/>
      <c r="AM111" s="128"/>
      <c r="AN111" s="128"/>
      <c r="AO111" s="128"/>
      <c r="AP111" s="128"/>
      <c r="AQ111" s="129"/>
      <c r="AR111" s="127"/>
      <c r="AS111" s="128"/>
      <c r="AT111" s="129"/>
      <c r="AU111" s="745">
        <f t="shared" si="10"/>
        <v>0</v>
      </c>
      <c r="AV111" s="746"/>
      <c r="AW111" s="749">
        <f t="shared" si="8"/>
        <v>0</v>
      </c>
      <c r="AX111" s="750"/>
      <c r="AY111" s="804"/>
      <c r="AZ111" s="805"/>
      <c r="BA111" s="805"/>
      <c r="BB111" s="805"/>
      <c r="BC111" s="805"/>
      <c r="BD111" s="806"/>
    </row>
    <row r="112" spans="1:56" ht="39.950000000000003" customHeight="1" thickBot="1">
      <c r="A112" s="71"/>
      <c r="B112" s="88">
        <f t="shared" si="9"/>
        <v>100</v>
      </c>
      <c r="C112" s="794"/>
      <c r="D112" s="795"/>
      <c r="E112" s="796"/>
      <c r="F112" s="797"/>
      <c r="G112" s="798"/>
      <c r="H112" s="799"/>
      <c r="I112" s="799"/>
      <c r="J112" s="799"/>
      <c r="K112" s="800"/>
      <c r="L112" s="801"/>
      <c r="M112" s="802"/>
      <c r="N112" s="802"/>
      <c r="O112" s="803"/>
      <c r="P112" s="130"/>
      <c r="Q112" s="131"/>
      <c r="R112" s="131"/>
      <c r="S112" s="131"/>
      <c r="T112" s="131"/>
      <c r="U112" s="131"/>
      <c r="V112" s="132"/>
      <c r="W112" s="130"/>
      <c r="X112" s="131"/>
      <c r="Y112" s="131"/>
      <c r="Z112" s="131"/>
      <c r="AA112" s="131"/>
      <c r="AB112" s="131"/>
      <c r="AC112" s="132"/>
      <c r="AD112" s="130"/>
      <c r="AE112" s="131"/>
      <c r="AF112" s="131"/>
      <c r="AG112" s="131"/>
      <c r="AH112" s="131"/>
      <c r="AI112" s="131"/>
      <c r="AJ112" s="132"/>
      <c r="AK112" s="130"/>
      <c r="AL112" s="131"/>
      <c r="AM112" s="131"/>
      <c r="AN112" s="131"/>
      <c r="AO112" s="131"/>
      <c r="AP112" s="131"/>
      <c r="AQ112" s="132"/>
      <c r="AR112" s="130"/>
      <c r="AS112" s="131"/>
      <c r="AT112" s="132"/>
      <c r="AU112" s="770">
        <f t="shared" si="3"/>
        <v>0</v>
      </c>
      <c r="AV112" s="771"/>
      <c r="AW112" s="772">
        <f t="shared" si="8"/>
        <v>0</v>
      </c>
      <c r="AX112" s="773"/>
      <c r="AY112" s="807"/>
      <c r="AZ112" s="808"/>
      <c r="BA112" s="808"/>
      <c r="BB112" s="808"/>
      <c r="BC112" s="808"/>
      <c r="BD112" s="809"/>
    </row>
    <row r="113" spans="1:56" ht="20.25" customHeight="1">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c r="A116" s="71"/>
      <c r="B116" s="67"/>
      <c r="C116" s="67" t="s">
        <v>35</v>
      </c>
      <c r="D116" s="98"/>
      <c r="E116" s="98"/>
      <c r="F116" s="99"/>
      <c r="G116" s="99"/>
      <c r="H116" s="99"/>
      <c r="I116" s="99"/>
      <c r="J116" s="99"/>
      <c r="K116" s="99"/>
      <c r="L116" s="748" t="s">
        <v>29</v>
      </c>
      <c r="M116" s="748"/>
      <c r="N116" s="99"/>
      <c r="O116" s="99"/>
      <c r="P116" s="99"/>
      <c r="Q116" s="99"/>
      <c r="R116" s="723" t="s">
        <v>55</v>
      </c>
      <c r="S116" s="723"/>
      <c r="T116" s="723" t="s">
        <v>56</v>
      </c>
      <c r="U116" s="723"/>
      <c r="V116" s="723"/>
      <c r="W116" s="723"/>
      <c r="X116" s="99"/>
      <c r="Y116" s="729" t="s">
        <v>59</v>
      </c>
      <c r="Z116" s="729"/>
      <c r="AA116" s="729"/>
      <c r="AB116" s="729"/>
      <c r="AC116" s="67"/>
      <c r="AD116" s="67"/>
      <c r="AE116" s="97" t="s">
        <v>68</v>
      </c>
      <c r="AF116" s="97"/>
      <c r="AG116" s="99"/>
      <c r="AH116" s="99"/>
      <c r="AI116" s="676" t="s">
        <v>8</v>
      </c>
      <c r="AJ116" s="678"/>
      <c r="AK116" s="676" t="s">
        <v>9</v>
      </c>
      <c r="AL116" s="677"/>
      <c r="AM116" s="677"/>
      <c r="AN116" s="678"/>
      <c r="AO116" s="106"/>
      <c r="AP116" s="106"/>
      <c r="AQ116" s="106"/>
      <c r="AR116" s="106"/>
      <c r="AS116" s="710"/>
      <c r="AT116" s="710"/>
      <c r="AU116" s="106"/>
      <c r="AV116" s="106"/>
      <c r="AW116" s="106"/>
      <c r="AX116" s="71"/>
      <c r="AY116" s="71"/>
      <c r="AZ116" s="71"/>
      <c r="BA116" s="71"/>
      <c r="BB116" s="71"/>
      <c r="BC116" s="71"/>
      <c r="BD116" s="71"/>
    </row>
    <row r="117" spans="1:56" ht="20.25" customHeight="1">
      <c r="A117" s="71"/>
      <c r="B117" s="67"/>
      <c r="C117" s="817"/>
      <c r="D117" s="817"/>
      <c r="E117" s="817"/>
      <c r="F117" s="818">
        <f>IF(AB2=1,10,IF(AB2=2,11,IF(AB2=3,12,AB2-3)))</f>
        <v>1</v>
      </c>
      <c r="G117" s="818"/>
      <c r="H117" s="818">
        <f>IF(AB2=1,11,IF(AB2=2,12,AB2-2))</f>
        <v>2</v>
      </c>
      <c r="I117" s="818"/>
      <c r="J117" s="818">
        <f>IF(AB2=1,12,AB2-1)</f>
        <v>3</v>
      </c>
      <c r="K117" s="818"/>
      <c r="L117" s="819" t="s">
        <v>28</v>
      </c>
      <c r="M117" s="819"/>
      <c r="N117" s="99"/>
      <c r="O117" s="99"/>
      <c r="P117" s="99"/>
      <c r="Q117" s="99"/>
      <c r="R117" s="675"/>
      <c r="S117" s="675"/>
      <c r="T117" s="675" t="s">
        <v>57</v>
      </c>
      <c r="U117" s="675"/>
      <c r="V117" s="675" t="s">
        <v>58</v>
      </c>
      <c r="W117" s="675"/>
      <c r="X117" s="99"/>
      <c r="Y117" s="675" t="s">
        <v>57</v>
      </c>
      <c r="Z117" s="675"/>
      <c r="AA117" s="675" t="s">
        <v>58</v>
      </c>
      <c r="AB117" s="675"/>
      <c r="AC117" s="67"/>
      <c r="AD117" s="67"/>
      <c r="AE117" s="97" t="s">
        <v>64</v>
      </c>
      <c r="AF117" s="97"/>
      <c r="AG117" s="99"/>
      <c r="AH117" s="99"/>
      <c r="AI117" s="676" t="s">
        <v>4</v>
      </c>
      <c r="AJ117" s="678"/>
      <c r="AK117" s="676" t="s">
        <v>72</v>
      </c>
      <c r="AL117" s="677"/>
      <c r="AM117" s="677"/>
      <c r="AN117" s="678"/>
      <c r="AO117" s="108"/>
      <c r="AP117" s="108"/>
      <c r="AQ117" s="106"/>
      <c r="AR117" s="109"/>
      <c r="AS117" s="730"/>
      <c r="AT117" s="730"/>
      <c r="AU117" s="106"/>
      <c r="AV117" s="106"/>
      <c r="AW117" s="106"/>
      <c r="AX117" s="71"/>
      <c r="AY117" s="71"/>
      <c r="AZ117" s="71"/>
      <c r="BA117" s="71"/>
      <c r="BB117" s="71"/>
      <c r="BC117" s="71"/>
      <c r="BD117" s="71"/>
    </row>
    <row r="118" spans="1:56" ht="20.25" customHeight="1">
      <c r="A118" s="71"/>
      <c r="B118" s="67"/>
      <c r="C118" s="817" t="s">
        <v>116</v>
      </c>
      <c r="D118" s="817"/>
      <c r="E118" s="817"/>
      <c r="F118" s="720"/>
      <c r="G118" s="720"/>
      <c r="H118" s="720"/>
      <c r="I118" s="720"/>
      <c r="J118" s="720"/>
      <c r="K118" s="720"/>
      <c r="L118" s="712">
        <f>SUM(F118:K118)</f>
        <v>0</v>
      </c>
      <c r="M118" s="712"/>
      <c r="N118" s="99"/>
      <c r="O118" s="99"/>
      <c r="P118" s="99"/>
      <c r="Q118" s="99"/>
      <c r="R118" s="676" t="s">
        <v>4</v>
      </c>
      <c r="S118" s="678"/>
      <c r="T118" s="813">
        <f>SUMIFS($AU$13:$AV$112,$C$13:$D$112,"訪問介護員",$E$13:$F$112,"A")+SUMIFS($AU$13:$AV$112,$C$13:$D$112,"サービス提供責任者",$E$13:$F$112,"A")</f>
        <v>0</v>
      </c>
      <c r="U118" s="814"/>
      <c r="V118" s="713">
        <f>SUMIFS($AW$13:$AX$112,$C$13:$D$112,"訪問介護員",$E$13:$F$112,"A")+SUMIFS($AW$13:$AX$112,$C$13:$D$112,"サービス提供責任者",$E$13:$F$112,"A")</f>
        <v>0</v>
      </c>
      <c r="W118" s="714"/>
      <c r="X118" s="118"/>
      <c r="Y118" s="815">
        <v>0</v>
      </c>
      <c r="Z118" s="816"/>
      <c r="AA118" s="815">
        <v>0</v>
      </c>
      <c r="AB118" s="816"/>
      <c r="AC118" s="117"/>
      <c r="AD118" s="117"/>
      <c r="AE118" s="815">
        <v>0</v>
      </c>
      <c r="AF118" s="816"/>
      <c r="AG118" s="99"/>
      <c r="AH118" s="99"/>
      <c r="AI118" s="676" t="s">
        <v>5</v>
      </c>
      <c r="AJ118" s="678"/>
      <c r="AK118" s="676" t="s">
        <v>73</v>
      </c>
      <c r="AL118" s="677"/>
      <c r="AM118" s="677"/>
      <c r="AN118" s="678"/>
      <c r="AO118" s="109"/>
      <c r="AP118" s="106"/>
      <c r="AQ118" s="747"/>
      <c r="AR118" s="747"/>
      <c r="AS118" s="747"/>
      <c r="AT118" s="747"/>
      <c r="AU118" s="106"/>
      <c r="AV118" s="106"/>
      <c r="AW118" s="106"/>
      <c r="AX118" s="71"/>
      <c r="AY118" s="71"/>
      <c r="AZ118" s="71"/>
      <c r="BA118" s="71"/>
      <c r="BB118" s="71"/>
      <c r="BC118" s="71"/>
      <c r="BD118" s="71"/>
    </row>
    <row r="119" spans="1:56" ht="20.25" customHeight="1">
      <c r="A119" s="71"/>
      <c r="B119" s="67"/>
      <c r="C119" s="817" t="s">
        <v>117</v>
      </c>
      <c r="D119" s="817"/>
      <c r="E119" s="817"/>
      <c r="F119" s="720"/>
      <c r="G119" s="720"/>
      <c r="H119" s="720"/>
      <c r="I119" s="720"/>
      <c r="J119" s="720"/>
      <c r="K119" s="720"/>
      <c r="L119" s="712">
        <f>SUM(F119:K119)</f>
        <v>0</v>
      </c>
      <c r="M119" s="712"/>
      <c r="N119" s="99"/>
      <c r="O119" s="99"/>
      <c r="P119" s="99"/>
      <c r="Q119" s="99"/>
      <c r="R119" s="676" t="s">
        <v>5</v>
      </c>
      <c r="S119" s="678"/>
      <c r="T119" s="813">
        <f>SUMIFS($AU$13:$AV$112,$C$13:$D$112,"訪問介護員",$E$13:$F$112,"B")+SUMIFS($AU$13:$AV$112,$C$13:$D$112,"サービス提供責任者",$E$13:$F$112,"B")</f>
        <v>0</v>
      </c>
      <c r="U119" s="814"/>
      <c r="V119" s="713">
        <f>SUMIFS($AW$13:$AX$112,$C$13:$D$112,"訪問介護員",$E$13:$F$112,"B")+SUMIFS($AW$13:$AX$112,$C$13:$D$112,"サービス提供責任者",$E$13:$F$112,"B")</f>
        <v>0</v>
      </c>
      <c r="W119" s="714"/>
      <c r="X119" s="118"/>
      <c r="Y119" s="815">
        <v>0</v>
      </c>
      <c r="Z119" s="816"/>
      <c r="AA119" s="815">
        <v>0</v>
      </c>
      <c r="AB119" s="816"/>
      <c r="AC119" s="117"/>
      <c r="AD119" s="117"/>
      <c r="AE119" s="815">
        <v>0</v>
      </c>
      <c r="AF119" s="816"/>
      <c r="AG119" s="99"/>
      <c r="AH119" s="99"/>
      <c r="AI119" s="676" t="s">
        <v>6</v>
      </c>
      <c r="AJ119" s="678"/>
      <c r="AK119" s="676" t="s">
        <v>74</v>
      </c>
      <c r="AL119" s="677"/>
      <c r="AM119" s="677"/>
      <c r="AN119" s="678"/>
      <c r="AO119" s="109"/>
      <c r="AP119" s="106"/>
      <c r="AQ119" s="680"/>
      <c r="AR119" s="680"/>
      <c r="AS119" s="680"/>
      <c r="AT119" s="680"/>
      <c r="AU119" s="106"/>
      <c r="AV119" s="106"/>
      <c r="AW119" s="106"/>
      <c r="AX119" s="71"/>
      <c r="AY119" s="71"/>
      <c r="AZ119" s="71"/>
      <c r="BA119" s="71"/>
      <c r="BB119" s="71"/>
      <c r="BC119" s="71"/>
      <c r="BD119" s="71"/>
    </row>
    <row r="120" spans="1:56" ht="20.25" customHeight="1">
      <c r="A120" s="71"/>
      <c r="B120" s="67"/>
      <c r="C120" s="817" t="s">
        <v>28</v>
      </c>
      <c r="D120" s="817"/>
      <c r="E120" s="817"/>
      <c r="F120" s="712">
        <f>SUM(F118:G119)</f>
        <v>0</v>
      </c>
      <c r="G120" s="712"/>
      <c r="H120" s="712">
        <f>SUM(H118:I119)</f>
        <v>0</v>
      </c>
      <c r="I120" s="712"/>
      <c r="J120" s="712">
        <f>SUM(J118:K119)</f>
        <v>0</v>
      </c>
      <c r="K120" s="712"/>
      <c r="L120" s="712">
        <f>SUM(L118:M119)</f>
        <v>0</v>
      </c>
      <c r="M120" s="712"/>
      <c r="N120" s="99"/>
      <c r="O120" s="99"/>
      <c r="P120" s="99"/>
      <c r="Q120" s="99"/>
      <c r="R120" s="676" t="s">
        <v>6</v>
      </c>
      <c r="S120" s="678"/>
      <c r="T120" s="813">
        <f>SUMIFS($AU$13:$AV$112,$C$13:$D$112,"訪問介護員",$E$13:$F$112,"C")+SUMIFS($AU$13:$AV$112,$C$13:$D$112,"サービス提供責任者",$E$13:$F$112,"C")</f>
        <v>0</v>
      </c>
      <c r="U120" s="814"/>
      <c r="V120" s="713">
        <f>SUMIFS($AW$13:$AX$112,$C$13:$D$112,"訪問介護員",$E$13:$F$112,"C")+SUMIFS($AW$13:$AX$112,$C$13:$D$112,"サービス提供責任者",$E$13:$F$112,"C")</f>
        <v>0</v>
      </c>
      <c r="W120" s="714"/>
      <c r="X120" s="118"/>
      <c r="Y120" s="815">
        <v>0</v>
      </c>
      <c r="Z120" s="816"/>
      <c r="AA120" s="721">
        <v>0</v>
      </c>
      <c r="AB120" s="722"/>
      <c r="AC120" s="117"/>
      <c r="AD120" s="117"/>
      <c r="AE120" s="813" t="s">
        <v>37</v>
      </c>
      <c r="AF120" s="814"/>
      <c r="AG120" s="99"/>
      <c r="AH120" s="99"/>
      <c r="AI120" s="676" t="s">
        <v>7</v>
      </c>
      <c r="AJ120" s="678"/>
      <c r="AK120" s="676" t="s">
        <v>100</v>
      </c>
      <c r="AL120" s="677"/>
      <c r="AM120" s="677"/>
      <c r="AN120" s="678"/>
      <c r="AO120" s="110"/>
      <c r="AP120" s="106"/>
      <c r="AQ120" s="683"/>
      <c r="AR120" s="683"/>
      <c r="AS120" s="685"/>
      <c r="AT120" s="685"/>
      <c r="AU120" s="106"/>
      <c r="AV120" s="106"/>
      <c r="AW120" s="106"/>
      <c r="AX120" s="71"/>
      <c r="AY120" s="71"/>
      <c r="AZ120" s="71"/>
      <c r="BA120" s="71"/>
      <c r="BB120" s="71"/>
      <c r="BC120" s="71"/>
      <c r="BD120" s="71"/>
    </row>
    <row r="121" spans="1:56" ht="20.25" customHeight="1">
      <c r="A121" s="71"/>
      <c r="B121" s="67"/>
      <c r="C121" s="67" t="s">
        <v>35</v>
      </c>
      <c r="L121" s="97" t="s">
        <v>30</v>
      </c>
      <c r="M121" s="111"/>
      <c r="N121" s="723"/>
      <c r="O121" s="723"/>
      <c r="P121" s="99"/>
      <c r="Q121" s="99"/>
      <c r="R121" s="676" t="s">
        <v>7</v>
      </c>
      <c r="S121" s="678"/>
      <c r="T121" s="813">
        <f>SUMIFS($AU$13:$AV$112,$C$13:$D$112,"訪問介護員",$E$13:$F$112,"D")+SUMIFS($AU$13:$AV$112,$C$13:$D$112,"サービス提供責任者",$E$13:$F$112,"D")</f>
        <v>0</v>
      </c>
      <c r="U121" s="814"/>
      <c r="V121" s="713">
        <f>SUMIFS($AW$13:$AX$112,$C$13:$D$112,"訪問介護員",$E$13:$F$112,"D")+SUMIFS($AW$13:$AX$112,$C$13:$D$112,"サービス提供責任者",$E$13:$F$112,"D")</f>
        <v>0</v>
      </c>
      <c r="W121" s="714"/>
      <c r="X121" s="118"/>
      <c r="Y121" s="815">
        <v>0</v>
      </c>
      <c r="Z121" s="816"/>
      <c r="AA121" s="721">
        <v>0</v>
      </c>
      <c r="AB121" s="722"/>
      <c r="AC121" s="117"/>
      <c r="AD121" s="117"/>
      <c r="AE121" s="813" t="s">
        <v>37</v>
      </c>
      <c r="AF121" s="814"/>
      <c r="AG121" s="99"/>
      <c r="AH121" s="99"/>
      <c r="AI121" s="99"/>
      <c r="AJ121" s="680"/>
      <c r="AK121" s="680"/>
      <c r="AL121" s="683"/>
      <c r="AM121" s="683"/>
      <c r="AN121" s="685"/>
      <c r="AO121" s="685"/>
      <c r="AP121" s="106"/>
      <c r="AQ121" s="683"/>
      <c r="AR121" s="683"/>
      <c r="AS121" s="685"/>
      <c r="AT121" s="685"/>
      <c r="AU121" s="106"/>
      <c r="AV121" s="106"/>
      <c r="AW121" s="106"/>
      <c r="AX121" s="73"/>
      <c r="AY121" s="73"/>
      <c r="AZ121" s="71"/>
      <c r="BA121" s="71"/>
      <c r="BB121" s="71"/>
      <c r="BC121" s="71"/>
      <c r="BD121" s="71"/>
    </row>
    <row r="122" spans="1:56" ht="20.25" customHeight="1">
      <c r="A122" s="71"/>
      <c r="B122" s="67"/>
      <c r="D122" s="67"/>
      <c r="E122" s="67"/>
      <c r="F122" s="67"/>
      <c r="G122" s="67"/>
      <c r="H122" s="67"/>
      <c r="I122" s="67"/>
      <c r="J122" s="67"/>
      <c r="K122" s="67"/>
      <c r="L122" s="711">
        <f>L120/3</f>
        <v>0</v>
      </c>
      <c r="M122" s="711"/>
      <c r="N122" s="67"/>
      <c r="O122" s="67"/>
      <c r="P122" s="99"/>
      <c r="Q122" s="99"/>
      <c r="R122" s="676" t="s">
        <v>28</v>
      </c>
      <c r="S122" s="678"/>
      <c r="T122" s="813">
        <f>SUM(T118:U121)</f>
        <v>0</v>
      </c>
      <c r="U122" s="814"/>
      <c r="V122" s="713">
        <f>SUM(V118:W121)</f>
        <v>0</v>
      </c>
      <c r="W122" s="714"/>
      <c r="X122" s="118"/>
      <c r="Y122" s="813">
        <f>SUM(Y118:Z121)</f>
        <v>0</v>
      </c>
      <c r="Z122" s="814"/>
      <c r="AA122" s="813">
        <f>SUM(AA118:AB121)</f>
        <v>0</v>
      </c>
      <c r="AB122" s="814"/>
      <c r="AC122" s="117"/>
      <c r="AD122" s="117"/>
      <c r="AE122" s="813">
        <f>SUM(AE118:AF119)</f>
        <v>0</v>
      </c>
      <c r="AF122" s="814"/>
      <c r="AG122" s="99"/>
      <c r="AH122" s="99"/>
      <c r="AI122" s="99"/>
      <c r="AJ122" s="680"/>
      <c r="AK122" s="680"/>
      <c r="AL122" s="683"/>
      <c r="AM122" s="683"/>
      <c r="AN122" s="684"/>
      <c r="AO122" s="684"/>
      <c r="AP122" s="106"/>
      <c r="AQ122" s="119"/>
      <c r="AR122" s="119"/>
      <c r="AS122" s="685"/>
      <c r="AT122" s="685"/>
      <c r="AU122" s="106"/>
      <c r="AV122" s="106"/>
      <c r="AW122" s="106"/>
      <c r="AX122" s="73"/>
      <c r="AY122" s="73"/>
      <c r="AZ122" s="71"/>
      <c r="BA122" s="71"/>
      <c r="BB122" s="71"/>
      <c r="BC122" s="71"/>
      <c r="BD122" s="71"/>
    </row>
    <row r="123" spans="1:56" ht="20.25" customHeight="1">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708" t="s">
        <v>127</v>
      </c>
      <c r="Z124" s="709"/>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675" t="s">
        <v>62</v>
      </c>
      <c r="AC126" s="675"/>
      <c r="AD126" s="675"/>
      <c r="AE126" s="675"/>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c r="A127" s="71"/>
      <c r="B127" s="67"/>
      <c r="C127" s="697">
        <f>L122</f>
        <v>0</v>
      </c>
      <c r="D127" s="698"/>
      <c r="E127" s="105" t="s">
        <v>31</v>
      </c>
      <c r="F127" s="706">
        <v>40</v>
      </c>
      <c r="G127" s="707"/>
      <c r="H127" s="105" t="s">
        <v>32</v>
      </c>
      <c r="I127" s="704">
        <f>C127/F127</f>
        <v>0</v>
      </c>
      <c r="J127" s="705"/>
      <c r="K127" s="105" t="s">
        <v>33</v>
      </c>
      <c r="L127" s="699">
        <f>IF(C127&lt;40,1,ROUNDUP(I127,1))</f>
        <v>1</v>
      </c>
      <c r="M127" s="700"/>
      <c r="N127" s="701"/>
      <c r="O127" s="99"/>
      <c r="P127" s="99"/>
      <c r="Q127" s="99"/>
      <c r="R127" s="666">
        <f>IF($Y$124="週",AA122,Y122)</f>
        <v>0</v>
      </c>
      <c r="S127" s="667"/>
      <c r="T127" s="667"/>
      <c r="U127" s="668"/>
      <c r="V127" s="105" t="s">
        <v>31</v>
      </c>
      <c r="W127" s="676">
        <f>IF($Y$124="週",$AV$5,$AZ$5)</f>
        <v>40</v>
      </c>
      <c r="X127" s="677"/>
      <c r="Y127" s="677"/>
      <c r="Z127" s="678"/>
      <c r="AA127" s="105" t="s">
        <v>32</v>
      </c>
      <c r="AB127" s="669">
        <f>ROUNDDOWN(R127/W127,1)</f>
        <v>0</v>
      </c>
      <c r="AC127" s="670"/>
      <c r="AD127" s="670"/>
      <c r="AE127" s="671"/>
      <c r="AF127" s="99"/>
      <c r="AG127" s="99"/>
      <c r="AH127" s="99"/>
      <c r="AI127" s="99"/>
      <c r="AJ127" s="679"/>
      <c r="AK127" s="679"/>
      <c r="AL127" s="679"/>
      <c r="AM127" s="679"/>
      <c r="AN127" s="109"/>
      <c r="AO127" s="680"/>
      <c r="AP127" s="680"/>
      <c r="AQ127" s="680"/>
      <c r="AR127" s="680"/>
      <c r="AS127" s="109"/>
      <c r="AT127" s="710"/>
      <c r="AU127" s="710"/>
      <c r="AV127" s="710"/>
      <c r="AW127" s="710"/>
      <c r="AX127" s="73"/>
      <c r="AY127" s="73"/>
      <c r="AZ127" s="71"/>
      <c r="BA127" s="71"/>
      <c r="BB127" s="71"/>
      <c r="BC127" s="71"/>
      <c r="BD127" s="71"/>
    </row>
    <row r="128" spans="1:56" ht="20.25" customHeight="1">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675" t="s">
        <v>28</v>
      </c>
      <c r="AC131" s="675"/>
      <c r="AD131" s="675"/>
      <c r="AE131" s="675"/>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c r="A132" s="71"/>
      <c r="B132" s="67"/>
      <c r="C132" s="67" t="s">
        <v>39</v>
      </c>
      <c r="D132" s="99"/>
      <c r="E132" s="99"/>
      <c r="F132" s="99"/>
      <c r="G132" s="99"/>
      <c r="H132" s="99"/>
      <c r="I132" s="99"/>
      <c r="J132" s="99"/>
      <c r="K132" s="99"/>
      <c r="L132" s="99"/>
      <c r="M132" s="99"/>
      <c r="N132" s="99"/>
      <c r="O132" s="99"/>
      <c r="P132" s="99"/>
      <c r="Q132" s="99"/>
      <c r="R132" s="666">
        <f>AE122</f>
        <v>0</v>
      </c>
      <c r="S132" s="667"/>
      <c r="T132" s="667"/>
      <c r="U132" s="668"/>
      <c r="V132" s="105" t="s">
        <v>115</v>
      </c>
      <c r="W132" s="669">
        <f>AB127</f>
        <v>0</v>
      </c>
      <c r="X132" s="670"/>
      <c r="Y132" s="670"/>
      <c r="Z132" s="671"/>
      <c r="AA132" s="105" t="s">
        <v>32</v>
      </c>
      <c r="AB132" s="672">
        <f>ROUNDDOWN(R132+W132,1)</f>
        <v>0</v>
      </c>
      <c r="AC132" s="673"/>
      <c r="AD132" s="673"/>
      <c r="AE132" s="674"/>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C127:D127">
    <cfRule type="expression" dxfId="10" priority="4">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L122:M122">
    <cfRule type="expression" dxfId="8" priority="5">
      <formula>INDIRECT(ADDRESS(ROW(),COLUMN()))=TRUNC(INDIRECT(ADDRESS(ROW(),COLUMN())))</formula>
    </cfRule>
  </conditionalFormatting>
  <conditionalFormatting sqref="P13:AX112">
    <cfRule type="expression" dxfId="7" priority="8">
      <formula>INDIRECT(ADDRESS(ROW(),COLUMN()))=TRUNC(INDIRECT(ADDRESS(ROW(),COLUMN())))</formula>
    </cfRule>
  </conditionalFormatting>
  <conditionalFormatting sqref="R127:U127">
    <cfRule type="expression" dxfId="6" priority="3">
      <formula>INDIRECT(ADDRESS(ROW(),COLUMN()))=TRUNC(INDIRECT(ADDRESS(ROW(),COLUMN())))</formula>
    </cfRule>
  </conditionalFormatting>
  <conditionalFormatting sqref="R132:U132">
    <cfRule type="expression" dxfId="5" priority="2">
      <formula>INDIRECT(ADDRESS(ROW(),COLUMN()))=TRUNC(INDIRECT(ADDRESS(ROW(),COLUMN())))</formula>
    </cfRule>
  </conditionalFormatting>
  <conditionalFormatting sqref="T118:AF122">
    <cfRule type="expression" dxfId="4" priority="6">
      <formula>INDIRECT(ADDRESS(ROW(),COLUMN()))=TRUNC(INDIRECT(ADDRESS(ROW(),COLUMN())))</formula>
    </cfRule>
  </conditionalFormatting>
  <dataValidations disablePrompts="1" count="8">
    <dataValidation type="list" allowBlank="1" showInputMessage="1" showErrorMessage="1" sqref="AZ3" xr:uid="{00000000-0002-0000-0500-000000000000}">
      <formula1>"４週,暦月"</formula1>
    </dataValidation>
    <dataValidation type="list" allowBlank="1" showInputMessage="1" showErrorMessage="1" sqref="Y124:Z124" xr:uid="{00000000-0002-0000-0500-000001000000}">
      <formula1>"週,暦月"</formula1>
    </dataValidation>
    <dataValidation type="decimal" allowBlank="1" showInputMessage="1" showErrorMessage="1" error="入力可能範囲　32～40" sqref="AV5" xr:uid="{00000000-0002-0000-0500-000002000000}">
      <formula1>32</formula1>
      <formula2>40</formula2>
    </dataValidation>
    <dataValidation type="list" allowBlank="1" showInputMessage="1" showErrorMessage="1" sqref="F127" xr:uid="{00000000-0002-0000-0500-000003000000}">
      <formula1>"40,50"</formula1>
    </dataValidation>
    <dataValidation type="list" allowBlank="1" showInputMessage="1" sqref="C13:D112" xr:uid="{00000000-0002-0000-0500-000004000000}">
      <formula1>職種</formula1>
    </dataValidation>
    <dataValidation type="list" allowBlank="1" showInputMessage="1" sqref="E13:F112" xr:uid="{00000000-0002-0000-0500-000005000000}">
      <formula1>"A, B, C, D"</formula1>
    </dataValidation>
    <dataValidation type="list" errorStyle="warning" allowBlank="1" showInputMessage="1" error="リストにない場合のみ、入力してください。" sqref="G13:K112" xr:uid="{00000000-0002-0000-0500-000006000000}">
      <formula1>INDIRECT(C13)</formula1>
    </dataValidation>
    <dataValidation type="list" allowBlank="1" showInputMessage="1" showErrorMessage="1" sqref="AZ4" xr:uid="{00000000-0002-0000-05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500-000008000000}">
          <x14:formula1>
            <xm:f>プルダウン・リスト!$C$4:$C$8</xm:f>
          </x14:formula1>
          <xm:sqref>AM1:BA1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BC73"/>
  <sheetViews>
    <sheetView zoomScale="90" zoomScaleNormal="90" workbookViewId="0"/>
  </sheetViews>
  <sheetFormatPr defaultRowHeight="18.75"/>
  <cols>
    <col min="1" max="2" width="9" style="10"/>
    <col min="3" max="3" width="44.25" style="10" customWidth="1"/>
    <col min="4" max="16384" width="9" style="10"/>
  </cols>
  <sheetData>
    <row r="1" spans="1:10">
      <c r="A1" s="10" t="s">
        <v>77</v>
      </c>
    </row>
    <row r="2" spans="1:10" s="11" customFormat="1" ht="20.25" customHeight="1">
      <c r="A2" s="12" t="s">
        <v>166</v>
      </c>
      <c r="B2" s="12"/>
      <c r="C2" s="13"/>
    </row>
    <row r="3" spans="1:10" s="11" customFormat="1" ht="20.25" customHeight="1">
      <c r="A3" s="13"/>
      <c r="B3" s="13"/>
      <c r="C3" s="13"/>
    </row>
    <row r="4" spans="1:10" s="11" customFormat="1" ht="20.25" customHeight="1">
      <c r="A4" s="27"/>
      <c r="B4" s="13" t="s">
        <v>121</v>
      </c>
      <c r="C4" s="13"/>
      <c r="E4" s="820" t="s">
        <v>123</v>
      </c>
      <c r="F4" s="820"/>
      <c r="G4" s="820"/>
      <c r="H4" s="820"/>
      <c r="I4" s="820"/>
      <c r="J4" s="820"/>
    </row>
    <row r="5" spans="1:10" s="11" customFormat="1" ht="20.25" customHeight="1">
      <c r="A5" s="28"/>
      <c r="B5" s="13" t="s">
        <v>122</v>
      </c>
      <c r="C5" s="13"/>
      <c r="E5" s="820"/>
      <c r="F5" s="820"/>
      <c r="G5" s="820"/>
      <c r="H5" s="820"/>
      <c r="I5" s="820"/>
      <c r="J5" s="820"/>
    </row>
    <row r="6" spans="1:10" s="11" customFormat="1" ht="20.25" customHeight="1">
      <c r="A6" s="26"/>
      <c r="B6" s="13"/>
      <c r="C6" s="13"/>
    </row>
    <row r="7" spans="1:10" s="11" customFormat="1" ht="20.25" customHeight="1">
      <c r="A7" s="26"/>
      <c r="B7" s="13"/>
      <c r="C7" s="13"/>
    </row>
    <row r="8" spans="1:10" s="11" customFormat="1" ht="20.25" customHeight="1">
      <c r="A8" s="13" t="s">
        <v>82</v>
      </c>
      <c r="B8" s="13"/>
      <c r="C8" s="13"/>
    </row>
    <row r="9" spans="1:10" s="11" customFormat="1" ht="20.25" customHeight="1">
      <c r="A9" s="26"/>
      <c r="B9" s="13"/>
      <c r="C9" s="13"/>
    </row>
    <row r="10" spans="1:10" s="11" customFormat="1" ht="20.25" customHeight="1">
      <c r="A10" s="13" t="s">
        <v>138</v>
      </c>
      <c r="B10" s="13"/>
      <c r="C10" s="13"/>
    </row>
    <row r="11" spans="1:10" s="11" customFormat="1" ht="20.25" customHeight="1">
      <c r="A11" s="13"/>
      <c r="B11" s="13"/>
      <c r="C11" s="13"/>
    </row>
    <row r="12" spans="1:10" s="11" customFormat="1" ht="20.25" customHeight="1">
      <c r="A12" s="30" t="s">
        <v>154</v>
      </c>
      <c r="B12" s="13"/>
      <c r="C12" s="13"/>
    </row>
    <row r="13" spans="1:10" s="11" customFormat="1" ht="20.25" customHeight="1">
      <c r="A13" s="13"/>
      <c r="B13" s="13"/>
      <c r="C13" s="13"/>
    </row>
    <row r="14" spans="1:10" s="11" customFormat="1" ht="20.25" customHeight="1">
      <c r="A14" s="13" t="s">
        <v>79</v>
      </c>
      <c r="B14" s="13"/>
      <c r="C14" s="13"/>
    </row>
    <row r="15" spans="1:10" s="11" customFormat="1" ht="20.25" customHeight="1">
      <c r="A15" s="13"/>
      <c r="B15" s="13"/>
      <c r="C15" s="13"/>
    </row>
    <row r="16" spans="1:10" s="11" customFormat="1" ht="20.25" customHeight="1">
      <c r="A16" s="13" t="s">
        <v>156</v>
      </c>
      <c r="B16" s="13"/>
      <c r="C16" s="13"/>
    </row>
    <row r="17" spans="1:3" s="11" customFormat="1" ht="20.25" customHeight="1">
      <c r="A17" s="13" t="s">
        <v>70</v>
      </c>
      <c r="B17" s="13"/>
      <c r="C17" s="13"/>
    </row>
    <row r="18" spans="1:3" s="11" customFormat="1" ht="20.25" customHeight="1">
      <c r="A18" s="13"/>
      <c r="B18" s="13"/>
      <c r="C18" s="13"/>
    </row>
    <row r="19" spans="1:3" s="11" customFormat="1" ht="20.25" customHeight="1">
      <c r="A19" s="13"/>
      <c r="B19" s="14" t="s">
        <v>27</v>
      </c>
      <c r="C19" s="14" t="s">
        <v>1</v>
      </c>
    </row>
    <row r="20" spans="1:3" s="11" customFormat="1" ht="20.25" customHeight="1">
      <c r="A20" s="13"/>
      <c r="B20" s="14">
        <v>1</v>
      </c>
      <c r="C20" s="15" t="s">
        <v>2</v>
      </c>
    </row>
    <row r="21" spans="1:3" s="11" customFormat="1" ht="20.25" customHeight="1">
      <c r="A21" s="13"/>
      <c r="B21" s="14">
        <v>2</v>
      </c>
      <c r="C21" s="15" t="s">
        <v>42</v>
      </c>
    </row>
    <row r="22" spans="1:3" s="11" customFormat="1" ht="20.25" customHeight="1">
      <c r="A22" s="13"/>
      <c r="B22" s="14">
        <v>3</v>
      </c>
      <c r="C22" s="15" t="s">
        <v>112</v>
      </c>
    </row>
    <row r="23" spans="1:3" s="11" customFormat="1" ht="20.25" customHeight="1">
      <c r="A23" s="13"/>
      <c r="B23" s="13"/>
      <c r="C23" s="13"/>
    </row>
    <row r="24" spans="1:3" s="11" customFormat="1" ht="20.25" customHeight="1">
      <c r="A24" s="13"/>
      <c r="B24" s="13" t="s">
        <v>167</v>
      </c>
      <c r="C24" s="13"/>
    </row>
    <row r="25" spans="1:3" s="11" customFormat="1" ht="20.25" customHeight="1">
      <c r="A25" s="13"/>
      <c r="B25" s="13"/>
      <c r="C25" s="13"/>
    </row>
    <row r="26" spans="1:3" s="11" customFormat="1" ht="20.25" customHeight="1">
      <c r="A26" s="13" t="s">
        <v>80</v>
      </c>
      <c r="B26" s="13"/>
      <c r="C26" s="13"/>
    </row>
    <row r="27" spans="1:3" s="11" customFormat="1" ht="20.25" customHeight="1">
      <c r="A27" s="13" t="s">
        <v>71</v>
      </c>
      <c r="B27" s="13"/>
      <c r="C27" s="13"/>
    </row>
    <row r="28" spans="1:3" s="11" customFormat="1" ht="20.25" customHeight="1">
      <c r="A28" s="13"/>
      <c r="B28" s="13"/>
      <c r="C28" s="13"/>
    </row>
    <row r="29" spans="1:3" s="11" customFormat="1" ht="20.25" customHeight="1">
      <c r="A29" s="13"/>
      <c r="B29" s="14" t="s">
        <v>8</v>
      </c>
      <c r="C29" s="14" t="s">
        <v>9</v>
      </c>
    </row>
    <row r="30" spans="1:3" s="11" customFormat="1" ht="20.25" customHeight="1">
      <c r="A30" s="13"/>
      <c r="B30" s="14" t="s">
        <v>4</v>
      </c>
      <c r="C30" s="15" t="s">
        <v>72</v>
      </c>
    </row>
    <row r="31" spans="1:3" s="11" customFormat="1" ht="20.25" customHeight="1">
      <c r="A31" s="13"/>
      <c r="B31" s="14" t="s">
        <v>5</v>
      </c>
      <c r="C31" s="15" t="s">
        <v>73</v>
      </c>
    </row>
    <row r="32" spans="1:3" s="11" customFormat="1" ht="20.25" customHeight="1">
      <c r="A32" s="13"/>
      <c r="B32" s="14" t="s">
        <v>6</v>
      </c>
      <c r="C32" s="15" t="s">
        <v>74</v>
      </c>
    </row>
    <row r="33" spans="1:55" s="11" customFormat="1" ht="20.25" customHeight="1">
      <c r="A33" s="13"/>
      <c r="B33" s="14" t="s">
        <v>7</v>
      </c>
      <c r="C33" s="15" t="s">
        <v>100</v>
      </c>
    </row>
    <row r="34" spans="1:55" s="11" customFormat="1" ht="20.25" customHeight="1">
      <c r="A34" s="13"/>
      <c r="B34" s="13"/>
      <c r="C34" s="13"/>
    </row>
    <row r="35" spans="1:55" s="11" customFormat="1" ht="20.25" customHeight="1">
      <c r="A35" s="13"/>
      <c r="B35" s="16" t="s">
        <v>10</v>
      </c>
      <c r="C35" s="13"/>
    </row>
    <row r="36" spans="1:55" s="11" customFormat="1" ht="20.25" customHeight="1">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c r="E38" s="13"/>
    </row>
    <row r="39" spans="1:55" s="11" customFormat="1" ht="20.25" customHeight="1">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c r="A40" s="13" t="s">
        <v>157</v>
      </c>
      <c r="B40" s="13"/>
      <c r="C40" s="13"/>
    </row>
    <row r="41" spans="1:55" s="11" customFormat="1" ht="20.25" customHeight="1">
      <c r="A41" s="13" t="s">
        <v>76</v>
      </c>
      <c r="B41" s="13"/>
      <c r="C41" s="13"/>
    </row>
    <row r="42" spans="1:55" s="11" customFormat="1" ht="20.25" customHeight="1">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c r="A44" s="13" t="s">
        <v>81</v>
      </c>
      <c r="B44" s="13"/>
    </row>
    <row r="45" spans="1:55" s="11" customFormat="1" ht="20.25" customHeight="1"/>
    <row r="46" spans="1:55" s="11" customFormat="1" ht="20.25" customHeight="1">
      <c r="A46" s="13" t="s">
        <v>155</v>
      </c>
      <c r="B46" s="13"/>
      <c r="C46" s="13"/>
    </row>
    <row r="47" spans="1:55" s="11" customFormat="1" ht="20.25" customHeight="1">
      <c r="A47" s="30" t="s">
        <v>140</v>
      </c>
      <c r="B47" s="13"/>
      <c r="C47" s="13"/>
    </row>
    <row r="48" spans="1:55" s="11" customFormat="1" ht="20.25" customHeight="1"/>
    <row r="49" spans="1:55" s="11" customFormat="1" ht="20.25" customHeight="1">
      <c r="A49" s="13" t="s">
        <v>83</v>
      </c>
      <c r="B49" s="13"/>
      <c r="C49" s="13"/>
    </row>
    <row r="50" spans="1:55" s="11" customFormat="1" ht="20.25" customHeight="1">
      <c r="A50" s="13" t="s">
        <v>141</v>
      </c>
      <c r="B50" s="13"/>
      <c r="C50" s="13"/>
    </row>
    <row r="51" spans="1:55" s="11" customFormat="1" ht="20.25" customHeight="1">
      <c r="A51" s="13"/>
      <c r="B51" s="13"/>
      <c r="C51" s="13"/>
    </row>
    <row r="52" spans="1:55" s="11" customFormat="1" ht="20.25" customHeight="1">
      <c r="A52" s="13" t="s">
        <v>84</v>
      </c>
      <c r="B52" s="13"/>
      <c r="C52" s="13"/>
    </row>
    <row r="53" spans="1:55" s="11" customFormat="1" ht="20.25" customHeight="1">
      <c r="A53" s="13"/>
      <c r="B53" s="13"/>
      <c r="C53" s="13"/>
    </row>
    <row r="54" spans="1:55" s="11" customFormat="1" ht="20.25" customHeight="1">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c r="A58" s="11" t="s">
        <v>159</v>
      </c>
      <c r="C58" s="25"/>
      <c r="D58" s="16"/>
      <c r="E58" s="16"/>
    </row>
    <row r="59" spans="1:55" s="11" customFormat="1" ht="20.25" customHeight="1">
      <c r="A59" s="25"/>
      <c r="B59" s="25"/>
      <c r="C59" s="25"/>
      <c r="D59" s="13"/>
      <c r="E59" s="13"/>
    </row>
    <row r="60" spans="1:55" s="11" customFormat="1" ht="20.25" customHeight="1">
      <c r="A60" s="11" t="s">
        <v>144</v>
      </c>
      <c r="C60" s="25"/>
      <c r="D60" s="16"/>
      <c r="E60" s="16"/>
    </row>
    <row r="61" spans="1:55" s="11" customFormat="1" ht="20.25" customHeight="1">
      <c r="A61" s="85" t="s">
        <v>146</v>
      </c>
      <c r="B61" s="25"/>
      <c r="C61" s="25"/>
      <c r="D61" s="13"/>
      <c r="E61" s="13"/>
    </row>
    <row r="62" spans="1:55" s="11" customFormat="1" ht="20.25" customHeight="1">
      <c r="A62" s="84" t="s">
        <v>147</v>
      </c>
      <c r="B62" s="25"/>
      <c r="C62" s="25"/>
      <c r="D62" s="29"/>
      <c r="E62" s="29"/>
    </row>
    <row r="63" spans="1:55" s="11" customFormat="1" ht="20.25" customHeight="1">
      <c r="A63" s="85" t="s">
        <v>148</v>
      </c>
      <c r="B63" s="25"/>
      <c r="C63" s="25"/>
      <c r="D63" s="29"/>
      <c r="E63" s="29"/>
    </row>
    <row r="64" spans="1:55" s="11" customFormat="1" ht="20.25" customHeight="1">
      <c r="A64" s="84" t="s">
        <v>149</v>
      </c>
      <c r="B64" s="25"/>
      <c r="C64" s="25"/>
      <c r="D64" s="29"/>
      <c r="E64" s="29"/>
    </row>
    <row r="65" spans="1:5" s="11" customFormat="1" ht="20.25" customHeight="1">
      <c r="A65" s="85" t="s">
        <v>160</v>
      </c>
      <c r="B65" s="25"/>
      <c r="C65" s="25"/>
      <c r="D65" s="29"/>
      <c r="E65" s="29"/>
    </row>
    <row r="66" spans="1:5" s="11" customFormat="1" ht="20.25" customHeight="1">
      <c r="A66" s="85" t="s">
        <v>161</v>
      </c>
      <c r="B66" s="25"/>
      <c r="C66" s="25"/>
      <c r="D66" s="29"/>
      <c r="E66" s="29"/>
    </row>
    <row r="67" spans="1:5" s="11" customFormat="1" ht="20.25" customHeight="1">
      <c r="A67" s="85" t="s">
        <v>162</v>
      </c>
      <c r="B67" s="25"/>
      <c r="C67" s="25"/>
      <c r="D67" s="29"/>
      <c r="E67" s="29"/>
    </row>
    <row r="68" spans="1:5" s="11" customFormat="1" ht="20.25" customHeight="1">
      <c r="A68" s="25"/>
      <c r="B68" s="25"/>
      <c r="C68" s="25"/>
      <c r="D68" s="29"/>
      <c r="E68" s="29"/>
    </row>
    <row r="69" spans="1:5" s="11" customFormat="1" ht="20.25" customHeight="1">
      <c r="A69" s="25"/>
      <c r="B69" s="25"/>
      <c r="C69" s="25"/>
      <c r="D69" s="29"/>
      <c r="E69" s="29"/>
    </row>
    <row r="70" spans="1:5" s="11" customFormat="1" ht="20.25" customHeight="1">
      <c r="A70" s="25"/>
      <c r="B70" s="25"/>
      <c r="C70" s="25"/>
      <c r="D70" s="29"/>
      <c r="E70" s="29"/>
    </row>
    <row r="71" spans="1:5" s="11" customFormat="1" ht="20.25" customHeight="1">
      <c r="A71" s="25"/>
      <c r="B71" s="25"/>
      <c r="C71" s="25"/>
      <c r="D71" s="29"/>
      <c r="E71" s="29"/>
    </row>
    <row r="72" spans="1:5" ht="20.25" customHeight="1"/>
    <row r="73"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pageSetUpPr fitToPage="1"/>
  </sheetPr>
  <dimension ref="B1:K42"/>
  <sheetViews>
    <sheetView zoomScale="70" zoomScaleNormal="70" workbookViewId="0">
      <selection activeCell="F14" sqref="F14"/>
    </sheetView>
  </sheetViews>
  <sheetFormatPr defaultRowHeight="25.5"/>
  <cols>
    <col min="1" max="1" width="2" style="123" customWidth="1"/>
    <col min="2" max="2" width="7.125" style="123" bestFit="1" customWidth="1"/>
    <col min="3" max="11" width="40.625" style="123" customWidth="1"/>
    <col min="12" max="16384" width="9" style="123"/>
  </cols>
  <sheetData>
    <row r="1" spans="2:11">
      <c r="B1" s="232" t="s">
        <v>106</v>
      </c>
      <c r="C1" s="232"/>
      <c r="D1" s="232"/>
      <c r="E1" s="232"/>
      <c r="F1" s="232"/>
      <c r="G1" s="232"/>
      <c r="H1" s="232"/>
      <c r="I1" s="232"/>
      <c r="J1" s="232"/>
      <c r="K1" s="232"/>
    </row>
    <row r="2" spans="2:11">
      <c r="B2" s="232"/>
      <c r="C2" s="232"/>
      <c r="D2" s="232"/>
      <c r="E2" s="232"/>
      <c r="F2" s="232"/>
      <c r="G2" s="232"/>
      <c r="H2" s="232"/>
      <c r="I2" s="232"/>
      <c r="J2" s="232"/>
      <c r="K2" s="232"/>
    </row>
    <row r="3" spans="2:11">
      <c r="B3" s="233" t="s">
        <v>107</v>
      </c>
      <c r="C3" s="233" t="s">
        <v>108</v>
      </c>
      <c r="D3" s="232"/>
      <c r="E3" s="232"/>
      <c r="F3" s="232"/>
      <c r="G3" s="232"/>
      <c r="H3" s="232"/>
      <c r="I3" s="232"/>
      <c r="J3" s="232"/>
      <c r="K3" s="232"/>
    </row>
    <row r="4" spans="2:11">
      <c r="B4" s="233">
        <v>1</v>
      </c>
      <c r="C4" s="234" t="s">
        <v>163</v>
      </c>
      <c r="D4" s="232"/>
      <c r="E4" s="232"/>
      <c r="F4" s="232"/>
      <c r="G4" s="232"/>
      <c r="H4" s="232"/>
      <c r="I4" s="232"/>
      <c r="J4" s="232"/>
      <c r="K4" s="232"/>
    </row>
    <row r="5" spans="2:11">
      <c r="B5" s="233">
        <v>2</v>
      </c>
      <c r="C5" s="234" t="s">
        <v>164</v>
      </c>
      <c r="D5" s="232"/>
      <c r="E5" s="232"/>
      <c r="F5" s="232"/>
      <c r="G5" s="232"/>
      <c r="H5" s="232"/>
      <c r="I5" s="232"/>
      <c r="J5" s="232"/>
      <c r="K5" s="232"/>
    </row>
    <row r="6" spans="2:11">
      <c r="B6" s="233">
        <v>3</v>
      </c>
      <c r="C6" s="235"/>
      <c r="D6" s="232"/>
      <c r="E6" s="232"/>
      <c r="F6" s="232"/>
      <c r="G6" s="232"/>
      <c r="H6" s="232"/>
      <c r="I6" s="232"/>
      <c r="J6" s="232"/>
      <c r="K6" s="232"/>
    </row>
    <row r="7" spans="2:11">
      <c r="B7" s="233">
        <v>4</v>
      </c>
      <c r="C7" s="235"/>
      <c r="D7" s="232"/>
      <c r="E7" s="232"/>
      <c r="F7" s="232"/>
      <c r="G7" s="232"/>
      <c r="H7" s="232"/>
      <c r="I7" s="232"/>
      <c r="J7" s="232"/>
      <c r="K7" s="232"/>
    </row>
    <row r="8" spans="2:11">
      <c r="B8" s="233">
        <v>5</v>
      </c>
      <c r="C8" s="235"/>
      <c r="D8" s="232"/>
      <c r="E8" s="232"/>
      <c r="F8" s="232"/>
      <c r="G8" s="232"/>
      <c r="H8" s="232"/>
      <c r="I8" s="232"/>
      <c r="J8" s="232"/>
      <c r="K8" s="232"/>
    </row>
    <row r="9" spans="2:11">
      <c r="B9" s="232"/>
      <c r="C9" s="232"/>
      <c r="D9" s="232"/>
      <c r="E9" s="232"/>
      <c r="F9" s="232"/>
      <c r="G9" s="232"/>
      <c r="H9" s="232"/>
      <c r="I9" s="232"/>
      <c r="J9" s="232"/>
      <c r="K9" s="232"/>
    </row>
    <row r="10" spans="2:11">
      <c r="B10" s="232" t="s">
        <v>105</v>
      </c>
      <c r="C10" s="232"/>
      <c r="D10" s="232"/>
      <c r="E10" s="232"/>
      <c r="F10" s="232"/>
      <c r="G10" s="232"/>
      <c r="H10" s="232"/>
      <c r="I10" s="232"/>
      <c r="J10" s="232"/>
      <c r="K10" s="232"/>
    </row>
    <row r="11" spans="2:11" ht="26.25" thickBot="1">
      <c r="B11" s="232"/>
      <c r="C11" s="232"/>
      <c r="D11" s="232"/>
      <c r="E11" s="232"/>
      <c r="F11" s="232"/>
      <c r="G11" s="232"/>
      <c r="H11" s="232"/>
      <c r="I11" s="232"/>
      <c r="J11" s="232"/>
      <c r="K11" s="232"/>
    </row>
    <row r="12" spans="2:11" ht="26.25" thickBot="1">
      <c r="B12" s="236" t="s">
        <v>90</v>
      </c>
      <c r="C12" s="237" t="s">
        <v>2</v>
      </c>
      <c r="D12" s="238" t="s">
        <v>42</v>
      </c>
      <c r="E12" s="239" t="s">
        <v>41</v>
      </c>
      <c r="F12" s="238" t="s">
        <v>133</v>
      </c>
      <c r="G12" s="240" t="s">
        <v>133</v>
      </c>
      <c r="H12" s="240" t="s">
        <v>133</v>
      </c>
      <c r="I12" s="240" t="s">
        <v>133</v>
      </c>
      <c r="J12" s="240" t="s">
        <v>133</v>
      </c>
      <c r="K12" s="241" t="s">
        <v>133</v>
      </c>
    </row>
    <row r="13" spans="2:11">
      <c r="B13" s="821" t="s">
        <v>91</v>
      </c>
      <c r="C13" s="242" t="s">
        <v>49</v>
      </c>
      <c r="D13" s="243" t="s">
        <v>3</v>
      </c>
      <c r="E13" s="244" t="s">
        <v>3</v>
      </c>
      <c r="F13" s="245"/>
      <c r="G13" s="246"/>
      <c r="H13" s="246"/>
      <c r="I13" s="246"/>
      <c r="J13" s="246"/>
      <c r="K13" s="247"/>
    </row>
    <row r="14" spans="2:11">
      <c r="B14" s="821"/>
      <c r="C14" s="248" t="s">
        <v>49</v>
      </c>
      <c r="D14" s="249" t="s">
        <v>50</v>
      </c>
      <c r="E14" s="250" t="s">
        <v>43</v>
      </c>
      <c r="F14" s="251"/>
      <c r="G14" s="235"/>
      <c r="H14" s="235"/>
      <c r="I14" s="235"/>
      <c r="J14" s="235"/>
      <c r="K14" s="252"/>
    </row>
    <row r="15" spans="2:11">
      <c r="B15" s="821"/>
      <c r="C15" s="248" t="s">
        <v>49</v>
      </c>
      <c r="D15" s="253" t="s">
        <v>51</v>
      </c>
      <c r="E15" s="254" t="s">
        <v>44</v>
      </c>
      <c r="F15" s="255"/>
      <c r="G15" s="235"/>
      <c r="H15" s="235"/>
      <c r="I15" s="235"/>
      <c r="J15" s="235"/>
      <c r="K15" s="252"/>
    </row>
    <row r="16" spans="2:11">
      <c r="B16" s="821"/>
      <c r="C16" s="248" t="s">
        <v>49</v>
      </c>
      <c r="D16" s="253" t="s">
        <v>114</v>
      </c>
      <c r="E16" s="254" t="s">
        <v>109</v>
      </c>
      <c r="F16" s="255"/>
      <c r="G16" s="235"/>
      <c r="H16" s="235"/>
      <c r="I16" s="235"/>
      <c r="J16" s="235"/>
      <c r="K16" s="252"/>
    </row>
    <row r="17" spans="2:11">
      <c r="B17" s="821"/>
      <c r="C17" s="248" t="s">
        <v>49</v>
      </c>
      <c r="D17" s="253" t="s">
        <v>48</v>
      </c>
      <c r="E17" s="254" t="s">
        <v>110</v>
      </c>
      <c r="F17" s="255"/>
      <c r="G17" s="235"/>
      <c r="H17" s="235"/>
      <c r="I17" s="235"/>
      <c r="J17" s="235"/>
      <c r="K17" s="252"/>
    </row>
    <row r="18" spans="2:11">
      <c r="B18" s="821"/>
      <c r="C18" s="248" t="s">
        <v>49</v>
      </c>
      <c r="D18" s="253" t="s">
        <v>46</v>
      </c>
      <c r="E18" s="254" t="s">
        <v>111</v>
      </c>
      <c r="F18" s="255"/>
      <c r="G18" s="235"/>
      <c r="H18" s="235"/>
      <c r="I18" s="235"/>
      <c r="J18" s="235"/>
      <c r="K18" s="252"/>
    </row>
    <row r="19" spans="2:11">
      <c r="B19" s="821"/>
      <c r="C19" s="248" t="s">
        <v>49</v>
      </c>
      <c r="D19" s="253" t="s">
        <v>119</v>
      </c>
      <c r="E19" s="254" t="s">
        <v>45</v>
      </c>
      <c r="F19" s="255"/>
      <c r="G19" s="235"/>
      <c r="H19" s="235"/>
      <c r="I19" s="235"/>
      <c r="J19" s="235"/>
      <c r="K19" s="252"/>
    </row>
    <row r="20" spans="2:11">
      <c r="B20" s="821"/>
      <c r="C20" s="248" t="s">
        <v>49</v>
      </c>
      <c r="D20" s="253" t="s">
        <v>133</v>
      </c>
      <c r="E20" s="254" t="s">
        <v>46</v>
      </c>
      <c r="F20" s="255"/>
      <c r="G20" s="235"/>
      <c r="H20" s="235"/>
      <c r="I20" s="235"/>
      <c r="J20" s="235"/>
      <c r="K20" s="252"/>
    </row>
    <row r="21" spans="2:11">
      <c r="B21" s="821"/>
      <c r="C21" s="248" t="s">
        <v>49</v>
      </c>
      <c r="D21" s="253" t="s">
        <v>133</v>
      </c>
      <c r="E21" s="254" t="s">
        <v>47</v>
      </c>
      <c r="F21" s="255"/>
      <c r="G21" s="235"/>
      <c r="H21" s="235"/>
      <c r="I21" s="235"/>
      <c r="J21" s="235"/>
      <c r="K21" s="252"/>
    </row>
    <row r="22" spans="2:11">
      <c r="B22" s="821"/>
      <c r="C22" s="248" t="s">
        <v>49</v>
      </c>
      <c r="D22" s="254" t="s">
        <v>133</v>
      </c>
      <c r="E22" s="254" t="s">
        <v>133</v>
      </c>
      <c r="F22" s="255"/>
      <c r="G22" s="235"/>
      <c r="H22" s="235"/>
      <c r="I22" s="235"/>
      <c r="J22" s="235"/>
      <c r="K22" s="252"/>
    </row>
    <row r="23" spans="2:11">
      <c r="B23" s="821"/>
      <c r="C23" s="248" t="s">
        <v>49</v>
      </c>
      <c r="D23" s="254" t="s">
        <v>133</v>
      </c>
      <c r="E23" s="254" t="s">
        <v>133</v>
      </c>
      <c r="F23" s="255"/>
      <c r="G23" s="235"/>
      <c r="H23" s="235"/>
      <c r="I23" s="235"/>
      <c r="J23" s="235"/>
      <c r="K23" s="252"/>
    </row>
    <row r="24" spans="2:11">
      <c r="B24" s="821"/>
      <c r="C24" s="248" t="s">
        <v>49</v>
      </c>
      <c r="D24" s="254" t="s">
        <v>133</v>
      </c>
      <c r="E24" s="254" t="s">
        <v>133</v>
      </c>
      <c r="F24" s="255"/>
      <c r="G24" s="235"/>
      <c r="H24" s="235"/>
      <c r="I24" s="235"/>
      <c r="J24" s="235"/>
      <c r="K24" s="252"/>
    </row>
    <row r="25" spans="2:11" ht="26.25" thickBot="1">
      <c r="B25" s="822"/>
      <c r="C25" s="256" t="s">
        <v>49</v>
      </c>
      <c r="D25" s="257" t="s">
        <v>133</v>
      </c>
      <c r="E25" s="258" t="s">
        <v>133</v>
      </c>
      <c r="F25" s="259"/>
      <c r="G25" s="260"/>
      <c r="H25" s="260"/>
      <c r="I25" s="260"/>
      <c r="J25" s="260"/>
      <c r="K25" s="261"/>
    </row>
    <row r="26" spans="2:11">
      <c r="B26" s="232"/>
      <c r="C26" s="232"/>
      <c r="D26" s="232"/>
      <c r="E26" s="232"/>
      <c r="F26" s="232"/>
      <c r="G26" s="232"/>
      <c r="H26" s="232"/>
      <c r="I26" s="232"/>
      <c r="J26" s="232"/>
      <c r="K26" s="232"/>
    </row>
    <row r="27" spans="2:11">
      <c r="B27" s="232"/>
      <c r="C27" s="232"/>
      <c r="D27" s="232"/>
      <c r="E27" s="232"/>
      <c r="F27" s="232"/>
      <c r="G27" s="232"/>
      <c r="H27" s="232"/>
      <c r="I27" s="232"/>
      <c r="J27" s="232"/>
      <c r="K27" s="232"/>
    </row>
    <row r="28" spans="2:11">
      <c r="C28" s="123" t="s">
        <v>125</v>
      </c>
    </row>
    <row r="29" spans="2:11">
      <c r="C29" s="123" t="s">
        <v>52</v>
      </c>
    </row>
    <row r="30" spans="2:11">
      <c r="C30" s="123" t="s">
        <v>131</v>
      </c>
    </row>
    <row r="31" spans="2:11">
      <c r="C31" s="123" t="s">
        <v>128</v>
      </c>
    </row>
    <row r="32" spans="2:11">
      <c r="C32" s="123" t="s">
        <v>129</v>
      </c>
    </row>
    <row r="33" spans="3:3">
      <c r="C33" s="123" t="s">
        <v>130</v>
      </c>
    </row>
    <row r="34" spans="3:3">
      <c r="C34" s="123" t="s">
        <v>53</v>
      </c>
    </row>
    <row r="35" spans="3:3">
      <c r="C35" s="123" t="s">
        <v>54</v>
      </c>
    </row>
    <row r="37" spans="3:3">
      <c r="C37" s="123" t="s">
        <v>132</v>
      </c>
    </row>
    <row r="38" spans="3:3">
      <c r="C38" s="123" t="s">
        <v>92</v>
      </c>
    </row>
    <row r="39" spans="3:3">
      <c r="C39" s="123" t="s">
        <v>93</v>
      </c>
    </row>
    <row r="40" spans="3:3">
      <c r="C40" s="123" t="s">
        <v>94</v>
      </c>
    </row>
    <row r="41" spans="3:3">
      <c r="C41" s="123" t="s">
        <v>95</v>
      </c>
    </row>
    <row r="42" spans="3:3">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F57"/>
  <sheetViews>
    <sheetView showGridLines="0" view="pageBreakPreview" zoomScale="60" zoomScaleNormal="55" workbookViewId="0">
      <selection activeCell="Q13" sqref="Q13"/>
    </sheetView>
  </sheetViews>
  <sheetFormatPr defaultColWidth="4.5" defaultRowHeight="20.25" customHeight="1"/>
  <cols>
    <col min="1" max="1" width="1.375" style="34" customWidth="1"/>
    <col min="2" max="56" width="5.625" style="34" customWidth="1"/>
    <col min="57" max="16384" width="4.5" style="34"/>
  </cols>
  <sheetData>
    <row r="1" spans="1:57" s="33" customFormat="1" ht="20.25" customHeight="1">
      <c r="A1" s="36"/>
      <c r="B1" s="36"/>
      <c r="C1" s="37" t="s">
        <v>170</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724" t="s">
        <v>163</v>
      </c>
      <c r="AN1" s="724"/>
      <c r="AO1" s="724"/>
      <c r="AP1" s="724"/>
      <c r="AQ1" s="724"/>
      <c r="AR1" s="724"/>
      <c r="AS1" s="724"/>
      <c r="AT1" s="724"/>
      <c r="AU1" s="724"/>
      <c r="AV1" s="724"/>
      <c r="AW1" s="724"/>
      <c r="AX1" s="724"/>
      <c r="AY1" s="724"/>
      <c r="AZ1" s="724"/>
      <c r="BA1" s="724"/>
      <c r="BB1" s="40" t="s">
        <v>0</v>
      </c>
      <c r="BC1" s="36"/>
      <c r="BD1" s="36"/>
    </row>
    <row r="2" spans="1:57" s="31" customFormat="1" ht="20.25" customHeight="1">
      <c r="A2" s="41"/>
      <c r="B2" s="41"/>
      <c r="C2" s="41"/>
      <c r="D2" s="38"/>
      <c r="E2" s="41"/>
      <c r="F2" s="41"/>
      <c r="G2" s="41"/>
      <c r="H2" s="38"/>
      <c r="I2" s="39"/>
      <c r="J2" s="39"/>
      <c r="K2" s="39"/>
      <c r="L2" s="39"/>
      <c r="M2" s="39"/>
      <c r="N2" s="41"/>
      <c r="O2" s="41"/>
      <c r="P2" s="41"/>
      <c r="Q2" s="41"/>
      <c r="R2" s="41"/>
      <c r="S2" s="41"/>
      <c r="T2" s="39" t="s">
        <v>20</v>
      </c>
      <c r="U2" s="726">
        <v>4</v>
      </c>
      <c r="V2" s="726"/>
      <c r="W2" s="39" t="s">
        <v>17</v>
      </c>
      <c r="X2" s="725">
        <f>IF(U2=0,"",YEAR(DATE(2018+U2,1,1)))</f>
        <v>2022</v>
      </c>
      <c r="Y2" s="725"/>
      <c r="Z2" s="41" t="s">
        <v>21</v>
      </c>
      <c r="AA2" s="41" t="s">
        <v>22</v>
      </c>
      <c r="AB2" s="726">
        <v>4</v>
      </c>
      <c r="AC2" s="726"/>
      <c r="AD2" s="41" t="s">
        <v>23</v>
      </c>
      <c r="AE2" s="41"/>
      <c r="AF2" s="41"/>
      <c r="AG2" s="41"/>
      <c r="AH2" s="41"/>
      <c r="AI2" s="41"/>
      <c r="AJ2" s="40"/>
      <c r="AK2" s="39" t="s">
        <v>18</v>
      </c>
      <c r="AL2" s="39" t="s">
        <v>17</v>
      </c>
      <c r="AM2" s="726"/>
      <c r="AN2" s="726"/>
      <c r="AO2" s="726"/>
      <c r="AP2" s="726"/>
      <c r="AQ2" s="726"/>
      <c r="AR2" s="726"/>
      <c r="AS2" s="726"/>
      <c r="AT2" s="726"/>
      <c r="AU2" s="726"/>
      <c r="AV2" s="726"/>
      <c r="AW2" s="726"/>
      <c r="AX2" s="726"/>
      <c r="AY2" s="726"/>
      <c r="AZ2" s="726"/>
      <c r="BA2" s="726"/>
      <c r="BB2" s="40" t="s">
        <v>0</v>
      </c>
      <c r="BC2" s="39"/>
      <c r="BD2" s="39"/>
      <c r="BE2" s="32"/>
    </row>
    <row r="3" spans="1:57" s="31"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665" t="s">
        <v>145</v>
      </c>
      <c r="BA3" s="665"/>
      <c r="BB3" s="665"/>
      <c r="BC3" s="665"/>
      <c r="BD3" s="39"/>
      <c r="BE3" s="32"/>
    </row>
    <row r="4" spans="1:57" s="31"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665" t="s">
        <v>137</v>
      </c>
      <c r="BA4" s="665"/>
      <c r="BB4" s="665"/>
      <c r="BC4" s="665"/>
      <c r="BD4" s="39"/>
      <c r="BE4" s="32"/>
    </row>
    <row r="5" spans="1:57" s="31"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739">
        <v>40</v>
      </c>
      <c r="AW5" s="740"/>
      <c r="AX5" s="61" t="s">
        <v>24</v>
      </c>
      <c r="AY5" s="60"/>
      <c r="AZ5" s="828">
        <v>160</v>
      </c>
      <c r="BA5" s="829"/>
      <c r="BB5" s="61" t="s">
        <v>120</v>
      </c>
      <c r="BC5" s="60"/>
      <c r="BD5" s="41"/>
      <c r="BE5" s="32"/>
    </row>
    <row r="6" spans="1:57" s="31"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743">
        <f>DAY(EOMONTH(DATE(X2,AB2,1),0))</f>
        <v>30</v>
      </c>
      <c r="BA6" s="744"/>
      <c r="BB6" s="61" t="s">
        <v>26</v>
      </c>
      <c r="BC6" s="41"/>
      <c r="BD6" s="41"/>
      <c r="BE6" s="32"/>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c r="A8" s="71"/>
      <c r="B8" s="751" t="s">
        <v>27</v>
      </c>
      <c r="C8" s="755" t="s">
        <v>85</v>
      </c>
      <c r="D8" s="763"/>
      <c r="E8" s="754" t="s">
        <v>86</v>
      </c>
      <c r="F8" s="763"/>
      <c r="G8" s="754" t="s">
        <v>87</v>
      </c>
      <c r="H8" s="755"/>
      <c r="I8" s="755"/>
      <c r="J8" s="755"/>
      <c r="K8" s="763"/>
      <c r="L8" s="754" t="s">
        <v>88</v>
      </c>
      <c r="M8" s="755"/>
      <c r="N8" s="755"/>
      <c r="O8" s="756"/>
      <c r="P8" s="741" t="s">
        <v>152</v>
      </c>
      <c r="Q8" s="742"/>
      <c r="R8" s="742"/>
      <c r="S8" s="742"/>
      <c r="T8" s="742"/>
      <c r="U8" s="742"/>
      <c r="V8" s="742"/>
      <c r="W8" s="742"/>
      <c r="X8" s="742"/>
      <c r="Y8" s="742"/>
      <c r="Z8" s="742"/>
      <c r="AA8" s="742"/>
      <c r="AB8" s="742"/>
      <c r="AC8" s="742"/>
      <c r="AD8" s="742"/>
      <c r="AE8" s="742"/>
      <c r="AF8" s="742"/>
      <c r="AG8" s="742"/>
      <c r="AH8" s="742"/>
      <c r="AI8" s="742"/>
      <c r="AJ8" s="742"/>
      <c r="AK8" s="742"/>
      <c r="AL8" s="742"/>
      <c r="AM8" s="742"/>
      <c r="AN8" s="742"/>
      <c r="AO8" s="742"/>
      <c r="AP8" s="742"/>
      <c r="AQ8" s="742"/>
      <c r="AR8" s="742"/>
      <c r="AS8" s="742"/>
      <c r="AT8" s="742"/>
      <c r="AU8" s="689" t="str">
        <f>IF(AZ3="４週","(9)1～4週目の勤務時間数合計","(9)1か月の勤務時間数合計")</f>
        <v>(9)1～4週目の勤務時間数合計</v>
      </c>
      <c r="AV8" s="690"/>
      <c r="AW8" s="689" t="s">
        <v>89</v>
      </c>
      <c r="AX8" s="690"/>
      <c r="AY8" s="737" t="s">
        <v>151</v>
      </c>
      <c r="AZ8" s="737"/>
      <c r="BA8" s="737"/>
      <c r="BB8" s="737"/>
      <c r="BC8" s="737"/>
      <c r="BD8" s="737"/>
    </row>
    <row r="9" spans="1:57" ht="20.25" customHeight="1" thickBot="1">
      <c r="A9" s="71"/>
      <c r="B9" s="752"/>
      <c r="C9" s="758"/>
      <c r="D9" s="764"/>
      <c r="E9" s="757"/>
      <c r="F9" s="764"/>
      <c r="G9" s="757"/>
      <c r="H9" s="758"/>
      <c r="I9" s="758"/>
      <c r="J9" s="758"/>
      <c r="K9" s="764"/>
      <c r="L9" s="757"/>
      <c r="M9" s="758"/>
      <c r="N9" s="758"/>
      <c r="O9" s="759"/>
      <c r="P9" s="686" t="s">
        <v>11</v>
      </c>
      <c r="Q9" s="687"/>
      <c r="R9" s="687"/>
      <c r="S9" s="687"/>
      <c r="T9" s="687"/>
      <c r="U9" s="687"/>
      <c r="V9" s="688"/>
      <c r="W9" s="686" t="s">
        <v>12</v>
      </c>
      <c r="X9" s="687"/>
      <c r="Y9" s="687"/>
      <c r="Z9" s="687"/>
      <c r="AA9" s="687"/>
      <c r="AB9" s="687"/>
      <c r="AC9" s="688"/>
      <c r="AD9" s="686" t="s">
        <v>13</v>
      </c>
      <c r="AE9" s="687"/>
      <c r="AF9" s="687"/>
      <c r="AG9" s="687"/>
      <c r="AH9" s="687"/>
      <c r="AI9" s="687"/>
      <c r="AJ9" s="688"/>
      <c r="AK9" s="686" t="s">
        <v>14</v>
      </c>
      <c r="AL9" s="687"/>
      <c r="AM9" s="687"/>
      <c r="AN9" s="687"/>
      <c r="AO9" s="687"/>
      <c r="AP9" s="687"/>
      <c r="AQ9" s="688"/>
      <c r="AR9" s="686" t="s">
        <v>15</v>
      </c>
      <c r="AS9" s="687"/>
      <c r="AT9" s="688"/>
      <c r="AU9" s="691"/>
      <c r="AV9" s="692"/>
      <c r="AW9" s="691"/>
      <c r="AX9" s="692"/>
      <c r="AY9" s="737"/>
      <c r="AZ9" s="737"/>
      <c r="BA9" s="737"/>
      <c r="BB9" s="737"/>
      <c r="BC9" s="737"/>
      <c r="BD9" s="737"/>
    </row>
    <row r="10" spans="1:57" ht="20.25" customHeight="1" thickBot="1">
      <c r="A10" s="71"/>
      <c r="B10" s="752"/>
      <c r="C10" s="758"/>
      <c r="D10" s="764"/>
      <c r="E10" s="757"/>
      <c r="F10" s="764"/>
      <c r="G10" s="757"/>
      <c r="H10" s="758"/>
      <c r="I10" s="758"/>
      <c r="J10" s="758"/>
      <c r="K10" s="764"/>
      <c r="L10" s="757"/>
      <c r="M10" s="758"/>
      <c r="N10" s="758"/>
      <c r="O10" s="759"/>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691"/>
      <c r="AV10" s="692"/>
      <c r="AW10" s="691"/>
      <c r="AX10" s="692"/>
      <c r="AY10" s="737"/>
      <c r="AZ10" s="737"/>
      <c r="BA10" s="737"/>
      <c r="BB10" s="737"/>
      <c r="BC10" s="737"/>
      <c r="BD10" s="737"/>
    </row>
    <row r="11" spans="1:57" ht="20.25" hidden="1" customHeight="1" thickBot="1">
      <c r="A11" s="71"/>
      <c r="B11" s="752"/>
      <c r="C11" s="758"/>
      <c r="D11" s="764"/>
      <c r="E11" s="757"/>
      <c r="F11" s="764"/>
      <c r="G11" s="757"/>
      <c r="H11" s="758"/>
      <c r="I11" s="758"/>
      <c r="J11" s="758"/>
      <c r="K11" s="764"/>
      <c r="L11" s="757"/>
      <c r="M11" s="758"/>
      <c r="N11" s="758"/>
      <c r="O11" s="759"/>
      <c r="P11" s="89">
        <f>WEEKDAY(DATE($X$2,$AB$2,1))</f>
        <v>6</v>
      </c>
      <c r="Q11" s="90">
        <f>WEEKDAY(DATE($X$2,$AB$2,2))</f>
        <v>7</v>
      </c>
      <c r="R11" s="90">
        <f>WEEKDAY(DATE($X$2,$AB$2,3))</f>
        <v>1</v>
      </c>
      <c r="S11" s="90">
        <f>WEEKDAY(DATE($X$2,$AB$2,4))</f>
        <v>2</v>
      </c>
      <c r="T11" s="90">
        <f>WEEKDAY(DATE($X$2,$AB$2,5))</f>
        <v>3</v>
      </c>
      <c r="U11" s="90">
        <f>WEEKDAY(DATE($X$2,$AB$2,6))</f>
        <v>4</v>
      </c>
      <c r="V11" s="91">
        <f>WEEKDAY(DATE($X$2,$AB$2,7))</f>
        <v>5</v>
      </c>
      <c r="W11" s="89">
        <f>WEEKDAY(DATE($X$2,$AB$2,8))</f>
        <v>6</v>
      </c>
      <c r="X11" s="90">
        <f>WEEKDAY(DATE($X$2,$AB$2,9))</f>
        <v>7</v>
      </c>
      <c r="Y11" s="90">
        <f>WEEKDAY(DATE($X$2,$AB$2,10))</f>
        <v>1</v>
      </c>
      <c r="Z11" s="90">
        <f>WEEKDAY(DATE($X$2,$AB$2,11))</f>
        <v>2</v>
      </c>
      <c r="AA11" s="90">
        <f>WEEKDAY(DATE($X$2,$AB$2,12))</f>
        <v>3</v>
      </c>
      <c r="AB11" s="90">
        <f>WEEKDAY(DATE($X$2,$AB$2,13))</f>
        <v>4</v>
      </c>
      <c r="AC11" s="91">
        <f>WEEKDAY(DATE($X$2,$AB$2,14))</f>
        <v>5</v>
      </c>
      <c r="AD11" s="89">
        <f>WEEKDAY(DATE($X$2,$AB$2,15))</f>
        <v>6</v>
      </c>
      <c r="AE11" s="90">
        <f>WEEKDAY(DATE($X$2,$AB$2,16))</f>
        <v>7</v>
      </c>
      <c r="AF11" s="90">
        <f>WEEKDAY(DATE($X$2,$AB$2,17))</f>
        <v>1</v>
      </c>
      <c r="AG11" s="90">
        <f>WEEKDAY(DATE($X$2,$AB$2,18))</f>
        <v>2</v>
      </c>
      <c r="AH11" s="90">
        <f>WEEKDAY(DATE($X$2,$AB$2,19))</f>
        <v>3</v>
      </c>
      <c r="AI11" s="90">
        <f>WEEKDAY(DATE($X$2,$AB$2,20))</f>
        <v>4</v>
      </c>
      <c r="AJ11" s="91">
        <f>WEEKDAY(DATE($X$2,$AB$2,21))</f>
        <v>5</v>
      </c>
      <c r="AK11" s="89">
        <f>WEEKDAY(DATE($X$2,$AB$2,22))</f>
        <v>6</v>
      </c>
      <c r="AL11" s="90">
        <f>WEEKDAY(DATE($X$2,$AB$2,23))</f>
        <v>7</v>
      </c>
      <c r="AM11" s="90">
        <f>WEEKDAY(DATE($X$2,$AB$2,24))</f>
        <v>1</v>
      </c>
      <c r="AN11" s="90">
        <f>WEEKDAY(DATE($X$2,$AB$2,25))</f>
        <v>2</v>
      </c>
      <c r="AO11" s="90">
        <f>WEEKDAY(DATE($X$2,$AB$2,26))</f>
        <v>3</v>
      </c>
      <c r="AP11" s="90">
        <f>WEEKDAY(DATE($X$2,$AB$2,27))</f>
        <v>4</v>
      </c>
      <c r="AQ11" s="91">
        <f>WEEKDAY(DATE($X$2,$AB$2,28))</f>
        <v>5</v>
      </c>
      <c r="AR11" s="89">
        <f>IF(AR10=29,WEEKDAY(DATE($X$2,$AB$2,29)),0)</f>
        <v>0</v>
      </c>
      <c r="AS11" s="90">
        <f>IF(AS10=30,WEEKDAY(DATE($X$2,$AB$2,30)),0)</f>
        <v>0</v>
      </c>
      <c r="AT11" s="91">
        <f>IF(AT10=31,WEEKDAY(DATE($X$2,$AB$2,31)),0)</f>
        <v>0</v>
      </c>
      <c r="AU11" s="693"/>
      <c r="AV11" s="694"/>
      <c r="AW11" s="693"/>
      <c r="AX11" s="694"/>
      <c r="AY11" s="738"/>
      <c r="AZ11" s="738"/>
      <c r="BA11" s="738"/>
      <c r="BB11" s="738"/>
      <c r="BC11" s="738"/>
      <c r="BD11" s="738"/>
    </row>
    <row r="12" spans="1:57" ht="20.25" customHeight="1" thickBot="1">
      <c r="A12" s="71"/>
      <c r="B12" s="753"/>
      <c r="C12" s="761"/>
      <c r="D12" s="765"/>
      <c r="E12" s="760"/>
      <c r="F12" s="765"/>
      <c r="G12" s="760"/>
      <c r="H12" s="761"/>
      <c r="I12" s="761"/>
      <c r="J12" s="761"/>
      <c r="K12" s="765"/>
      <c r="L12" s="760"/>
      <c r="M12" s="761"/>
      <c r="N12" s="761"/>
      <c r="O12" s="762"/>
      <c r="P12" s="92" t="str">
        <f>IF(P11=1,"日",IF(P11=2,"月",IF(P11=3,"火",IF(P11=4,"水",IF(P11=5,"木",IF(P11=6,"金","土"))))))</f>
        <v>金</v>
      </c>
      <c r="Q12" s="93" t="str">
        <f t="shared" ref="Q12:AQ12" si="0">IF(Q11=1,"日",IF(Q11=2,"月",IF(Q11=3,"火",IF(Q11=4,"水",IF(Q11=5,"木",IF(Q11=6,"金","土"))))))</f>
        <v>土</v>
      </c>
      <c r="R12" s="93" t="str">
        <f t="shared" si="0"/>
        <v>日</v>
      </c>
      <c r="S12" s="93" t="str">
        <f t="shared" si="0"/>
        <v>月</v>
      </c>
      <c r="T12" s="93" t="str">
        <f t="shared" si="0"/>
        <v>火</v>
      </c>
      <c r="U12" s="93" t="str">
        <f t="shared" si="0"/>
        <v>水</v>
      </c>
      <c r="V12" s="94" t="str">
        <f t="shared" si="0"/>
        <v>木</v>
      </c>
      <c r="W12" s="92" t="str">
        <f t="shared" si="0"/>
        <v>金</v>
      </c>
      <c r="X12" s="93" t="str">
        <f t="shared" si="0"/>
        <v>土</v>
      </c>
      <c r="Y12" s="93" t="str">
        <f t="shared" si="0"/>
        <v>日</v>
      </c>
      <c r="Z12" s="93" t="str">
        <f t="shared" si="0"/>
        <v>月</v>
      </c>
      <c r="AA12" s="93" t="str">
        <f t="shared" si="0"/>
        <v>火</v>
      </c>
      <c r="AB12" s="93" t="str">
        <f t="shared" si="0"/>
        <v>水</v>
      </c>
      <c r="AC12" s="94" t="str">
        <f t="shared" si="0"/>
        <v>木</v>
      </c>
      <c r="AD12" s="92" t="str">
        <f t="shared" si="0"/>
        <v>金</v>
      </c>
      <c r="AE12" s="93" t="str">
        <f t="shared" si="0"/>
        <v>土</v>
      </c>
      <c r="AF12" s="93" t="str">
        <f t="shared" si="0"/>
        <v>日</v>
      </c>
      <c r="AG12" s="93" t="str">
        <f t="shared" si="0"/>
        <v>月</v>
      </c>
      <c r="AH12" s="93" t="str">
        <f t="shared" si="0"/>
        <v>火</v>
      </c>
      <c r="AI12" s="93" t="str">
        <f t="shared" si="0"/>
        <v>水</v>
      </c>
      <c r="AJ12" s="94" t="str">
        <f t="shared" si="0"/>
        <v>木</v>
      </c>
      <c r="AK12" s="92" t="str">
        <f t="shared" si="0"/>
        <v>金</v>
      </c>
      <c r="AL12" s="93" t="str">
        <f t="shared" si="0"/>
        <v>土</v>
      </c>
      <c r="AM12" s="93" t="str">
        <f t="shared" si="0"/>
        <v>日</v>
      </c>
      <c r="AN12" s="93" t="str">
        <f t="shared" si="0"/>
        <v>月</v>
      </c>
      <c r="AO12" s="93" t="str">
        <f t="shared" si="0"/>
        <v>火</v>
      </c>
      <c r="AP12" s="93" t="str">
        <f t="shared" si="0"/>
        <v>水</v>
      </c>
      <c r="AQ12" s="94" t="str">
        <f t="shared" si="0"/>
        <v>木</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695"/>
      <c r="AV12" s="696"/>
      <c r="AW12" s="695"/>
      <c r="AX12" s="696"/>
      <c r="AY12" s="738"/>
      <c r="AZ12" s="738"/>
      <c r="BA12" s="738"/>
      <c r="BB12" s="738"/>
      <c r="BC12" s="738"/>
      <c r="BD12" s="738"/>
    </row>
    <row r="13" spans="1:57" ht="39.950000000000003" customHeight="1">
      <c r="A13" s="71"/>
      <c r="B13" s="86">
        <v>1</v>
      </c>
      <c r="C13" s="774" t="s">
        <v>2</v>
      </c>
      <c r="D13" s="775"/>
      <c r="E13" s="776" t="s">
        <v>97</v>
      </c>
      <c r="F13" s="777"/>
      <c r="G13" s="778" t="s">
        <v>98</v>
      </c>
      <c r="H13" s="779"/>
      <c r="I13" s="779"/>
      <c r="J13" s="779"/>
      <c r="K13" s="780"/>
      <c r="L13" s="783" t="s">
        <v>169</v>
      </c>
      <c r="M13" s="784"/>
      <c r="N13" s="784"/>
      <c r="O13" s="785"/>
      <c r="P13" s="124">
        <v>8</v>
      </c>
      <c r="Q13" s="125">
        <v>8</v>
      </c>
      <c r="R13" s="125">
        <v>8</v>
      </c>
      <c r="S13" s="125"/>
      <c r="T13" s="125"/>
      <c r="U13" s="125">
        <v>8</v>
      </c>
      <c r="V13" s="126">
        <v>8</v>
      </c>
      <c r="W13" s="124">
        <v>8</v>
      </c>
      <c r="X13" s="125">
        <v>8</v>
      </c>
      <c r="Y13" s="125">
        <v>8</v>
      </c>
      <c r="Z13" s="125"/>
      <c r="AA13" s="125"/>
      <c r="AB13" s="125">
        <v>8</v>
      </c>
      <c r="AC13" s="126">
        <v>8</v>
      </c>
      <c r="AD13" s="124">
        <v>8</v>
      </c>
      <c r="AE13" s="125">
        <v>8</v>
      </c>
      <c r="AF13" s="125">
        <v>8</v>
      </c>
      <c r="AG13" s="125"/>
      <c r="AH13" s="125"/>
      <c r="AI13" s="125">
        <v>8</v>
      </c>
      <c r="AJ13" s="126">
        <v>8</v>
      </c>
      <c r="AK13" s="124">
        <v>8</v>
      </c>
      <c r="AL13" s="125">
        <v>8</v>
      </c>
      <c r="AM13" s="125">
        <v>8</v>
      </c>
      <c r="AN13" s="125"/>
      <c r="AO13" s="125"/>
      <c r="AP13" s="125">
        <v>8</v>
      </c>
      <c r="AQ13" s="126">
        <v>8</v>
      </c>
      <c r="AR13" s="124"/>
      <c r="AS13" s="125"/>
      <c r="AT13" s="126"/>
      <c r="AU13" s="766">
        <f>IF($AZ$3="４週",SUM(P13:AQ13),IF($AZ$3="暦月",SUM(P13:AT13),""))</f>
        <v>160</v>
      </c>
      <c r="AV13" s="767"/>
      <c r="AW13" s="768">
        <f t="shared" ref="AW13:AW30" si="1">IF($AZ$3="４週",AU13/4,IF($AZ$3="暦月",AU13/($AZ$6/7),""))</f>
        <v>40</v>
      </c>
      <c r="AX13" s="769"/>
      <c r="AY13" s="810"/>
      <c r="AZ13" s="811"/>
      <c r="BA13" s="811"/>
      <c r="BB13" s="811"/>
      <c r="BC13" s="811"/>
      <c r="BD13" s="812"/>
    </row>
    <row r="14" spans="1:57" ht="39.950000000000003" customHeight="1">
      <c r="A14" s="71"/>
      <c r="B14" s="87">
        <f t="shared" ref="B14:B30" si="2">B13+1</f>
        <v>2</v>
      </c>
      <c r="C14" s="781" t="s">
        <v>41</v>
      </c>
      <c r="D14" s="782"/>
      <c r="E14" s="789" t="s">
        <v>97</v>
      </c>
      <c r="F14" s="790"/>
      <c r="G14" s="791" t="s">
        <v>3</v>
      </c>
      <c r="H14" s="792"/>
      <c r="I14" s="792"/>
      <c r="J14" s="792"/>
      <c r="K14" s="793"/>
      <c r="L14" s="786" t="s">
        <v>169</v>
      </c>
      <c r="M14" s="787"/>
      <c r="N14" s="787"/>
      <c r="O14" s="788"/>
      <c r="P14" s="127">
        <v>8</v>
      </c>
      <c r="Q14" s="128">
        <v>8</v>
      </c>
      <c r="R14" s="128"/>
      <c r="S14" s="128">
        <v>8</v>
      </c>
      <c r="T14" s="128">
        <v>8</v>
      </c>
      <c r="U14" s="128">
        <v>8</v>
      </c>
      <c r="V14" s="129"/>
      <c r="W14" s="127">
        <v>8</v>
      </c>
      <c r="X14" s="128">
        <v>8</v>
      </c>
      <c r="Y14" s="128"/>
      <c r="Z14" s="128">
        <v>8</v>
      </c>
      <c r="AA14" s="128">
        <v>8</v>
      </c>
      <c r="AB14" s="128">
        <v>8</v>
      </c>
      <c r="AC14" s="129"/>
      <c r="AD14" s="127">
        <v>8</v>
      </c>
      <c r="AE14" s="128">
        <v>8</v>
      </c>
      <c r="AF14" s="128"/>
      <c r="AG14" s="128">
        <v>8</v>
      </c>
      <c r="AH14" s="128">
        <v>8</v>
      </c>
      <c r="AI14" s="128">
        <v>8</v>
      </c>
      <c r="AJ14" s="129"/>
      <c r="AK14" s="127">
        <v>8</v>
      </c>
      <c r="AL14" s="128">
        <v>8</v>
      </c>
      <c r="AM14" s="128"/>
      <c r="AN14" s="128">
        <v>8</v>
      </c>
      <c r="AO14" s="128">
        <v>8</v>
      </c>
      <c r="AP14" s="128">
        <v>8</v>
      </c>
      <c r="AQ14" s="129"/>
      <c r="AR14" s="127"/>
      <c r="AS14" s="128"/>
      <c r="AT14" s="129"/>
      <c r="AU14" s="745">
        <f>IF($AZ$3="４週",SUM(P14:AQ14),IF($AZ$3="暦月",SUM(P14:AT14),""))</f>
        <v>160</v>
      </c>
      <c r="AV14" s="746"/>
      <c r="AW14" s="749">
        <f t="shared" si="1"/>
        <v>40</v>
      </c>
      <c r="AX14" s="750"/>
      <c r="AY14" s="804"/>
      <c r="AZ14" s="805"/>
      <c r="BA14" s="805"/>
      <c r="BB14" s="805"/>
      <c r="BC14" s="805"/>
      <c r="BD14" s="806"/>
    </row>
    <row r="15" spans="1:57" ht="39.950000000000003" customHeight="1">
      <c r="A15" s="71"/>
      <c r="B15" s="87">
        <f t="shared" si="2"/>
        <v>3</v>
      </c>
      <c r="C15" s="781" t="s">
        <v>42</v>
      </c>
      <c r="D15" s="782"/>
      <c r="E15" s="789" t="s">
        <v>97</v>
      </c>
      <c r="F15" s="790"/>
      <c r="G15" s="791" t="s">
        <v>114</v>
      </c>
      <c r="H15" s="792"/>
      <c r="I15" s="792"/>
      <c r="J15" s="792"/>
      <c r="K15" s="793"/>
      <c r="L15" s="786" t="s">
        <v>169</v>
      </c>
      <c r="M15" s="787"/>
      <c r="N15" s="787"/>
      <c r="O15" s="788"/>
      <c r="P15" s="127"/>
      <c r="Q15" s="128">
        <v>8</v>
      </c>
      <c r="R15" s="128">
        <v>8</v>
      </c>
      <c r="S15" s="128"/>
      <c r="T15" s="128">
        <v>8</v>
      </c>
      <c r="U15" s="128">
        <v>8</v>
      </c>
      <c r="V15" s="129">
        <v>8</v>
      </c>
      <c r="W15" s="127"/>
      <c r="X15" s="128">
        <v>8</v>
      </c>
      <c r="Y15" s="128">
        <v>8</v>
      </c>
      <c r="Z15" s="128"/>
      <c r="AA15" s="128">
        <v>8</v>
      </c>
      <c r="AB15" s="128">
        <v>8</v>
      </c>
      <c r="AC15" s="129">
        <v>8</v>
      </c>
      <c r="AD15" s="127"/>
      <c r="AE15" s="128">
        <v>8</v>
      </c>
      <c r="AF15" s="128">
        <v>8</v>
      </c>
      <c r="AG15" s="128"/>
      <c r="AH15" s="128">
        <v>8</v>
      </c>
      <c r="AI15" s="128">
        <v>8</v>
      </c>
      <c r="AJ15" s="129">
        <v>8</v>
      </c>
      <c r="AK15" s="127"/>
      <c r="AL15" s="128">
        <v>8</v>
      </c>
      <c r="AM15" s="128">
        <v>8</v>
      </c>
      <c r="AN15" s="128"/>
      <c r="AO15" s="128">
        <v>8</v>
      </c>
      <c r="AP15" s="128">
        <v>8</v>
      </c>
      <c r="AQ15" s="129">
        <v>8</v>
      </c>
      <c r="AR15" s="127"/>
      <c r="AS15" s="128"/>
      <c r="AT15" s="129"/>
      <c r="AU15" s="745">
        <f>IF($AZ$3="４週",SUM(P15:AQ15),IF($AZ$3="暦月",SUM(P15:AT15),""))</f>
        <v>160</v>
      </c>
      <c r="AV15" s="746"/>
      <c r="AW15" s="749">
        <f t="shared" si="1"/>
        <v>40</v>
      </c>
      <c r="AX15" s="750"/>
      <c r="AY15" s="804"/>
      <c r="AZ15" s="805"/>
      <c r="BA15" s="805"/>
      <c r="BB15" s="805"/>
      <c r="BC15" s="805"/>
      <c r="BD15" s="806"/>
    </row>
    <row r="16" spans="1:57" ht="39.950000000000003" customHeight="1">
      <c r="A16" s="71"/>
      <c r="B16" s="87">
        <f t="shared" si="2"/>
        <v>4</v>
      </c>
      <c r="C16" s="781" t="s">
        <v>41</v>
      </c>
      <c r="D16" s="782"/>
      <c r="E16" s="789" t="s">
        <v>99</v>
      </c>
      <c r="F16" s="790"/>
      <c r="G16" s="791" t="s">
        <v>110</v>
      </c>
      <c r="H16" s="792"/>
      <c r="I16" s="792"/>
      <c r="J16" s="792"/>
      <c r="K16" s="793"/>
      <c r="L16" s="786" t="s">
        <v>169</v>
      </c>
      <c r="M16" s="787"/>
      <c r="N16" s="787"/>
      <c r="O16" s="788"/>
      <c r="P16" s="127">
        <v>4</v>
      </c>
      <c r="Q16" s="128">
        <v>4</v>
      </c>
      <c r="R16" s="128"/>
      <c r="S16" s="128"/>
      <c r="T16" s="128">
        <v>4</v>
      </c>
      <c r="U16" s="128">
        <v>4</v>
      </c>
      <c r="V16" s="129">
        <v>4</v>
      </c>
      <c r="W16" s="127">
        <v>4</v>
      </c>
      <c r="X16" s="128">
        <v>4</v>
      </c>
      <c r="Y16" s="128"/>
      <c r="Z16" s="128"/>
      <c r="AA16" s="128">
        <v>4</v>
      </c>
      <c r="AB16" s="128">
        <v>4</v>
      </c>
      <c r="AC16" s="129">
        <v>4</v>
      </c>
      <c r="AD16" s="127">
        <v>4</v>
      </c>
      <c r="AE16" s="128">
        <v>4</v>
      </c>
      <c r="AF16" s="128"/>
      <c r="AG16" s="128"/>
      <c r="AH16" s="128">
        <v>4</v>
      </c>
      <c r="AI16" s="128">
        <v>4</v>
      </c>
      <c r="AJ16" s="129">
        <v>4</v>
      </c>
      <c r="AK16" s="127">
        <v>4</v>
      </c>
      <c r="AL16" s="128">
        <v>4</v>
      </c>
      <c r="AM16" s="128"/>
      <c r="AN16" s="128"/>
      <c r="AO16" s="128">
        <v>4</v>
      </c>
      <c r="AP16" s="128">
        <v>4</v>
      </c>
      <c r="AQ16" s="129">
        <v>4</v>
      </c>
      <c r="AR16" s="127"/>
      <c r="AS16" s="128"/>
      <c r="AT16" s="129"/>
      <c r="AU16" s="745">
        <f>IF($AZ$3="４週",SUM(P16:AQ16),IF($AZ$3="暦月",SUM(P16:AT16),""))</f>
        <v>80</v>
      </c>
      <c r="AV16" s="746"/>
      <c r="AW16" s="749">
        <f t="shared" si="1"/>
        <v>20</v>
      </c>
      <c r="AX16" s="750"/>
      <c r="AY16" s="804"/>
      <c r="AZ16" s="805"/>
      <c r="BA16" s="805"/>
      <c r="BB16" s="805"/>
      <c r="BC16" s="805"/>
      <c r="BD16" s="806"/>
    </row>
    <row r="17" spans="1:56" ht="39.950000000000003" customHeight="1">
      <c r="A17" s="71"/>
      <c r="B17" s="87">
        <f t="shared" si="2"/>
        <v>5</v>
      </c>
      <c r="C17" s="781" t="s">
        <v>41</v>
      </c>
      <c r="D17" s="782"/>
      <c r="E17" s="789" t="s">
        <v>99</v>
      </c>
      <c r="F17" s="790"/>
      <c r="G17" s="791" t="s">
        <v>110</v>
      </c>
      <c r="H17" s="792"/>
      <c r="I17" s="792"/>
      <c r="J17" s="792"/>
      <c r="K17" s="793"/>
      <c r="L17" s="786" t="s">
        <v>169</v>
      </c>
      <c r="M17" s="787"/>
      <c r="N17" s="787"/>
      <c r="O17" s="788"/>
      <c r="P17" s="127">
        <v>4</v>
      </c>
      <c r="Q17" s="128">
        <v>4</v>
      </c>
      <c r="R17" s="128"/>
      <c r="S17" s="128"/>
      <c r="T17" s="128">
        <v>4</v>
      </c>
      <c r="U17" s="128">
        <v>4</v>
      </c>
      <c r="V17" s="129">
        <v>4</v>
      </c>
      <c r="W17" s="127">
        <v>4</v>
      </c>
      <c r="X17" s="128">
        <v>4</v>
      </c>
      <c r="Y17" s="128"/>
      <c r="Z17" s="128"/>
      <c r="AA17" s="128">
        <v>4</v>
      </c>
      <c r="AB17" s="128">
        <v>4</v>
      </c>
      <c r="AC17" s="129">
        <v>4</v>
      </c>
      <c r="AD17" s="127">
        <v>4</v>
      </c>
      <c r="AE17" s="128">
        <v>4</v>
      </c>
      <c r="AF17" s="128"/>
      <c r="AG17" s="128"/>
      <c r="AH17" s="128">
        <v>4</v>
      </c>
      <c r="AI17" s="128">
        <v>4</v>
      </c>
      <c r="AJ17" s="129">
        <v>4</v>
      </c>
      <c r="AK17" s="127">
        <v>4</v>
      </c>
      <c r="AL17" s="128">
        <v>4</v>
      </c>
      <c r="AM17" s="128"/>
      <c r="AN17" s="128"/>
      <c r="AO17" s="128">
        <v>4</v>
      </c>
      <c r="AP17" s="128">
        <v>4</v>
      </c>
      <c r="AQ17" s="129">
        <v>4</v>
      </c>
      <c r="AR17" s="127"/>
      <c r="AS17" s="128"/>
      <c r="AT17" s="129"/>
      <c r="AU17" s="745">
        <f t="shared" ref="AU17:AU30" si="3">IF($AZ$3="４週",SUM(P17:AQ17),IF($AZ$3="暦月",SUM(P17:AT17),""))</f>
        <v>80</v>
      </c>
      <c r="AV17" s="746"/>
      <c r="AW17" s="749">
        <f t="shared" si="1"/>
        <v>20</v>
      </c>
      <c r="AX17" s="750"/>
      <c r="AY17" s="804"/>
      <c r="AZ17" s="805"/>
      <c r="BA17" s="805"/>
      <c r="BB17" s="805"/>
      <c r="BC17" s="805"/>
      <c r="BD17" s="806"/>
    </row>
    <row r="18" spans="1:56" ht="39.950000000000003" customHeight="1">
      <c r="A18" s="71"/>
      <c r="B18" s="87">
        <f t="shared" si="2"/>
        <v>6</v>
      </c>
      <c r="C18" s="781" t="s">
        <v>41</v>
      </c>
      <c r="D18" s="782"/>
      <c r="E18" s="789" t="s">
        <v>99</v>
      </c>
      <c r="F18" s="790"/>
      <c r="G18" s="791" t="s">
        <v>110</v>
      </c>
      <c r="H18" s="792"/>
      <c r="I18" s="792"/>
      <c r="J18" s="792"/>
      <c r="K18" s="793"/>
      <c r="L18" s="786" t="s">
        <v>169</v>
      </c>
      <c r="M18" s="787"/>
      <c r="N18" s="787"/>
      <c r="O18" s="788"/>
      <c r="P18" s="127"/>
      <c r="Q18" s="128">
        <v>4</v>
      </c>
      <c r="R18" s="128">
        <v>4</v>
      </c>
      <c r="S18" s="128">
        <v>4</v>
      </c>
      <c r="T18" s="128">
        <v>4</v>
      </c>
      <c r="U18" s="128"/>
      <c r="V18" s="129">
        <v>4</v>
      </c>
      <c r="W18" s="127"/>
      <c r="X18" s="128">
        <v>4</v>
      </c>
      <c r="Y18" s="128">
        <v>4</v>
      </c>
      <c r="Z18" s="128">
        <v>4</v>
      </c>
      <c r="AA18" s="128">
        <v>4</v>
      </c>
      <c r="AB18" s="128"/>
      <c r="AC18" s="129">
        <v>4</v>
      </c>
      <c r="AD18" s="127"/>
      <c r="AE18" s="128">
        <v>4</v>
      </c>
      <c r="AF18" s="128">
        <v>4</v>
      </c>
      <c r="AG18" s="128">
        <v>4</v>
      </c>
      <c r="AH18" s="128">
        <v>4</v>
      </c>
      <c r="AI18" s="128"/>
      <c r="AJ18" s="129">
        <v>4</v>
      </c>
      <c r="AK18" s="127"/>
      <c r="AL18" s="128">
        <v>4</v>
      </c>
      <c r="AM18" s="128">
        <v>4</v>
      </c>
      <c r="AN18" s="128">
        <v>4</v>
      </c>
      <c r="AO18" s="128">
        <v>4</v>
      </c>
      <c r="AP18" s="128"/>
      <c r="AQ18" s="129">
        <v>4</v>
      </c>
      <c r="AR18" s="127"/>
      <c r="AS18" s="128"/>
      <c r="AT18" s="129"/>
      <c r="AU18" s="745">
        <f t="shared" si="3"/>
        <v>80</v>
      </c>
      <c r="AV18" s="746"/>
      <c r="AW18" s="749">
        <f t="shared" si="1"/>
        <v>20</v>
      </c>
      <c r="AX18" s="750"/>
      <c r="AY18" s="804"/>
      <c r="AZ18" s="805"/>
      <c r="BA18" s="805"/>
      <c r="BB18" s="805"/>
      <c r="BC18" s="805"/>
      <c r="BD18" s="806"/>
    </row>
    <row r="19" spans="1:56" ht="39.950000000000003" customHeight="1">
      <c r="A19" s="71"/>
      <c r="B19" s="87">
        <f t="shared" si="2"/>
        <v>7</v>
      </c>
      <c r="C19" s="781" t="s">
        <v>41</v>
      </c>
      <c r="D19" s="782"/>
      <c r="E19" s="789" t="s">
        <v>99</v>
      </c>
      <c r="F19" s="790"/>
      <c r="G19" s="791" t="s">
        <v>110</v>
      </c>
      <c r="H19" s="792"/>
      <c r="I19" s="792"/>
      <c r="J19" s="792"/>
      <c r="K19" s="793"/>
      <c r="L19" s="786" t="s">
        <v>169</v>
      </c>
      <c r="M19" s="787"/>
      <c r="N19" s="787"/>
      <c r="O19" s="788"/>
      <c r="P19" s="127">
        <v>4</v>
      </c>
      <c r="Q19" s="128"/>
      <c r="R19" s="128">
        <v>4</v>
      </c>
      <c r="S19" s="128">
        <v>4</v>
      </c>
      <c r="T19" s="128"/>
      <c r="U19" s="128">
        <v>4</v>
      </c>
      <c r="V19" s="129">
        <v>4</v>
      </c>
      <c r="W19" s="127">
        <v>4</v>
      </c>
      <c r="X19" s="128"/>
      <c r="Y19" s="128">
        <v>4</v>
      </c>
      <c r="Z19" s="128">
        <v>4</v>
      </c>
      <c r="AA19" s="128"/>
      <c r="AB19" s="128"/>
      <c r="AC19" s="129">
        <v>4</v>
      </c>
      <c r="AD19" s="127">
        <v>4</v>
      </c>
      <c r="AE19" s="128"/>
      <c r="AF19" s="128">
        <v>4</v>
      </c>
      <c r="AG19" s="128">
        <v>4</v>
      </c>
      <c r="AH19" s="128"/>
      <c r="AI19" s="128"/>
      <c r="AJ19" s="129">
        <v>4</v>
      </c>
      <c r="AK19" s="127">
        <v>4</v>
      </c>
      <c r="AL19" s="128"/>
      <c r="AM19" s="128">
        <v>4</v>
      </c>
      <c r="AN19" s="128">
        <v>4</v>
      </c>
      <c r="AO19" s="128"/>
      <c r="AP19" s="128"/>
      <c r="AQ19" s="129">
        <v>4</v>
      </c>
      <c r="AR19" s="127"/>
      <c r="AS19" s="128"/>
      <c r="AT19" s="129"/>
      <c r="AU19" s="745">
        <f>IF($AZ$3="４週",SUM(P19:AQ19),IF($AZ$3="暦月",SUM(P19:AT19),""))</f>
        <v>68</v>
      </c>
      <c r="AV19" s="746"/>
      <c r="AW19" s="749">
        <f t="shared" si="1"/>
        <v>17</v>
      </c>
      <c r="AX19" s="750"/>
      <c r="AY19" s="804"/>
      <c r="AZ19" s="805"/>
      <c r="BA19" s="805"/>
      <c r="BB19" s="805"/>
      <c r="BC19" s="805"/>
      <c r="BD19" s="806"/>
    </row>
    <row r="20" spans="1:56" ht="39.950000000000003" customHeight="1">
      <c r="A20" s="71"/>
      <c r="B20" s="87">
        <f t="shared" si="2"/>
        <v>8</v>
      </c>
      <c r="C20" s="781" t="s">
        <v>41</v>
      </c>
      <c r="D20" s="782"/>
      <c r="E20" s="789" t="s">
        <v>99</v>
      </c>
      <c r="F20" s="790"/>
      <c r="G20" s="791" t="s">
        <v>110</v>
      </c>
      <c r="H20" s="792"/>
      <c r="I20" s="792"/>
      <c r="J20" s="792"/>
      <c r="K20" s="793"/>
      <c r="L20" s="786" t="s">
        <v>169</v>
      </c>
      <c r="M20" s="787"/>
      <c r="N20" s="787"/>
      <c r="O20" s="788"/>
      <c r="P20" s="127">
        <v>4</v>
      </c>
      <c r="Q20" s="128"/>
      <c r="R20" s="128">
        <v>4</v>
      </c>
      <c r="S20" s="128">
        <v>4</v>
      </c>
      <c r="T20" s="128"/>
      <c r="U20" s="128"/>
      <c r="V20" s="129">
        <v>4</v>
      </c>
      <c r="W20" s="127">
        <v>4</v>
      </c>
      <c r="X20" s="128"/>
      <c r="Y20" s="128">
        <v>4</v>
      </c>
      <c r="Z20" s="128">
        <v>4</v>
      </c>
      <c r="AA20" s="128"/>
      <c r="AB20" s="128"/>
      <c r="AC20" s="129">
        <v>4</v>
      </c>
      <c r="AD20" s="127">
        <v>4</v>
      </c>
      <c r="AE20" s="128"/>
      <c r="AF20" s="128">
        <v>4</v>
      </c>
      <c r="AG20" s="128">
        <v>4</v>
      </c>
      <c r="AH20" s="128"/>
      <c r="AI20" s="128"/>
      <c r="AJ20" s="129">
        <v>4</v>
      </c>
      <c r="AK20" s="127">
        <v>4</v>
      </c>
      <c r="AL20" s="128"/>
      <c r="AM20" s="128">
        <v>4</v>
      </c>
      <c r="AN20" s="128">
        <v>4</v>
      </c>
      <c r="AO20" s="128"/>
      <c r="AP20" s="128"/>
      <c r="AQ20" s="129">
        <v>4</v>
      </c>
      <c r="AR20" s="127"/>
      <c r="AS20" s="128"/>
      <c r="AT20" s="129"/>
      <c r="AU20" s="745">
        <f t="shared" si="3"/>
        <v>64</v>
      </c>
      <c r="AV20" s="746"/>
      <c r="AW20" s="749">
        <f t="shared" si="1"/>
        <v>16</v>
      </c>
      <c r="AX20" s="750"/>
      <c r="AY20" s="804"/>
      <c r="AZ20" s="805"/>
      <c r="BA20" s="805"/>
      <c r="BB20" s="805"/>
      <c r="BC20" s="805"/>
      <c r="BD20" s="806"/>
    </row>
    <row r="21" spans="1:56" ht="39.950000000000003" customHeight="1">
      <c r="A21" s="71"/>
      <c r="B21" s="87">
        <f t="shared" si="2"/>
        <v>9</v>
      </c>
      <c r="C21" s="781" t="s">
        <v>41</v>
      </c>
      <c r="D21" s="782"/>
      <c r="E21" s="789" t="s">
        <v>99</v>
      </c>
      <c r="F21" s="790"/>
      <c r="G21" s="791" t="s">
        <v>110</v>
      </c>
      <c r="H21" s="792"/>
      <c r="I21" s="792"/>
      <c r="J21" s="792"/>
      <c r="K21" s="793"/>
      <c r="L21" s="786" t="s">
        <v>169</v>
      </c>
      <c r="M21" s="787"/>
      <c r="N21" s="787"/>
      <c r="O21" s="788"/>
      <c r="P21" s="127">
        <v>4</v>
      </c>
      <c r="Q21" s="128"/>
      <c r="R21" s="128">
        <v>4</v>
      </c>
      <c r="S21" s="128">
        <v>4</v>
      </c>
      <c r="T21" s="128"/>
      <c r="U21" s="128"/>
      <c r="V21" s="129"/>
      <c r="W21" s="127">
        <v>4</v>
      </c>
      <c r="X21" s="128"/>
      <c r="Y21" s="128">
        <v>4</v>
      </c>
      <c r="Z21" s="128">
        <v>4</v>
      </c>
      <c r="AA21" s="128"/>
      <c r="AB21" s="128">
        <v>4</v>
      </c>
      <c r="AC21" s="129"/>
      <c r="AD21" s="127">
        <v>4</v>
      </c>
      <c r="AE21" s="128"/>
      <c r="AF21" s="128">
        <v>4</v>
      </c>
      <c r="AG21" s="128">
        <v>4</v>
      </c>
      <c r="AH21" s="128"/>
      <c r="AI21" s="128">
        <v>4</v>
      </c>
      <c r="AJ21" s="129"/>
      <c r="AK21" s="127">
        <v>4</v>
      </c>
      <c r="AL21" s="128"/>
      <c r="AM21" s="128">
        <v>4</v>
      </c>
      <c r="AN21" s="128">
        <v>4</v>
      </c>
      <c r="AO21" s="128"/>
      <c r="AP21" s="128">
        <v>4</v>
      </c>
      <c r="AQ21" s="129"/>
      <c r="AR21" s="127"/>
      <c r="AS21" s="128"/>
      <c r="AT21" s="129"/>
      <c r="AU21" s="745">
        <f t="shared" si="3"/>
        <v>60</v>
      </c>
      <c r="AV21" s="746"/>
      <c r="AW21" s="749">
        <f t="shared" si="1"/>
        <v>15</v>
      </c>
      <c r="AX21" s="750"/>
      <c r="AY21" s="804"/>
      <c r="AZ21" s="805"/>
      <c r="BA21" s="805"/>
      <c r="BB21" s="805"/>
      <c r="BC21" s="805"/>
      <c r="BD21" s="806"/>
    </row>
    <row r="22" spans="1:56" ht="39.950000000000003" customHeight="1">
      <c r="A22" s="71"/>
      <c r="B22" s="87">
        <f t="shared" si="2"/>
        <v>10</v>
      </c>
      <c r="C22" s="781"/>
      <c r="D22" s="782"/>
      <c r="E22" s="789"/>
      <c r="F22" s="790"/>
      <c r="G22" s="791"/>
      <c r="H22" s="792"/>
      <c r="I22" s="792"/>
      <c r="J22" s="792"/>
      <c r="K22" s="793"/>
      <c r="L22" s="786"/>
      <c r="M22" s="787"/>
      <c r="N22" s="787"/>
      <c r="O22" s="788"/>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745">
        <f t="shared" si="3"/>
        <v>0</v>
      </c>
      <c r="AV22" s="746"/>
      <c r="AW22" s="749">
        <f t="shared" si="1"/>
        <v>0</v>
      </c>
      <c r="AX22" s="750"/>
      <c r="AY22" s="804"/>
      <c r="AZ22" s="805"/>
      <c r="BA22" s="805"/>
      <c r="BB22" s="805"/>
      <c r="BC22" s="805"/>
      <c r="BD22" s="806"/>
    </row>
    <row r="23" spans="1:56" ht="39.950000000000003" customHeight="1">
      <c r="A23" s="71"/>
      <c r="B23" s="87">
        <f t="shared" si="2"/>
        <v>11</v>
      </c>
      <c r="C23" s="781"/>
      <c r="D23" s="782"/>
      <c r="E23" s="789"/>
      <c r="F23" s="790"/>
      <c r="G23" s="791"/>
      <c r="H23" s="792"/>
      <c r="I23" s="792"/>
      <c r="J23" s="792"/>
      <c r="K23" s="793"/>
      <c r="L23" s="786"/>
      <c r="M23" s="787"/>
      <c r="N23" s="787"/>
      <c r="O23" s="788"/>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745">
        <f t="shared" si="3"/>
        <v>0</v>
      </c>
      <c r="AV23" s="746"/>
      <c r="AW23" s="749">
        <f t="shared" si="1"/>
        <v>0</v>
      </c>
      <c r="AX23" s="750"/>
      <c r="AY23" s="804"/>
      <c r="AZ23" s="805"/>
      <c r="BA23" s="805"/>
      <c r="BB23" s="805"/>
      <c r="BC23" s="805"/>
      <c r="BD23" s="806"/>
    </row>
    <row r="24" spans="1:56" ht="39.950000000000003" customHeight="1">
      <c r="A24" s="71"/>
      <c r="B24" s="87">
        <f t="shared" si="2"/>
        <v>12</v>
      </c>
      <c r="C24" s="781"/>
      <c r="D24" s="782"/>
      <c r="E24" s="789"/>
      <c r="F24" s="790"/>
      <c r="G24" s="791"/>
      <c r="H24" s="792"/>
      <c r="I24" s="792"/>
      <c r="J24" s="792"/>
      <c r="K24" s="793"/>
      <c r="L24" s="786"/>
      <c r="M24" s="787"/>
      <c r="N24" s="787"/>
      <c r="O24" s="788"/>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745">
        <f t="shared" si="3"/>
        <v>0</v>
      </c>
      <c r="AV24" s="746"/>
      <c r="AW24" s="749">
        <f t="shared" si="1"/>
        <v>0</v>
      </c>
      <c r="AX24" s="750"/>
      <c r="AY24" s="804"/>
      <c r="AZ24" s="805"/>
      <c r="BA24" s="805"/>
      <c r="BB24" s="805"/>
      <c r="BC24" s="805"/>
      <c r="BD24" s="806"/>
    </row>
    <row r="25" spans="1:56" ht="39.950000000000003" customHeight="1">
      <c r="A25" s="71"/>
      <c r="B25" s="87">
        <f t="shared" si="2"/>
        <v>13</v>
      </c>
      <c r="C25" s="781"/>
      <c r="D25" s="782"/>
      <c r="E25" s="789"/>
      <c r="F25" s="790"/>
      <c r="G25" s="791"/>
      <c r="H25" s="792"/>
      <c r="I25" s="792"/>
      <c r="J25" s="792"/>
      <c r="K25" s="793"/>
      <c r="L25" s="786"/>
      <c r="M25" s="787"/>
      <c r="N25" s="787"/>
      <c r="O25" s="788"/>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745">
        <f t="shared" si="3"/>
        <v>0</v>
      </c>
      <c r="AV25" s="746"/>
      <c r="AW25" s="749">
        <f t="shared" si="1"/>
        <v>0</v>
      </c>
      <c r="AX25" s="750"/>
      <c r="AY25" s="804"/>
      <c r="AZ25" s="805"/>
      <c r="BA25" s="805"/>
      <c r="BB25" s="805"/>
      <c r="BC25" s="805"/>
      <c r="BD25" s="806"/>
    </row>
    <row r="26" spans="1:56" ht="39.950000000000003" customHeight="1">
      <c r="A26" s="71"/>
      <c r="B26" s="87">
        <f t="shared" si="2"/>
        <v>14</v>
      </c>
      <c r="C26" s="781"/>
      <c r="D26" s="782"/>
      <c r="E26" s="789"/>
      <c r="F26" s="790"/>
      <c r="G26" s="791"/>
      <c r="H26" s="792"/>
      <c r="I26" s="792"/>
      <c r="J26" s="792"/>
      <c r="K26" s="793"/>
      <c r="L26" s="786"/>
      <c r="M26" s="787"/>
      <c r="N26" s="787"/>
      <c r="O26" s="788"/>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745">
        <f t="shared" si="3"/>
        <v>0</v>
      </c>
      <c r="AV26" s="746"/>
      <c r="AW26" s="749">
        <f t="shared" si="1"/>
        <v>0</v>
      </c>
      <c r="AX26" s="750"/>
      <c r="AY26" s="804"/>
      <c r="AZ26" s="805"/>
      <c r="BA26" s="805"/>
      <c r="BB26" s="805"/>
      <c r="BC26" s="805"/>
      <c r="BD26" s="806"/>
    </row>
    <row r="27" spans="1:56" ht="39.950000000000003" customHeight="1">
      <c r="A27" s="71"/>
      <c r="B27" s="87">
        <f t="shared" si="2"/>
        <v>15</v>
      </c>
      <c r="C27" s="781"/>
      <c r="D27" s="782"/>
      <c r="E27" s="789"/>
      <c r="F27" s="790"/>
      <c r="G27" s="791"/>
      <c r="H27" s="792"/>
      <c r="I27" s="792"/>
      <c r="J27" s="792"/>
      <c r="K27" s="793"/>
      <c r="L27" s="786"/>
      <c r="M27" s="787"/>
      <c r="N27" s="787"/>
      <c r="O27" s="788"/>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745">
        <f t="shared" si="3"/>
        <v>0</v>
      </c>
      <c r="AV27" s="746"/>
      <c r="AW27" s="749">
        <f t="shared" si="1"/>
        <v>0</v>
      </c>
      <c r="AX27" s="750"/>
      <c r="AY27" s="804"/>
      <c r="AZ27" s="805"/>
      <c r="BA27" s="805"/>
      <c r="BB27" s="805"/>
      <c r="BC27" s="805"/>
      <c r="BD27" s="806"/>
    </row>
    <row r="28" spans="1:56" ht="39.950000000000003" customHeight="1">
      <c r="A28" s="71"/>
      <c r="B28" s="87">
        <f t="shared" si="2"/>
        <v>16</v>
      </c>
      <c r="C28" s="781"/>
      <c r="D28" s="782"/>
      <c r="E28" s="789"/>
      <c r="F28" s="790"/>
      <c r="G28" s="791"/>
      <c r="H28" s="792"/>
      <c r="I28" s="792"/>
      <c r="J28" s="792"/>
      <c r="K28" s="793"/>
      <c r="L28" s="786"/>
      <c r="M28" s="787"/>
      <c r="N28" s="787"/>
      <c r="O28" s="788"/>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745">
        <f t="shared" si="3"/>
        <v>0</v>
      </c>
      <c r="AV28" s="746"/>
      <c r="AW28" s="749">
        <f t="shared" si="1"/>
        <v>0</v>
      </c>
      <c r="AX28" s="750"/>
      <c r="AY28" s="804"/>
      <c r="AZ28" s="805"/>
      <c r="BA28" s="805"/>
      <c r="BB28" s="805"/>
      <c r="BC28" s="805"/>
      <c r="BD28" s="806"/>
    </row>
    <row r="29" spans="1:56" ht="39.950000000000003" customHeight="1">
      <c r="A29" s="71"/>
      <c r="B29" s="87">
        <f t="shared" si="2"/>
        <v>17</v>
      </c>
      <c r="C29" s="781"/>
      <c r="D29" s="782"/>
      <c r="E29" s="789"/>
      <c r="F29" s="790"/>
      <c r="G29" s="791"/>
      <c r="H29" s="792"/>
      <c r="I29" s="792"/>
      <c r="J29" s="792"/>
      <c r="K29" s="793"/>
      <c r="L29" s="786"/>
      <c r="M29" s="787"/>
      <c r="N29" s="787"/>
      <c r="O29" s="788"/>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745">
        <f t="shared" si="3"/>
        <v>0</v>
      </c>
      <c r="AV29" s="746"/>
      <c r="AW29" s="749">
        <f t="shared" si="1"/>
        <v>0</v>
      </c>
      <c r="AX29" s="750"/>
      <c r="AY29" s="804"/>
      <c r="AZ29" s="805"/>
      <c r="BA29" s="805"/>
      <c r="BB29" s="805"/>
      <c r="BC29" s="805"/>
      <c r="BD29" s="806"/>
    </row>
    <row r="30" spans="1:56" ht="39.950000000000003" customHeight="1" thickBot="1">
      <c r="A30" s="71"/>
      <c r="B30" s="88">
        <f t="shared" si="2"/>
        <v>18</v>
      </c>
      <c r="C30" s="794"/>
      <c r="D30" s="795"/>
      <c r="E30" s="796"/>
      <c r="F30" s="797"/>
      <c r="G30" s="798"/>
      <c r="H30" s="799"/>
      <c r="I30" s="799"/>
      <c r="J30" s="799"/>
      <c r="K30" s="800"/>
      <c r="L30" s="801"/>
      <c r="M30" s="802"/>
      <c r="N30" s="802"/>
      <c r="O30" s="803"/>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770">
        <f t="shared" si="3"/>
        <v>0</v>
      </c>
      <c r="AV30" s="771"/>
      <c r="AW30" s="772">
        <f t="shared" si="1"/>
        <v>0</v>
      </c>
      <c r="AX30" s="773"/>
      <c r="AY30" s="807"/>
      <c r="AZ30" s="808"/>
      <c r="BA30" s="808"/>
      <c r="BB30" s="808"/>
      <c r="BC30" s="808"/>
      <c r="BD30" s="809"/>
    </row>
    <row r="31" spans="1:56" ht="20.25" customHeight="1">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c r="A34" s="71"/>
      <c r="B34" s="71"/>
      <c r="C34" s="67" t="s">
        <v>35</v>
      </c>
      <c r="D34" s="76"/>
      <c r="E34" s="77"/>
      <c r="F34" s="73"/>
      <c r="G34" s="73"/>
      <c r="H34" s="73"/>
      <c r="I34" s="73"/>
      <c r="J34" s="73"/>
      <c r="K34" s="73"/>
      <c r="L34" s="827" t="s">
        <v>29</v>
      </c>
      <c r="M34" s="827"/>
      <c r="N34" s="73"/>
      <c r="O34" s="73"/>
      <c r="P34" s="73"/>
      <c r="Q34" s="99"/>
      <c r="R34" s="723" t="s">
        <v>55</v>
      </c>
      <c r="S34" s="723"/>
      <c r="T34" s="723" t="s">
        <v>56</v>
      </c>
      <c r="U34" s="723"/>
      <c r="V34" s="723"/>
      <c r="W34" s="723"/>
      <c r="X34" s="99"/>
      <c r="Y34" s="729" t="s">
        <v>59</v>
      </c>
      <c r="Z34" s="729"/>
      <c r="AA34" s="729"/>
      <c r="AB34" s="729"/>
      <c r="AC34" s="67"/>
      <c r="AD34" s="67"/>
      <c r="AE34" s="97" t="s">
        <v>68</v>
      </c>
      <c r="AF34" s="97"/>
      <c r="AG34" s="99"/>
      <c r="AH34" s="99"/>
      <c r="AI34" s="676" t="s">
        <v>8</v>
      </c>
      <c r="AJ34" s="678"/>
      <c r="AK34" s="676" t="s">
        <v>9</v>
      </c>
      <c r="AL34" s="677"/>
      <c r="AM34" s="677"/>
      <c r="AN34" s="678"/>
      <c r="AO34" s="106"/>
      <c r="AP34" s="106"/>
      <c r="AQ34" s="106"/>
      <c r="AR34" s="106"/>
      <c r="AS34" s="710"/>
      <c r="AT34" s="710"/>
      <c r="AU34" s="106"/>
      <c r="AV34" s="106"/>
      <c r="AW34" s="106"/>
      <c r="AX34" s="71"/>
      <c r="AY34" s="71"/>
      <c r="AZ34" s="71"/>
      <c r="BA34" s="71"/>
      <c r="BB34" s="71"/>
      <c r="BC34" s="71"/>
      <c r="BD34" s="71"/>
    </row>
    <row r="35" spans="1:56" ht="20.25" customHeight="1">
      <c r="A35" s="71"/>
      <c r="B35" s="71"/>
      <c r="C35" s="817"/>
      <c r="D35" s="817"/>
      <c r="E35" s="817"/>
      <c r="F35" s="818">
        <f>IF(AB2=1,10,IF(AB2=2,11,IF(AB2=3,12,AB2-3)))</f>
        <v>1</v>
      </c>
      <c r="G35" s="818"/>
      <c r="H35" s="818">
        <f>IF(AB2=1,11,IF(AB2=2,12,AB2-2))</f>
        <v>2</v>
      </c>
      <c r="I35" s="818"/>
      <c r="J35" s="818">
        <f>IF(AB2=1,12,AB2-1)</f>
        <v>3</v>
      </c>
      <c r="K35" s="818"/>
      <c r="L35" s="819" t="s">
        <v>28</v>
      </c>
      <c r="M35" s="819"/>
      <c r="N35" s="73"/>
      <c r="O35" s="73"/>
      <c r="P35" s="73"/>
      <c r="Q35" s="99"/>
      <c r="R35" s="675"/>
      <c r="S35" s="675"/>
      <c r="T35" s="675" t="s">
        <v>57</v>
      </c>
      <c r="U35" s="675"/>
      <c r="V35" s="675" t="s">
        <v>58</v>
      </c>
      <c r="W35" s="675"/>
      <c r="X35" s="99"/>
      <c r="Y35" s="675" t="s">
        <v>57</v>
      </c>
      <c r="Z35" s="675"/>
      <c r="AA35" s="675" t="s">
        <v>58</v>
      </c>
      <c r="AB35" s="675"/>
      <c r="AC35" s="67"/>
      <c r="AD35" s="67"/>
      <c r="AE35" s="97" t="s">
        <v>64</v>
      </c>
      <c r="AF35" s="97"/>
      <c r="AG35" s="99"/>
      <c r="AH35" s="99"/>
      <c r="AI35" s="676" t="s">
        <v>4</v>
      </c>
      <c r="AJ35" s="678"/>
      <c r="AK35" s="676" t="s">
        <v>72</v>
      </c>
      <c r="AL35" s="677"/>
      <c r="AM35" s="677"/>
      <c r="AN35" s="678"/>
      <c r="AO35" s="108"/>
      <c r="AP35" s="108"/>
      <c r="AQ35" s="106"/>
      <c r="AR35" s="109"/>
      <c r="AS35" s="730"/>
      <c r="AT35" s="730"/>
      <c r="AU35" s="106"/>
      <c r="AV35" s="106"/>
      <c r="AW35" s="106"/>
      <c r="AX35" s="71"/>
      <c r="AY35" s="71"/>
      <c r="AZ35" s="71"/>
      <c r="BA35" s="71"/>
      <c r="BB35" s="71"/>
      <c r="BC35" s="71"/>
      <c r="BD35" s="71"/>
    </row>
    <row r="36" spans="1:56" ht="20.25" customHeight="1">
      <c r="A36" s="71"/>
      <c r="B36" s="71"/>
      <c r="C36" s="817" t="s">
        <v>116</v>
      </c>
      <c r="D36" s="817"/>
      <c r="E36" s="817"/>
      <c r="F36" s="720">
        <v>30</v>
      </c>
      <c r="G36" s="720"/>
      <c r="H36" s="720">
        <v>31</v>
      </c>
      <c r="I36" s="720"/>
      <c r="J36" s="720">
        <v>31</v>
      </c>
      <c r="K36" s="720"/>
      <c r="L36" s="712">
        <f>SUM(F36:K36)</f>
        <v>92</v>
      </c>
      <c r="M36" s="712"/>
      <c r="N36" s="73"/>
      <c r="O36" s="73"/>
      <c r="P36" s="73"/>
      <c r="Q36" s="99"/>
      <c r="R36" s="676" t="s">
        <v>4</v>
      </c>
      <c r="S36" s="678"/>
      <c r="T36" s="813">
        <f>SUMIFS($AU$13:$AV$30,$C$13:$D$30,"訪問介護員",$E$13:$F$30,"A")+SUMIFS($AU$13:$AV$30,$C$13:$D$30,"サービス提供責任者",$E$13:$F$30,"A")</f>
        <v>320</v>
      </c>
      <c r="U36" s="814"/>
      <c r="V36" s="713">
        <f>SUMIFS($AW$13:$AX$30,$C$13:$D$30,"訪問介護員",$E$13:$F$30,"A")+SUMIFS($AW$13:$AX$30,$C$13:$D$30,"サービス提供責任者",$E$13:$F$30,"A")</f>
        <v>80</v>
      </c>
      <c r="W36" s="714"/>
      <c r="X36" s="118"/>
      <c r="Y36" s="815">
        <v>0</v>
      </c>
      <c r="Z36" s="816"/>
      <c r="AA36" s="815">
        <v>0</v>
      </c>
      <c r="AB36" s="816"/>
      <c r="AC36" s="117"/>
      <c r="AD36" s="117"/>
      <c r="AE36" s="815">
        <v>2</v>
      </c>
      <c r="AF36" s="816"/>
      <c r="AG36" s="99"/>
      <c r="AH36" s="99"/>
      <c r="AI36" s="676" t="s">
        <v>5</v>
      </c>
      <c r="AJ36" s="678"/>
      <c r="AK36" s="676" t="s">
        <v>73</v>
      </c>
      <c r="AL36" s="677"/>
      <c r="AM36" s="677"/>
      <c r="AN36" s="678"/>
      <c r="AO36" s="109"/>
      <c r="AP36" s="106"/>
      <c r="AQ36" s="747"/>
      <c r="AR36" s="747"/>
      <c r="AS36" s="747"/>
      <c r="AT36" s="747"/>
      <c r="AU36" s="106"/>
      <c r="AV36" s="106"/>
      <c r="AW36" s="106"/>
      <c r="AX36" s="71"/>
      <c r="AY36" s="71"/>
      <c r="AZ36" s="71"/>
      <c r="BA36" s="71"/>
      <c r="BB36" s="71"/>
      <c r="BC36" s="71"/>
      <c r="BD36" s="71"/>
    </row>
    <row r="37" spans="1:56" ht="20.25" customHeight="1">
      <c r="A37" s="71"/>
      <c r="B37" s="71"/>
      <c r="C37" s="817" t="s">
        <v>117</v>
      </c>
      <c r="D37" s="817"/>
      <c r="E37" s="817"/>
      <c r="F37" s="720">
        <v>15</v>
      </c>
      <c r="G37" s="720"/>
      <c r="H37" s="720">
        <v>16</v>
      </c>
      <c r="I37" s="720"/>
      <c r="J37" s="720">
        <v>15</v>
      </c>
      <c r="K37" s="720"/>
      <c r="L37" s="712">
        <f>SUM(F37:K37)</f>
        <v>46</v>
      </c>
      <c r="M37" s="712"/>
      <c r="N37" s="73"/>
      <c r="O37" s="73"/>
      <c r="P37" s="73"/>
      <c r="Q37" s="99"/>
      <c r="R37" s="676" t="s">
        <v>5</v>
      </c>
      <c r="S37" s="678"/>
      <c r="T37" s="813">
        <f>SUMIFS($AU$13:$AV$30,$C$13:$D$30,"訪問介護員",$E$13:$F$30,"B")+SUMIFS($AU$13:$AV$30,$C$13:$D$30,"サービス提供責任者",$E$13:$F$30,"B")</f>
        <v>0</v>
      </c>
      <c r="U37" s="814"/>
      <c r="V37" s="713">
        <f>SUMIFS($AW$13:$AX$30,$C$13:$D$30,"訪問介護員",$E$13:$F$30,"B")+SUMIFS($AW$13:$AX$30,$C$13:$D$30,"サービス提供責任者",$E$13:$F$30,"B")</f>
        <v>0</v>
      </c>
      <c r="W37" s="714"/>
      <c r="X37" s="118"/>
      <c r="Y37" s="815">
        <v>0</v>
      </c>
      <c r="Z37" s="816"/>
      <c r="AA37" s="815">
        <v>0</v>
      </c>
      <c r="AB37" s="816"/>
      <c r="AC37" s="117"/>
      <c r="AD37" s="117"/>
      <c r="AE37" s="815">
        <v>0</v>
      </c>
      <c r="AF37" s="816"/>
      <c r="AG37" s="99"/>
      <c r="AH37" s="99"/>
      <c r="AI37" s="676" t="s">
        <v>6</v>
      </c>
      <c r="AJ37" s="678"/>
      <c r="AK37" s="676" t="s">
        <v>74</v>
      </c>
      <c r="AL37" s="677"/>
      <c r="AM37" s="677"/>
      <c r="AN37" s="678"/>
      <c r="AO37" s="109"/>
      <c r="AP37" s="106"/>
      <c r="AQ37" s="680"/>
      <c r="AR37" s="680"/>
      <c r="AS37" s="680"/>
      <c r="AT37" s="680"/>
      <c r="AU37" s="106"/>
      <c r="AV37" s="106"/>
      <c r="AW37" s="106"/>
      <c r="AX37" s="71"/>
      <c r="AY37" s="71"/>
      <c r="AZ37" s="71"/>
      <c r="BA37" s="71"/>
      <c r="BB37" s="71"/>
      <c r="BC37" s="71"/>
      <c r="BD37" s="71"/>
    </row>
    <row r="38" spans="1:56" ht="20.25" customHeight="1">
      <c r="A38" s="71"/>
      <c r="B38" s="71"/>
      <c r="C38" s="824" t="s">
        <v>28</v>
      </c>
      <c r="D38" s="824"/>
      <c r="E38" s="824"/>
      <c r="F38" s="825">
        <f>SUM(F36:G37)</f>
        <v>45</v>
      </c>
      <c r="G38" s="825"/>
      <c r="H38" s="825">
        <f>SUM(H36:I37)</f>
        <v>47</v>
      </c>
      <c r="I38" s="825"/>
      <c r="J38" s="825">
        <f>SUM(J36:K37)</f>
        <v>46</v>
      </c>
      <c r="K38" s="825"/>
      <c r="L38" s="825">
        <f>SUM(L36:M37)</f>
        <v>138</v>
      </c>
      <c r="M38" s="825"/>
      <c r="N38" s="73"/>
      <c r="O38" s="79"/>
      <c r="P38" s="73"/>
      <c r="Q38" s="99"/>
      <c r="R38" s="676" t="s">
        <v>6</v>
      </c>
      <c r="S38" s="678"/>
      <c r="T38" s="813">
        <f>SUMIFS($AU$13:$AV$30,$C$13:$D$30,"訪問介護員",$E$13:$F$30,"C")+SUMIFS($AU$13:$AV$30,$C$13:$D$30,"サービス提供責任者",$E$13:$F$30,"C")</f>
        <v>432</v>
      </c>
      <c r="U38" s="814"/>
      <c r="V38" s="713">
        <f>SUMIFS($AW$13:$AX$30,$C$13:$D$30,"訪問介護員",$E$13:$F$30,"C")+SUMIFS($AW$13:$AX$30,$C$13:$D$30,"サービス提供責任者",$E$13:$F$30,"C")</f>
        <v>108</v>
      </c>
      <c r="W38" s="714"/>
      <c r="X38" s="118"/>
      <c r="Y38" s="815">
        <v>432</v>
      </c>
      <c r="Z38" s="816"/>
      <c r="AA38" s="721">
        <v>108</v>
      </c>
      <c r="AB38" s="722"/>
      <c r="AC38" s="117"/>
      <c r="AD38" s="117"/>
      <c r="AE38" s="813" t="s">
        <v>37</v>
      </c>
      <c r="AF38" s="814"/>
      <c r="AG38" s="99"/>
      <c r="AH38" s="99"/>
      <c r="AI38" s="676" t="s">
        <v>7</v>
      </c>
      <c r="AJ38" s="678"/>
      <c r="AK38" s="676" t="s">
        <v>100</v>
      </c>
      <c r="AL38" s="677"/>
      <c r="AM38" s="677"/>
      <c r="AN38" s="678"/>
      <c r="AO38" s="110"/>
      <c r="AP38" s="106"/>
      <c r="AQ38" s="683"/>
      <c r="AR38" s="683"/>
      <c r="AS38" s="685"/>
      <c r="AT38" s="685"/>
      <c r="AU38" s="106"/>
      <c r="AV38" s="106"/>
      <c r="AW38" s="106"/>
      <c r="AX38" s="71"/>
      <c r="AY38" s="71"/>
      <c r="AZ38" s="71"/>
      <c r="BA38" s="71"/>
      <c r="BB38" s="71"/>
      <c r="BC38" s="71"/>
      <c r="BD38" s="71"/>
    </row>
    <row r="39" spans="1:56" ht="20.25" customHeight="1">
      <c r="A39" s="71"/>
      <c r="B39" s="71"/>
      <c r="L39" s="97" t="s">
        <v>30</v>
      </c>
      <c r="M39" s="35"/>
      <c r="N39" s="826"/>
      <c r="O39" s="826"/>
      <c r="P39" s="73"/>
      <c r="Q39" s="99"/>
      <c r="R39" s="676" t="s">
        <v>7</v>
      </c>
      <c r="S39" s="678"/>
      <c r="T39" s="813">
        <f>SUMIFS($AU$13:$AV$30,$C$13:$D$30,"訪問介護員",$E$13:$F$30,"D")+SUMIFS($AU$13:$AV$30,$C$13:$D$30,"サービス提供責任者",$E$13:$F$30,"D")</f>
        <v>0</v>
      </c>
      <c r="U39" s="814"/>
      <c r="V39" s="713">
        <f>SUMIFS($AW$13:$AX$30,$C$13:$D$30,"訪問介護員",$E$13:$F$30,"D")+SUMIFS($AW$13:$AX$30,$C$13:$D$30,"サービス提供責任者",$E$13:$F$30,"D")</f>
        <v>0</v>
      </c>
      <c r="W39" s="714"/>
      <c r="X39" s="118"/>
      <c r="Y39" s="815">
        <v>0</v>
      </c>
      <c r="Z39" s="816"/>
      <c r="AA39" s="721">
        <v>0</v>
      </c>
      <c r="AB39" s="722"/>
      <c r="AC39" s="117"/>
      <c r="AD39" s="117"/>
      <c r="AE39" s="813" t="s">
        <v>37</v>
      </c>
      <c r="AF39" s="814"/>
      <c r="AG39" s="99"/>
      <c r="AH39" s="99"/>
      <c r="AI39" s="99"/>
      <c r="AJ39" s="680"/>
      <c r="AK39" s="680"/>
      <c r="AL39" s="683"/>
      <c r="AM39" s="683"/>
      <c r="AN39" s="685"/>
      <c r="AO39" s="685"/>
      <c r="AP39" s="106"/>
      <c r="AQ39" s="683"/>
      <c r="AR39" s="683"/>
      <c r="AS39" s="685"/>
      <c r="AT39" s="685"/>
      <c r="AU39" s="106"/>
      <c r="AV39" s="106"/>
      <c r="AW39" s="106"/>
      <c r="AX39" s="73"/>
      <c r="AY39" s="73"/>
      <c r="AZ39" s="71"/>
      <c r="BA39" s="71"/>
      <c r="BB39" s="71"/>
      <c r="BC39" s="71"/>
      <c r="BD39" s="71"/>
    </row>
    <row r="40" spans="1:56" ht="20.25" customHeight="1">
      <c r="A40" s="71"/>
      <c r="B40" s="71"/>
      <c r="C40" s="67"/>
      <c r="D40" s="67"/>
      <c r="E40" s="67"/>
      <c r="F40" s="67"/>
      <c r="G40" s="67"/>
      <c r="H40" s="67"/>
      <c r="I40" s="67"/>
      <c r="J40" s="67"/>
      <c r="K40" s="67"/>
      <c r="L40" s="823">
        <f>L38/3</f>
        <v>46</v>
      </c>
      <c r="M40" s="823"/>
      <c r="N40" s="71"/>
      <c r="O40" s="71"/>
      <c r="P40" s="73"/>
      <c r="Q40" s="99"/>
      <c r="R40" s="676" t="s">
        <v>28</v>
      </c>
      <c r="S40" s="678"/>
      <c r="T40" s="813">
        <f>SUM(T36:U39)</f>
        <v>752</v>
      </c>
      <c r="U40" s="814"/>
      <c r="V40" s="713">
        <f>SUM(V36:W39)</f>
        <v>188</v>
      </c>
      <c r="W40" s="714"/>
      <c r="X40" s="118"/>
      <c r="Y40" s="813">
        <f>SUM(Y36:Z39)</f>
        <v>432</v>
      </c>
      <c r="Z40" s="814"/>
      <c r="AA40" s="813">
        <f>SUM(AA36:AB39)</f>
        <v>108</v>
      </c>
      <c r="AB40" s="814"/>
      <c r="AC40" s="117"/>
      <c r="AD40" s="117"/>
      <c r="AE40" s="813">
        <f>SUM(AE36:AF37)</f>
        <v>2</v>
      </c>
      <c r="AF40" s="814"/>
      <c r="AG40" s="99"/>
      <c r="AH40" s="99"/>
      <c r="AI40" s="99"/>
      <c r="AJ40" s="680"/>
      <c r="AK40" s="680"/>
      <c r="AL40" s="683"/>
      <c r="AM40" s="683"/>
      <c r="AN40" s="684"/>
      <c r="AO40" s="684"/>
      <c r="AP40" s="106"/>
      <c r="AQ40" s="683"/>
      <c r="AR40" s="683"/>
      <c r="AS40" s="685"/>
      <c r="AT40" s="685"/>
      <c r="AU40" s="106"/>
      <c r="AV40" s="106"/>
      <c r="AW40" s="106"/>
      <c r="AX40" s="73"/>
      <c r="AY40" s="73"/>
      <c r="AZ40" s="71"/>
      <c r="BA40" s="71"/>
      <c r="BB40" s="71"/>
      <c r="BC40" s="71"/>
      <c r="BD40" s="71"/>
    </row>
    <row r="41" spans="1:56" ht="20.25" customHeight="1">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708" t="s">
        <v>127</v>
      </c>
      <c r="Z42" s="709"/>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675" t="s">
        <v>62</v>
      </c>
      <c r="AC44" s="675"/>
      <c r="AD44" s="675"/>
      <c r="AE44" s="675"/>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c r="A45" s="71"/>
      <c r="B45" s="71"/>
      <c r="C45" s="704">
        <f>L40</f>
        <v>46</v>
      </c>
      <c r="D45" s="705"/>
      <c r="E45" s="105" t="s">
        <v>31</v>
      </c>
      <c r="F45" s="706">
        <v>40</v>
      </c>
      <c r="G45" s="707"/>
      <c r="H45" s="105" t="s">
        <v>32</v>
      </c>
      <c r="I45" s="704">
        <f>C45/F45</f>
        <v>1.1499999999999999</v>
      </c>
      <c r="J45" s="705"/>
      <c r="K45" s="105" t="s">
        <v>33</v>
      </c>
      <c r="L45" s="699">
        <f>IF(C45&lt;40,1,ROUNDUP(I45,1))</f>
        <v>1.2000000000000002</v>
      </c>
      <c r="M45" s="700"/>
      <c r="N45" s="701"/>
      <c r="O45" s="99"/>
      <c r="P45" s="73"/>
      <c r="Q45" s="99"/>
      <c r="R45" s="666">
        <f>IF($Y$42="週",AA40,Y40)</f>
        <v>108</v>
      </c>
      <c r="S45" s="667"/>
      <c r="T45" s="667"/>
      <c r="U45" s="668"/>
      <c r="V45" s="105" t="s">
        <v>31</v>
      </c>
      <c r="W45" s="676">
        <f>IF($Y$42="週",$AV$5,$AZ$5)</f>
        <v>40</v>
      </c>
      <c r="X45" s="677"/>
      <c r="Y45" s="677"/>
      <c r="Z45" s="678"/>
      <c r="AA45" s="105" t="s">
        <v>32</v>
      </c>
      <c r="AB45" s="669">
        <f>ROUNDDOWN(R45/W45,1)</f>
        <v>2.7</v>
      </c>
      <c r="AC45" s="670"/>
      <c r="AD45" s="670"/>
      <c r="AE45" s="671"/>
      <c r="AF45" s="99"/>
      <c r="AG45" s="99"/>
      <c r="AH45" s="99"/>
      <c r="AI45" s="99"/>
      <c r="AJ45" s="679"/>
      <c r="AK45" s="679"/>
      <c r="AL45" s="679"/>
      <c r="AM45" s="679"/>
      <c r="AN45" s="109"/>
      <c r="AO45" s="680"/>
      <c r="AP45" s="680"/>
      <c r="AQ45" s="680"/>
      <c r="AR45" s="680"/>
      <c r="AS45" s="109"/>
      <c r="AT45" s="710"/>
      <c r="AU45" s="710"/>
      <c r="AV45" s="710"/>
      <c r="AW45" s="710"/>
      <c r="AX45" s="73"/>
      <c r="AY45" s="73"/>
      <c r="AZ45" s="71"/>
      <c r="BA45" s="71"/>
      <c r="BB45" s="71"/>
      <c r="BC45" s="71"/>
      <c r="BD45" s="71"/>
    </row>
    <row r="46" spans="1:56" ht="20.25" customHeight="1">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675" t="s">
        <v>28</v>
      </c>
      <c r="AC49" s="675"/>
      <c r="AD49" s="675"/>
      <c r="AE49" s="675"/>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c r="A50" s="71"/>
      <c r="B50" s="71"/>
      <c r="C50" s="67" t="s">
        <v>39</v>
      </c>
      <c r="D50" s="99"/>
      <c r="E50" s="99"/>
      <c r="F50" s="99"/>
      <c r="G50" s="99"/>
      <c r="H50" s="99"/>
      <c r="I50" s="99"/>
      <c r="J50" s="99"/>
      <c r="K50" s="99"/>
      <c r="L50" s="99"/>
      <c r="M50" s="99"/>
      <c r="N50" s="99"/>
      <c r="O50" s="99"/>
      <c r="P50" s="73"/>
      <c r="Q50" s="99"/>
      <c r="R50" s="676">
        <f>AE40</f>
        <v>2</v>
      </c>
      <c r="S50" s="677"/>
      <c r="T50" s="677"/>
      <c r="U50" s="678"/>
      <c r="V50" s="105" t="s">
        <v>115</v>
      </c>
      <c r="W50" s="669">
        <f>AB45</f>
        <v>2.7</v>
      </c>
      <c r="X50" s="670"/>
      <c r="Y50" s="670"/>
      <c r="Z50" s="671"/>
      <c r="AA50" s="105" t="s">
        <v>32</v>
      </c>
      <c r="AB50" s="672">
        <f>ROUNDDOWN(R50+W50,1)</f>
        <v>4.7</v>
      </c>
      <c r="AC50" s="673"/>
      <c r="AD50" s="673"/>
      <c r="AE50" s="674"/>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F36:M38">
    <cfRule type="expression" dxfId="3" priority="3">
      <formula>INDIRECT(ADDRESS(ROW(),COLUMN()))=TRUNC(INDIRECT(ADDRESS(ROW(),COLUMN())))</formula>
    </cfRule>
  </conditionalFormatting>
  <conditionalFormatting sqref="P13:AX30">
    <cfRule type="expression" dxfId="2" priority="4">
      <formula>INDIRECT(ADDRESS(ROW(),COLUMN()))=TRUNC(INDIRECT(ADDRESS(ROW(),COLUMN())))</formula>
    </cfRule>
  </conditionalFormatting>
  <conditionalFormatting sqref="R45:U45">
    <cfRule type="expression" dxfId="1" priority="1">
      <formula>INDIRECT(ADDRESS(ROW(),COLUMN()))=TRUNC(INDIRECT(ADDRESS(ROW(),COLUMN())))</formula>
    </cfRule>
  </conditionalFormatting>
  <conditionalFormatting sqref="T36:AF40">
    <cfRule type="expression" dxfId="0" priority="2">
      <formula>INDIRECT(ADDRESS(ROW(),COLUMN()))=TRUNC(INDIRECT(ADDRESS(ROW(),COLUMN())))</formula>
    </cfRule>
  </conditionalFormatting>
  <dataValidations count="8">
    <dataValidation type="list" allowBlank="1" showInputMessage="1" showErrorMessage="1" sqref="AZ3" xr:uid="{00000000-0002-0000-0800-000000000000}">
      <formula1>"４週,暦月"</formula1>
    </dataValidation>
    <dataValidation type="list" allowBlank="1" showInputMessage="1" showErrorMessage="1" sqref="Y42:Z42" xr:uid="{00000000-0002-0000-0800-000001000000}">
      <formula1>"週,暦月"</formula1>
    </dataValidation>
    <dataValidation type="decimal" allowBlank="1" showInputMessage="1" showErrorMessage="1" error="入力可能範囲　32～40" sqref="AV5" xr:uid="{00000000-0002-0000-0800-000002000000}">
      <formula1>32</formula1>
      <formula2>40</formula2>
    </dataValidation>
    <dataValidation type="list" allowBlank="1" showInputMessage="1" showErrorMessage="1" sqref="F45" xr:uid="{00000000-0002-0000-0800-000003000000}">
      <formula1>"40,50"</formula1>
    </dataValidation>
    <dataValidation type="list" allowBlank="1" showInputMessage="1" sqref="C13:D30" xr:uid="{00000000-0002-0000-0800-000004000000}">
      <formula1>職種</formula1>
    </dataValidation>
    <dataValidation type="list" errorStyle="warning" allowBlank="1" showInputMessage="1" error="リストにない場合のみ、入力してください。" sqref="G13:K30" xr:uid="{00000000-0002-0000-0800-000005000000}">
      <formula1>INDIRECT(C13)</formula1>
    </dataValidation>
    <dataValidation type="list" allowBlank="1" showInputMessage="1" sqref="E13:F30" xr:uid="{00000000-0002-0000-0800-000006000000}">
      <formula1>"A, B, C, D"</formula1>
    </dataValidation>
    <dataValidation type="list" allowBlank="1" showInputMessage="1" showErrorMessage="1" sqref="AZ4" xr:uid="{00000000-0002-0000-08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8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25</vt:i4>
      </vt:variant>
    </vt:vector>
  </HeadingPairs>
  <TitlesOfParts>
    <vt:vector size="39" baseType="lpstr">
      <vt:lpstr>提出書類一覧（指定更新）</vt:lpstr>
      <vt:lpstr>更新申請書(第5号様式)</vt:lpstr>
      <vt:lpstr>付表第三号（一）</vt:lpstr>
      <vt:lpstr>（参考）付表第三号（一）</vt:lpstr>
      <vt:lpstr>標準様式(1枚版)</vt:lpstr>
      <vt:lpstr>標準様式1(100名)</vt:lpstr>
      <vt:lpstr>記入方法</vt:lpstr>
      <vt:lpstr>プルダウン・リスト</vt:lpstr>
      <vt:lpstr>勤務形態(記載例)</vt:lpstr>
      <vt:lpstr>標準様式2</vt:lpstr>
      <vt:lpstr>平面図【記入例】</vt:lpstr>
      <vt:lpstr>標準様式４</vt:lpstr>
      <vt:lpstr>標準様式5</vt:lpstr>
      <vt:lpstr>参考様式１</vt:lpstr>
      <vt:lpstr>'（参考）付表第三号（一）'!Print_Area</vt:lpstr>
      <vt:lpstr>記入方法!Print_Area</vt:lpstr>
      <vt:lpstr>'勤務形態(記載例)'!Print_Area</vt:lpstr>
      <vt:lpstr>'更新申請書(第5号様式)'!Print_Area</vt:lpstr>
      <vt:lpstr>参考様式１!Print_Area</vt:lpstr>
      <vt:lpstr>'提出書類一覧（指定更新）'!Print_Area</vt:lpstr>
      <vt:lpstr>'標準様式(1枚版)'!Print_Area</vt:lpstr>
      <vt:lpstr>'標準様式1(100名)'!Print_Area</vt:lpstr>
      <vt:lpstr>標準様式2!Print_Area</vt:lpstr>
      <vt:lpstr>標準様式４!Print_Area</vt:lpstr>
      <vt:lpstr>標準様式5!Print_Area</vt:lpstr>
      <vt:lpstr>'付表第三号（一）'!Print_Area</vt:lpstr>
      <vt:lpstr>'勤務形態(記載例)'!Print_Titles</vt:lpstr>
      <vt:lpstr>'標準様式(1枚版)'!Print_Titles</vt:lpstr>
      <vt:lpstr>'標準様式1(100名)'!Print_Titles</vt:lpstr>
      <vt:lpstr>サービス提供責任者</vt:lpstr>
      <vt:lpstr>管理者</vt:lpstr>
      <vt:lpstr>'（参考）付表第三号（一）'!職種</vt:lpstr>
      <vt:lpstr>'更新申請書(第5号様式)'!職種</vt:lpstr>
      <vt:lpstr>標準様式４!職種</vt:lpstr>
      <vt:lpstr>標準様式5!職種</vt:lpstr>
      <vt:lpstr>'付表第三号（一）'!職種</vt:lpstr>
      <vt:lpstr>平面図【記入例】!職種</vt:lpstr>
      <vt:lpstr>職種</vt:lpstr>
      <vt:lpstr>訪問介護員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節子</dc:creator>
  <cp:lastModifiedBy>森長 保</cp:lastModifiedBy>
  <cp:lastPrinted>2024-09-26T06:29:12Z</cp:lastPrinted>
  <dcterms:created xsi:type="dcterms:W3CDTF">2024-09-26T06:30:14Z</dcterms:created>
  <dcterms:modified xsi:type="dcterms:W3CDTF">2026-02-02T04:59:49Z</dcterms:modified>
</cp:coreProperties>
</file>