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X:\令和07年度（自動生成削除禁止）\S01 福祉部\06 介護保険課\250 事業者指導・監査グループ\03 運営指導\5 自己点検表 (5年)\★令和8年度使用\04_認知症対応型共同生活介護\"/>
    </mc:Choice>
  </mc:AlternateContent>
  <xr:revisionPtr revIDLastSave="0" documentId="13_ncr:1_{28F8CD9C-7391-4383-AEEF-74F93884C941}" xr6:coauthVersionLast="47" xr6:coauthVersionMax="47" xr10:uidLastSave="{00000000-0000-0000-0000-000000000000}"/>
  <bookViews>
    <workbookView xWindow="-120" yWindow="-120" windowWidth="21840" windowHeight="13020" tabRatio="719" xr2:uid="{00000000-000D-0000-FFFF-FFFF00000000}"/>
  </bookViews>
  <sheets>
    <sheet name="【記載例】従業者名簿（GH）" sheetId="6" r:id="rId1"/>
    <sheet name="従業者名簿（GH）" sheetId="7" r:id="rId2"/>
    <sheet name="【記載例】利用者名簿（GH）" sheetId="13" r:id="rId3"/>
    <sheet name="利用者名簿（GH) " sheetId="14" r:id="rId4"/>
    <sheet name="【記載例】勤務形態一覧（GH） (勤務区分・時間入り)" sheetId="12" r:id="rId5"/>
    <sheet name="勤務形態一覧（GH）" sheetId="11" r:id="rId6"/>
    <sheet name="自己点検票（GH）" sheetId="2" r:id="rId7"/>
  </sheets>
  <externalReferences>
    <externalReference r:id="rId8"/>
  </externalReferences>
  <definedNames>
    <definedName name="_xlnm._FilterDatabase" localSheetId="0" hidden="1">'【記載例】従業者名簿（GH）'!$A$13:$Y$238</definedName>
    <definedName name="_xlnm._FilterDatabase" localSheetId="1" hidden="1">'従業者名簿（GH）'!$A$13:$Y$238</definedName>
    <definedName name="OLE_LINK1" localSheetId="6">'自己点検票（GH）'!$D$100</definedName>
    <definedName name="_xlnm.Print_Area" localSheetId="4">'【記載例】勤務形態一覧（GH） (勤務区分・時間入り)'!$A$1:$BF$142</definedName>
    <definedName name="_xlnm.Print_Area" localSheetId="0">'【記載例】従業者名簿（GH）'!$A$1:$AB$314</definedName>
    <definedName name="_xlnm.Print_Area" localSheetId="2">'【記載例】利用者名簿（GH）'!$A$1:$X$40</definedName>
    <definedName name="_xlnm.Print_Area" localSheetId="5">'勤務形態一覧（GH）'!$A$1:$BF$142</definedName>
    <definedName name="_xlnm.Print_Area" localSheetId="6">'自己点検票（GH）'!$A$1:$Z$1269</definedName>
    <definedName name="_xlnm.Print_Area" localSheetId="1">'従業者名簿（GH）'!$A$1:$AB$314</definedName>
    <definedName name="_xlnm.Print_Area" localSheetId="3">'利用者名簿（GH) '!$A$1:$W$48</definedName>
    <definedName name="職種">[1]プルダウン・リスト!$C$12:$L$12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W45" i="12" l="1"/>
  <c r="AW54" i="12"/>
  <c r="Q3" i="14"/>
  <c r="Q3" i="13"/>
  <c r="AW57" i="12" l="1"/>
  <c r="AW55" i="12"/>
  <c r="AW39" i="12" l="1"/>
  <c r="AW27" i="12" l="1"/>
  <c r="AX142" i="12"/>
  <c r="AW142" i="12"/>
  <c r="AX141" i="12"/>
  <c r="AW141" i="12"/>
  <c r="AX139" i="12"/>
  <c r="AW139" i="12"/>
  <c r="AX138" i="12"/>
  <c r="AW138" i="12"/>
  <c r="AX136" i="12"/>
  <c r="AW136" i="12"/>
  <c r="AX135" i="12"/>
  <c r="AW135" i="12"/>
  <c r="AX133" i="12"/>
  <c r="AW133" i="12"/>
  <c r="AX132" i="12"/>
  <c r="AW132" i="12"/>
  <c r="AX130" i="12"/>
  <c r="AW130" i="12"/>
  <c r="AX129" i="12"/>
  <c r="AW129" i="12"/>
  <c r="AX127" i="12"/>
  <c r="AW127" i="12"/>
  <c r="AX126" i="12"/>
  <c r="AW126" i="12"/>
  <c r="AX124" i="12"/>
  <c r="AW124" i="12"/>
  <c r="AX123" i="12"/>
  <c r="AW123" i="12"/>
  <c r="AX121" i="12"/>
  <c r="AW121" i="12"/>
  <c r="AX120" i="12"/>
  <c r="AW120" i="12"/>
  <c r="AX118" i="12"/>
  <c r="AW118" i="12"/>
  <c r="AX117" i="12"/>
  <c r="AW117" i="12"/>
  <c r="AX115" i="12"/>
  <c r="AW115" i="12"/>
  <c r="AX114" i="12"/>
  <c r="AW114" i="12"/>
  <c r="AX112" i="12"/>
  <c r="AW112" i="12"/>
  <c r="AX111" i="12"/>
  <c r="AW111" i="12"/>
  <c r="AX109" i="12"/>
  <c r="AW109" i="12"/>
  <c r="AX108" i="12"/>
  <c r="AW108" i="12"/>
  <c r="AX106" i="12"/>
  <c r="AW106" i="12"/>
  <c r="AX105" i="12"/>
  <c r="AW105" i="12"/>
  <c r="AX103" i="12"/>
  <c r="AW103" i="12"/>
  <c r="AX102" i="12"/>
  <c r="AW102" i="12"/>
  <c r="AX100" i="12"/>
  <c r="AW100" i="12"/>
  <c r="AX99" i="12"/>
  <c r="AW99" i="12"/>
  <c r="AX97" i="12"/>
  <c r="AW97" i="12"/>
  <c r="AX96" i="12"/>
  <c r="AW96" i="12"/>
  <c r="AX94" i="12"/>
  <c r="AW94" i="12"/>
  <c r="AX93" i="12"/>
  <c r="AW93" i="12"/>
  <c r="AX91" i="12"/>
  <c r="AW91" i="12"/>
  <c r="AX90" i="12"/>
  <c r="AW90" i="12"/>
  <c r="AX88" i="12"/>
  <c r="AW88" i="12"/>
  <c r="AX87" i="12"/>
  <c r="AW87" i="12"/>
  <c r="AX85" i="12"/>
  <c r="AW85" i="12"/>
  <c r="AX84" i="12"/>
  <c r="AW84" i="12"/>
  <c r="AX82" i="12"/>
  <c r="AW82" i="12"/>
  <c r="AX81" i="12"/>
  <c r="AW81" i="12"/>
  <c r="AX79" i="12"/>
  <c r="AW79" i="12"/>
  <c r="AX78" i="12"/>
  <c r="AW78" i="12"/>
  <c r="AX76" i="12"/>
  <c r="AW76" i="12"/>
  <c r="AX75" i="12"/>
  <c r="AW75" i="12"/>
  <c r="AX73" i="12"/>
  <c r="AW73" i="12"/>
  <c r="AX72" i="12"/>
  <c r="AW72" i="12"/>
  <c r="AX70" i="12"/>
  <c r="AW70" i="12"/>
  <c r="AX69" i="12"/>
  <c r="AW69" i="12"/>
  <c r="AX67" i="12"/>
  <c r="AW67" i="12"/>
  <c r="AX66" i="12"/>
  <c r="AW66" i="12"/>
  <c r="AX64" i="12"/>
  <c r="AW64" i="12"/>
  <c r="AX63" i="12"/>
  <c r="AW63" i="12"/>
  <c r="AX61" i="12"/>
  <c r="AW61" i="12"/>
  <c r="AX60" i="12"/>
  <c r="AW60" i="12"/>
  <c r="AX58" i="12"/>
  <c r="AW58" i="12"/>
  <c r="AX57" i="12"/>
  <c r="AX55" i="12"/>
  <c r="AX54" i="12"/>
  <c r="AX52" i="12"/>
  <c r="AW52" i="12"/>
  <c r="AX51" i="12"/>
  <c r="AW51" i="12"/>
  <c r="AX49" i="12"/>
  <c r="AW49" i="12"/>
  <c r="AX48" i="12"/>
  <c r="AW48" i="12"/>
  <c r="AX46" i="12"/>
  <c r="AW46" i="12"/>
  <c r="AX45" i="12"/>
  <c r="AX43" i="12"/>
  <c r="AW43" i="12"/>
  <c r="AX42" i="12"/>
  <c r="AW42" i="12"/>
  <c r="AX40" i="12"/>
  <c r="AW40" i="12"/>
  <c r="AX39" i="12"/>
  <c r="AX37" i="12"/>
  <c r="AW37" i="12"/>
  <c r="AX36" i="12"/>
  <c r="AW36" i="12"/>
  <c r="AX34" i="12"/>
  <c r="AW34" i="12"/>
  <c r="AX33" i="12"/>
  <c r="AW33" i="12"/>
  <c r="AX31" i="12"/>
  <c r="AW31" i="12"/>
  <c r="AX30" i="12"/>
  <c r="AW30" i="12"/>
  <c r="AX28" i="12"/>
  <c r="AW28" i="12"/>
  <c r="AX27" i="12"/>
  <c r="AL2" i="12"/>
  <c r="AP24" i="12" s="1"/>
  <c r="AP25" i="12" s="1"/>
  <c r="AG24" i="12" l="1"/>
  <c r="AG25" i="12" s="1"/>
  <c r="R23" i="12"/>
  <c r="AP23" i="12"/>
  <c r="AA24" i="12"/>
  <c r="AA25" i="12" s="1"/>
  <c r="S23" i="12"/>
  <c r="AA23" i="12"/>
  <c r="AI23" i="12"/>
  <c r="AQ23" i="12"/>
  <c r="T24" i="12"/>
  <c r="T25" i="12" s="1"/>
  <c r="AB24" i="12"/>
  <c r="AB25" i="12" s="1"/>
  <c r="AJ24" i="12"/>
  <c r="AJ25" i="12" s="1"/>
  <c r="AR24" i="12"/>
  <c r="AR25" i="12" s="1"/>
  <c r="AT23" i="12"/>
  <c r="AT24" i="12" s="1"/>
  <c r="AT25" i="12" s="1"/>
  <c r="AF23" i="12"/>
  <c r="Y24" i="12"/>
  <c r="Y25" i="12" s="1"/>
  <c r="AH23" i="12"/>
  <c r="AI24" i="12"/>
  <c r="AI25" i="12" s="1"/>
  <c r="T23" i="12"/>
  <c r="AB23" i="12"/>
  <c r="AJ23" i="12"/>
  <c r="AR23" i="12"/>
  <c r="U24" i="12"/>
  <c r="U25" i="12" s="1"/>
  <c r="AC24" i="12"/>
  <c r="AC25" i="12" s="1"/>
  <c r="AK24" i="12"/>
  <c r="AK25" i="12" s="1"/>
  <c r="AS24" i="12"/>
  <c r="AS25" i="12" s="1"/>
  <c r="AL23" i="12"/>
  <c r="AM24" i="12"/>
  <c r="AM25" i="12" s="1"/>
  <c r="AV23" i="12"/>
  <c r="AV24" i="12" s="1"/>
  <c r="AV25" i="12" s="1"/>
  <c r="Z23" i="12"/>
  <c r="S24" i="12"/>
  <c r="S25" i="12" s="1"/>
  <c r="AQ24" i="12"/>
  <c r="AQ25" i="12" s="1"/>
  <c r="U23" i="12"/>
  <c r="AC23" i="12"/>
  <c r="AK23" i="12"/>
  <c r="AS23" i="12"/>
  <c r="V24" i="12"/>
  <c r="V25" i="12" s="1"/>
  <c r="AD24" i="12"/>
  <c r="AD25" i="12" s="1"/>
  <c r="AL24" i="12"/>
  <c r="AL25" i="12" s="1"/>
  <c r="V23" i="12"/>
  <c r="AE24" i="12"/>
  <c r="AE25" i="12" s="1"/>
  <c r="W23" i="12"/>
  <c r="AE23" i="12"/>
  <c r="AM23" i="12"/>
  <c r="AU23" i="12"/>
  <c r="AU24" i="12" s="1"/>
  <c r="AU25" i="12" s="1"/>
  <c r="X24" i="12"/>
  <c r="X25" i="12" s="1"/>
  <c r="AF24" i="12"/>
  <c r="AF25" i="12" s="1"/>
  <c r="AN24" i="12"/>
  <c r="AN25" i="12" s="1"/>
  <c r="AD23" i="12"/>
  <c r="W24" i="12"/>
  <c r="W25" i="12" s="1"/>
  <c r="X23" i="12"/>
  <c r="AN23" i="12"/>
  <c r="AO24" i="12"/>
  <c r="AO25" i="12" s="1"/>
  <c r="BD2" i="12"/>
  <c r="AY38" i="12" s="1"/>
  <c r="Y23" i="12"/>
  <c r="AG23" i="12"/>
  <c r="AO23" i="12"/>
  <c r="R24" i="12"/>
  <c r="R25" i="12" s="1"/>
  <c r="Z24" i="12"/>
  <c r="Z25" i="12" s="1"/>
  <c r="AH24" i="12"/>
  <c r="AH25" i="12" s="1"/>
  <c r="AX142" i="11"/>
  <c r="AW142" i="11"/>
  <c r="AX141" i="11"/>
  <c r="AW141" i="11"/>
  <c r="AX139" i="11"/>
  <c r="AW139" i="11"/>
  <c r="AX138" i="11"/>
  <c r="AW138" i="11"/>
  <c r="AX136" i="11"/>
  <c r="AW136" i="11"/>
  <c r="AX135" i="11"/>
  <c r="AW135" i="11"/>
  <c r="AX133" i="11"/>
  <c r="AW133" i="11"/>
  <c r="AX132" i="11"/>
  <c r="AW132" i="11"/>
  <c r="AX130" i="11"/>
  <c r="AW130" i="11"/>
  <c r="AX129" i="11"/>
  <c r="AW129" i="11"/>
  <c r="AX127" i="11"/>
  <c r="AW127" i="11"/>
  <c r="AX126" i="11"/>
  <c r="AW126" i="11"/>
  <c r="AX124" i="11"/>
  <c r="AW124" i="11"/>
  <c r="AX123" i="11"/>
  <c r="AW123" i="11"/>
  <c r="AX121" i="11"/>
  <c r="AW121" i="11"/>
  <c r="AX120" i="11"/>
  <c r="AW120" i="11"/>
  <c r="AX118" i="11"/>
  <c r="AW118" i="11"/>
  <c r="AX117" i="11"/>
  <c r="AW117" i="11"/>
  <c r="AW115" i="11"/>
  <c r="AW114" i="11"/>
  <c r="AX115" i="11"/>
  <c r="AX114" i="11"/>
  <c r="AY62" i="12" l="1"/>
  <c r="AY80" i="12"/>
  <c r="AY140" i="12"/>
  <c r="AY56" i="12"/>
  <c r="AY68" i="12"/>
  <c r="AY74" i="12"/>
  <c r="AY92" i="12"/>
  <c r="AY128" i="12"/>
  <c r="AY44" i="12"/>
  <c r="AY50" i="12"/>
  <c r="AY116" i="12"/>
  <c r="AY32" i="12"/>
  <c r="AY137" i="12"/>
  <c r="AY113" i="12"/>
  <c r="AY89" i="12"/>
  <c r="AY131" i="12"/>
  <c r="AY107" i="12"/>
  <c r="AY83" i="12"/>
  <c r="AY59" i="12"/>
  <c r="AY47" i="12"/>
  <c r="AY41" i="12"/>
  <c r="AY35" i="12"/>
  <c r="AY125" i="12"/>
  <c r="AY101" i="12"/>
  <c r="AY77" i="12"/>
  <c r="AY119" i="12"/>
  <c r="AY95" i="12"/>
  <c r="AY71" i="12"/>
  <c r="AY65" i="12"/>
  <c r="AY104" i="12"/>
  <c r="AY134" i="12"/>
  <c r="AY26" i="12"/>
  <c r="AY98" i="12"/>
  <c r="AY122" i="12"/>
  <c r="AY86" i="12"/>
  <c r="AY110" i="12"/>
  <c r="AY29" i="12"/>
  <c r="AX112" i="11"/>
  <c r="AW112" i="11"/>
  <c r="AX111" i="11"/>
  <c r="AW111" i="11"/>
  <c r="AX109" i="11"/>
  <c r="AW109" i="11"/>
  <c r="AX108" i="11"/>
  <c r="AW108" i="11"/>
  <c r="AX106" i="11"/>
  <c r="AW106" i="11"/>
  <c r="AX105" i="11"/>
  <c r="AW105" i="11"/>
  <c r="AX103" i="11"/>
  <c r="AW103" i="11"/>
  <c r="AX102" i="11"/>
  <c r="AW102" i="11"/>
  <c r="AX100" i="11"/>
  <c r="AW100" i="11"/>
  <c r="AX99" i="11"/>
  <c r="AW99" i="11"/>
  <c r="AX97" i="11"/>
  <c r="AW97" i="11"/>
  <c r="AX96" i="11"/>
  <c r="AW96" i="11"/>
  <c r="AX94" i="11"/>
  <c r="AW94" i="11"/>
  <c r="AX93" i="11"/>
  <c r="AW93" i="11"/>
  <c r="AX91" i="11"/>
  <c r="AW91" i="11"/>
  <c r="AX90" i="11"/>
  <c r="AW90" i="11"/>
  <c r="AX88" i="11"/>
  <c r="AW88" i="11"/>
  <c r="AX87" i="11"/>
  <c r="AW87" i="11"/>
  <c r="AX85" i="11"/>
  <c r="AW85" i="11"/>
  <c r="AX84" i="11"/>
  <c r="AW84" i="11"/>
  <c r="AX82" i="11"/>
  <c r="AW82" i="11"/>
  <c r="AX81" i="11"/>
  <c r="AW81" i="11"/>
  <c r="AX79" i="11"/>
  <c r="AW79" i="11"/>
  <c r="AX78" i="11"/>
  <c r="AW78" i="11"/>
  <c r="AX76" i="11"/>
  <c r="AW76" i="11"/>
  <c r="AX75" i="11"/>
  <c r="AW75" i="11"/>
  <c r="AX73" i="11"/>
  <c r="AW73" i="11"/>
  <c r="AX72" i="11"/>
  <c r="AW72" i="11"/>
  <c r="AX70" i="11"/>
  <c r="AW70" i="11"/>
  <c r="AX69" i="11"/>
  <c r="AW69" i="11"/>
  <c r="AX67" i="11"/>
  <c r="AW67" i="11"/>
  <c r="AX66" i="11"/>
  <c r="AW66" i="11"/>
  <c r="AX64" i="11"/>
  <c r="AW64" i="11"/>
  <c r="AX63" i="11"/>
  <c r="AW63" i="11"/>
  <c r="AX61" i="11"/>
  <c r="AW61" i="11"/>
  <c r="AX60" i="11"/>
  <c r="AW60" i="11"/>
  <c r="AX58" i="11"/>
  <c r="AW58" i="11"/>
  <c r="AX57" i="11"/>
  <c r="AW57" i="11"/>
  <c r="AX55" i="11"/>
  <c r="AW55" i="11"/>
  <c r="AX54" i="11"/>
  <c r="AW54" i="11"/>
  <c r="AX52" i="11"/>
  <c r="AW52" i="11"/>
  <c r="AX51" i="11"/>
  <c r="AW51" i="11"/>
  <c r="AX49" i="11"/>
  <c r="AW49" i="11"/>
  <c r="AX48" i="11"/>
  <c r="AW48" i="11"/>
  <c r="AX46" i="11"/>
  <c r="AW46" i="11"/>
  <c r="AX45" i="11"/>
  <c r="AW45" i="11"/>
  <c r="AX43" i="11"/>
  <c r="AW43" i="11"/>
  <c r="AX42" i="11"/>
  <c r="AW42" i="11"/>
  <c r="AX40" i="11"/>
  <c r="AW40" i="11"/>
  <c r="AX39" i="11"/>
  <c r="AW39" i="11"/>
  <c r="AX37" i="11"/>
  <c r="AW37" i="11"/>
  <c r="AX36" i="11"/>
  <c r="AW36" i="11"/>
  <c r="AX34" i="11"/>
  <c r="AW34" i="11"/>
  <c r="AX33" i="11"/>
  <c r="AW33" i="11"/>
  <c r="AX31" i="11"/>
  <c r="AW31" i="11"/>
  <c r="AX30" i="11"/>
  <c r="AW30" i="11"/>
  <c r="AW28" i="11"/>
  <c r="AX28" i="11"/>
  <c r="AW27" i="11"/>
  <c r="AX27" i="11"/>
  <c r="AL2" i="11" l="1"/>
  <c r="AA24" i="11" s="1"/>
  <c r="AA25" i="11" s="1"/>
  <c r="R23" i="11" l="1"/>
  <c r="AP23" i="11"/>
  <c r="S24" i="11"/>
  <c r="S25" i="11" s="1"/>
  <c r="AI24" i="11"/>
  <c r="AI25" i="11" s="1"/>
  <c r="AQ24" i="11"/>
  <c r="AQ25" i="11" s="1"/>
  <c r="S23" i="11"/>
  <c r="AA23" i="11"/>
  <c r="AI23" i="11"/>
  <c r="AQ23" i="11"/>
  <c r="T24" i="11"/>
  <c r="T25" i="11" s="1"/>
  <c r="AB24" i="11"/>
  <c r="AB25" i="11" s="1"/>
  <c r="AJ24" i="11"/>
  <c r="AJ25" i="11" s="1"/>
  <c r="AR24" i="11"/>
  <c r="AR25" i="11" s="1"/>
  <c r="AE24" i="11"/>
  <c r="AE25" i="11" s="1"/>
  <c r="AB23" i="11"/>
  <c r="AR23" i="11"/>
  <c r="AK24" i="11"/>
  <c r="AK25" i="11" s="1"/>
  <c r="V23" i="11"/>
  <c r="AL23" i="11"/>
  <c r="AM24" i="11"/>
  <c r="AM25" i="11" s="1"/>
  <c r="T23" i="11"/>
  <c r="AJ23" i="11"/>
  <c r="U24" i="11"/>
  <c r="U25" i="11" s="1"/>
  <c r="AC24" i="11"/>
  <c r="AC25" i="11" s="1"/>
  <c r="AS24" i="11"/>
  <c r="AS25" i="11" s="1"/>
  <c r="U23" i="11"/>
  <c r="AC23" i="11"/>
  <c r="AK23" i="11"/>
  <c r="AS23" i="11"/>
  <c r="V24" i="11"/>
  <c r="V25" i="11" s="1"/>
  <c r="AD24" i="11"/>
  <c r="AD25" i="11" s="1"/>
  <c r="AL24" i="11"/>
  <c r="AL25" i="11" s="1"/>
  <c r="AT23" i="11"/>
  <c r="AT24" i="11" s="1"/>
  <c r="AT25" i="11" s="1"/>
  <c r="W23" i="11"/>
  <c r="AE23" i="11"/>
  <c r="AM23" i="11"/>
  <c r="AU23" i="11"/>
  <c r="AU24" i="11" s="1"/>
  <c r="AU25" i="11" s="1"/>
  <c r="X24" i="11"/>
  <c r="X25" i="11" s="1"/>
  <c r="AF24" i="11"/>
  <c r="AF25" i="11" s="1"/>
  <c r="AN24" i="11"/>
  <c r="AN25" i="11" s="1"/>
  <c r="Y24" i="11"/>
  <c r="Y25" i="11" s="1"/>
  <c r="AG24" i="11"/>
  <c r="AG25" i="11" s="1"/>
  <c r="W24" i="11"/>
  <c r="W25" i="11" s="1"/>
  <c r="X23" i="11"/>
  <c r="AF23" i="11"/>
  <c r="AN23" i="11"/>
  <c r="AV23" i="11"/>
  <c r="AV24" i="11" s="1"/>
  <c r="AV25" i="11" s="1"/>
  <c r="AO24" i="11"/>
  <c r="AO25" i="11" s="1"/>
  <c r="BD2" i="11"/>
  <c r="Y23" i="11"/>
  <c r="AG23" i="11"/>
  <c r="AO23" i="11"/>
  <c r="R24" i="11"/>
  <c r="R25" i="11" s="1"/>
  <c r="Z24" i="11"/>
  <c r="Z25" i="11" s="1"/>
  <c r="AH24" i="11"/>
  <c r="AH25" i="11" s="1"/>
  <c r="AP24" i="11"/>
  <c r="AP25" i="11" s="1"/>
  <c r="AD23" i="11"/>
  <c r="Z23" i="11"/>
  <c r="AH23" i="11"/>
  <c r="AY122" i="11" l="1"/>
  <c r="AY137" i="11"/>
  <c r="AY131" i="11"/>
  <c r="AY140" i="11"/>
  <c r="AY128" i="11"/>
  <c r="AY116" i="11"/>
  <c r="AY134" i="11"/>
  <c r="AY119" i="11"/>
  <c r="AY125" i="11"/>
  <c r="AY113" i="11"/>
  <c r="AY65" i="11"/>
  <c r="AY89" i="11"/>
  <c r="AY53" i="11"/>
  <c r="AY59" i="11"/>
  <c r="AY86" i="11"/>
  <c r="AY35" i="11"/>
  <c r="AY26" i="11"/>
  <c r="AY95" i="11"/>
  <c r="AY47" i="11"/>
  <c r="AY44" i="11"/>
  <c r="AY62" i="11"/>
  <c r="AY68" i="11"/>
  <c r="AY101" i="11"/>
  <c r="AY77" i="11"/>
  <c r="AY92" i="11"/>
  <c r="AY32" i="11"/>
  <c r="AY56" i="11"/>
  <c r="AY110" i="11"/>
  <c r="AY71" i="11"/>
  <c r="AY107" i="11"/>
  <c r="AY29" i="11"/>
  <c r="AY98" i="11"/>
  <c r="AY83" i="11"/>
  <c r="AY41" i="11"/>
  <c r="AY38" i="11"/>
  <c r="AY80" i="11"/>
  <c r="AY50" i="11"/>
  <c r="AY74" i="11"/>
  <c r="AY104" i="11"/>
  <c r="U3" i="7" l="1"/>
  <c r="U3" i="6"/>
  <c r="AY53" i="12"/>
</calcChain>
</file>

<file path=xl/sharedStrings.xml><?xml version="1.0" encoding="utf-8"?>
<sst xmlns="http://schemas.openxmlformats.org/spreadsheetml/2006/main" count="2246" uniqueCount="912">
  <si>
    <t>事業所名</t>
    <rPh sb="0" eb="3">
      <t>ジギョウショ</t>
    </rPh>
    <rPh sb="3" eb="4">
      <t>メイ</t>
    </rPh>
    <phoneticPr fontId="1"/>
  </si>
  <si>
    <t>自　己　点　検　表</t>
    <rPh sb="0" eb="1">
      <t>ジ</t>
    </rPh>
    <rPh sb="2" eb="3">
      <t>オノレ</t>
    </rPh>
    <rPh sb="4" eb="5">
      <t>テン</t>
    </rPh>
    <rPh sb="6" eb="7">
      <t>ケン</t>
    </rPh>
    <rPh sb="8" eb="9">
      <t>ヒョウ</t>
    </rPh>
    <phoneticPr fontId="1"/>
  </si>
  <si>
    <t>点検項目</t>
    <rPh sb="0" eb="2">
      <t>テンケン</t>
    </rPh>
    <rPh sb="2" eb="4">
      <t>コウモク</t>
    </rPh>
    <phoneticPr fontId="1"/>
  </si>
  <si>
    <t>点検結果</t>
    <rPh sb="0" eb="2">
      <t>テンケン</t>
    </rPh>
    <rPh sb="2" eb="4">
      <t>ケッカ</t>
    </rPh>
    <phoneticPr fontId="1"/>
  </si>
  <si>
    <t>非該当</t>
    <rPh sb="0" eb="3">
      <t>ヒガイトウ</t>
    </rPh>
    <phoneticPr fontId="1"/>
  </si>
  <si>
    <t>根拠条文</t>
    <rPh sb="0" eb="2">
      <t>コンキョ</t>
    </rPh>
    <rPh sb="2" eb="4">
      <t>ジョウブン</t>
    </rPh>
    <phoneticPr fontId="1"/>
  </si>
  <si>
    <t>点　　検　　事　　項</t>
    <rPh sb="0" eb="1">
      <t>テン</t>
    </rPh>
    <rPh sb="3" eb="4">
      <t>ケン</t>
    </rPh>
    <rPh sb="6" eb="7">
      <t>コト</t>
    </rPh>
    <rPh sb="9" eb="10">
      <t>コウ</t>
    </rPh>
    <phoneticPr fontId="1"/>
  </si>
  <si>
    <t>２.管理者</t>
    <rPh sb="2" eb="5">
      <t>カンリシャ</t>
    </rPh>
    <phoneticPr fontId="1"/>
  </si>
  <si>
    <t>①</t>
    <phoneticPr fontId="1"/>
  </si>
  <si>
    <t>①</t>
    <phoneticPr fontId="1"/>
  </si>
  <si>
    <t>②</t>
    <phoneticPr fontId="1"/>
  </si>
  <si>
    <t>事業所の名称及び所在地</t>
    <phoneticPr fontId="1"/>
  </si>
  <si>
    <t>申請者の名称及び主たる事務所の所在地並びにその代表者の氏名、生年月日、住所及び職名</t>
    <phoneticPr fontId="1"/>
  </si>
  <si>
    <t>③</t>
    <phoneticPr fontId="1"/>
  </si>
  <si>
    <t>④</t>
    <phoneticPr fontId="1"/>
  </si>
  <si>
    <t>⑤</t>
    <phoneticPr fontId="1"/>
  </si>
  <si>
    <t>⑥</t>
    <phoneticPr fontId="1"/>
  </si>
  <si>
    <t>⑦</t>
    <phoneticPr fontId="1"/>
  </si>
  <si>
    <t>⑧</t>
    <phoneticPr fontId="1"/>
  </si>
  <si>
    <t>運営規程</t>
    <phoneticPr fontId="1"/>
  </si>
  <si>
    <t>(2)</t>
    <phoneticPr fontId="1"/>
  </si>
  <si>
    <t>(3)</t>
    <phoneticPr fontId="1"/>
  </si>
  <si>
    <t>(1)</t>
    <phoneticPr fontId="1"/>
  </si>
  <si>
    <t>いいえ</t>
    <phoneticPr fontId="1"/>
  </si>
  <si>
    <t xml:space="preserve">区条例
第116条
</t>
    <phoneticPr fontId="1"/>
  </si>
  <si>
    <t xml:space="preserve">区条例
第117条
</t>
    <phoneticPr fontId="1"/>
  </si>
  <si>
    <t>①</t>
    <phoneticPr fontId="1"/>
  </si>
  <si>
    <t>②</t>
    <phoneticPr fontId="1"/>
  </si>
  <si>
    <t>③</t>
    <phoneticPr fontId="1"/>
  </si>
  <si>
    <t>④</t>
    <phoneticPr fontId="1"/>
  </si>
  <si>
    <t>転落しないように、ベッドに体幹や四肢をひも等で縛る。</t>
    <phoneticPr fontId="1"/>
  </si>
  <si>
    <t xml:space="preserve">徘徊しないように、車椅子や椅子、ベッドに体幹や四肢をひも等で縛る。
</t>
    <phoneticPr fontId="1"/>
  </si>
  <si>
    <t>自分で降りられないようにベッドを柵（サイドレール）で囲む。</t>
    <phoneticPr fontId="1"/>
  </si>
  <si>
    <t>⑤</t>
    <phoneticPr fontId="1"/>
  </si>
  <si>
    <t>⑥</t>
    <phoneticPr fontId="1"/>
  </si>
  <si>
    <t>⑦</t>
    <phoneticPr fontId="1"/>
  </si>
  <si>
    <t>⑧</t>
    <phoneticPr fontId="1"/>
  </si>
  <si>
    <t>⑨</t>
    <phoneticPr fontId="1"/>
  </si>
  <si>
    <t>脱衣やおむつはずしを制限するために、介護衣(つなぎ服)を着せる。</t>
    <phoneticPr fontId="1"/>
  </si>
  <si>
    <t>⑩</t>
    <phoneticPr fontId="1"/>
  </si>
  <si>
    <t>⑪</t>
    <phoneticPr fontId="1"/>
  </si>
  <si>
    <t>行動を落ち着かせるために、向精神薬を過剰に服用させる。</t>
    <phoneticPr fontId="1"/>
  </si>
  <si>
    <t>自分の意思で開けることのできない居室等に隔離する。</t>
    <phoneticPr fontId="1"/>
  </si>
  <si>
    <t xml:space="preserve">区条例
第119条
</t>
    <phoneticPr fontId="1"/>
  </si>
  <si>
    <t xml:space="preserve">区条例
第121条
</t>
    <phoneticPr fontId="1"/>
  </si>
  <si>
    <t xml:space="preserve">区条例
第122条
</t>
    <phoneticPr fontId="1"/>
  </si>
  <si>
    <t xml:space="preserve">区条例
第124条
</t>
    <phoneticPr fontId="1"/>
  </si>
  <si>
    <t xml:space="preserve">区条例
第125条
</t>
    <phoneticPr fontId="1"/>
  </si>
  <si>
    <t>区条例
第128条</t>
    <phoneticPr fontId="1"/>
  </si>
  <si>
    <t>点滴・経管栄養等のチューブを抜かないように、または皮膚をかきむしらないように、手指の機能を制限するミトン型の手袋等をつける。</t>
    <phoneticPr fontId="1"/>
  </si>
  <si>
    <t>立ち上がる能力のある人の立ち上がりを妨げるような椅子を使用する。</t>
    <phoneticPr fontId="1"/>
  </si>
  <si>
    <t>他人への迷惑行為を防ぐために、ベッドなどに体幹や四肢をひも等で縛る。</t>
    <phoneticPr fontId="1"/>
  </si>
  <si>
    <t xml:space="preserve">④ </t>
    <phoneticPr fontId="1"/>
  </si>
  <si>
    <t xml:space="preserve">③ </t>
    <phoneticPr fontId="1"/>
  </si>
  <si>
    <t>⑨</t>
    <phoneticPr fontId="1"/>
  </si>
  <si>
    <t>介護支援専門員の氏名及び登録番号</t>
    <phoneticPr fontId="1"/>
  </si>
  <si>
    <t>は い</t>
    <phoneticPr fontId="1"/>
  </si>
  <si>
    <t>区条例　　　　第112条</t>
    <phoneticPr fontId="1"/>
  </si>
  <si>
    <t>区条例　　　　第113条</t>
    <phoneticPr fontId="1"/>
  </si>
  <si>
    <t>区条例　　　　第114条</t>
    <phoneticPr fontId="1"/>
  </si>
  <si>
    <t>(2)</t>
  </si>
  <si>
    <t>(3)</t>
  </si>
  <si>
    <t>退居時相談援助は、退居者及びその家族等のいずれにも行うこと。</t>
    <phoneticPr fontId="1"/>
  </si>
  <si>
    <t>３.代表者</t>
    <phoneticPr fontId="1"/>
  </si>
  <si>
    <t xml:space="preserve">区条例
第10条
（準用）
</t>
    <rPh sb="4" eb="5">
      <t>ダイ</t>
    </rPh>
    <phoneticPr fontId="1"/>
  </si>
  <si>
    <t xml:space="preserve">法第42条の２
第９項
則第65条の５
</t>
    <rPh sb="8" eb="9">
      <t>ダイ</t>
    </rPh>
    <rPh sb="10" eb="11">
      <t>コウ</t>
    </rPh>
    <phoneticPr fontId="1"/>
  </si>
  <si>
    <t>あらかじめ、利用者に対して、入院後３月以内に退院することが明らかに見込まれるときは、その者及びその家族等の希望等を勘案し、必要に応じて適切な便宜を供与するとともに、やむを得ない事情がある場合を除き、退院後再び当該事業所に円滑に入居することができる体制を確保していることについて説明を行うこと。</t>
    <rPh sb="6" eb="9">
      <t>リヨウシャ</t>
    </rPh>
    <rPh sb="10" eb="11">
      <t>タイ</t>
    </rPh>
    <rPh sb="14" eb="16">
      <t>ニュウイン</t>
    </rPh>
    <rPh sb="16" eb="17">
      <t>ゴ</t>
    </rPh>
    <rPh sb="18" eb="19">
      <t>ツキ</t>
    </rPh>
    <rPh sb="19" eb="21">
      <t>イナイ</t>
    </rPh>
    <rPh sb="22" eb="24">
      <t>タイイン</t>
    </rPh>
    <rPh sb="29" eb="30">
      <t>アキ</t>
    </rPh>
    <rPh sb="33" eb="35">
      <t>ミコ</t>
    </rPh>
    <rPh sb="44" eb="45">
      <t>モノ</t>
    </rPh>
    <rPh sb="45" eb="46">
      <t>オヨ</t>
    </rPh>
    <rPh sb="49" eb="51">
      <t>カゾク</t>
    </rPh>
    <rPh sb="51" eb="52">
      <t>ナド</t>
    </rPh>
    <rPh sb="53" eb="55">
      <t>キボウ</t>
    </rPh>
    <rPh sb="55" eb="56">
      <t>ナド</t>
    </rPh>
    <rPh sb="57" eb="59">
      <t>カンアン</t>
    </rPh>
    <rPh sb="61" eb="63">
      <t>ヒツヨウ</t>
    </rPh>
    <rPh sb="64" eb="65">
      <t>オウ</t>
    </rPh>
    <rPh sb="67" eb="69">
      <t>テキセツ</t>
    </rPh>
    <rPh sb="70" eb="72">
      <t>ベンギ</t>
    </rPh>
    <rPh sb="73" eb="75">
      <t>キョウヨ</t>
    </rPh>
    <rPh sb="85" eb="86">
      <t>エ</t>
    </rPh>
    <rPh sb="88" eb="90">
      <t>ジジョウ</t>
    </rPh>
    <rPh sb="93" eb="95">
      <t>バアイ</t>
    </rPh>
    <rPh sb="96" eb="97">
      <t>ノゾ</t>
    </rPh>
    <rPh sb="99" eb="102">
      <t>タイインゴ</t>
    </rPh>
    <rPh sb="102" eb="103">
      <t>フタタ</t>
    </rPh>
    <rPh sb="104" eb="106">
      <t>トウガイ</t>
    </rPh>
    <rPh sb="106" eb="109">
      <t>ジギョウショ</t>
    </rPh>
    <rPh sb="110" eb="112">
      <t>エンカツ</t>
    </rPh>
    <rPh sb="113" eb="115">
      <t>ニュウキョ</t>
    </rPh>
    <rPh sb="123" eb="125">
      <t>タイセイ</t>
    </rPh>
    <rPh sb="126" eb="128">
      <t>カクホ</t>
    </rPh>
    <rPh sb="138" eb="140">
      <t>セツメイ</t>
    </rPh>
    <rPh sb="141" eb="142">
      <t>オコナ</t>
    </rPh>
    <phoneticPr fontId="1"/>
  </si>
  <si>
    <t>記録を行っていない場合</t>
    <rPh sb="0" eb="2">
      <t>キロク</t>
    </rPh>
    <rPh sb="3" eb="4">
      <t>オコナ</t>
    </rPh>
    <rPh sb="9" eb="11">
      <t>バアイ</t>
    </rPh>
    <phoneticPr fontId="1"/>
  </si>
  <si>
    <t>利用者の入院の期間中にそのまま退居した場合は、退居した日の入院時の費用は算定できる。</t>
    <rPh sb="4" eb="6">
      <t>ニュウイン</t>
    </rPh>
    <rPh sb="7" eb="10">
      <t>キカンチュウ</t>
    </rPh>
    <rPh sb="15" eb="16">
      <t>シリゾ</t>
    </rPh>
    <rPh sb="16" eb="17">
      <t>イ</t>
    </rPh>
    <rPh sb="19" eb="21">
      <t>バアイ</t>
    </rPh>
    <rPh sb="23" eb="24">
      <t>シリゾ</t>
    </rPh>
    <rPh sb="24" eb="25">
      <t>イ</t>
    </rPh>
    <rPh sb="27" eb="28">
      <t>ヒ</t>
    </rPh>
    <rPh sb="29" eb="31">
      <t>ニュウイン</t>
    </rPh>
    <rPh sb="31" eb="32">
      <t>ジ</t>
    </rPh>
    <rPh sb="33" eb="35">
      <t>ヒヨウ</t>
    </rPh>
    <rPh sb="36" eb="38">
      <t>サンテイ</t>
    </rPh>
    <phoneticPr fontId="1"/>
  </si>
  <si>
    <t>(1)</t>
    <phoneticPr fontId="1"/>
  </si>
  <si>
    <t>点滴・経管栄養等のチューブを抜かないように、四肢をひも等で縛る。</t>
    <phoneticPr fontId="1"/>
  </si>
  <si>
    <t>認知症対応型共同生活介護計画</t>
    <rPh sb="0" eb="3">
      <t>ニンチショウ</t>
    </rPh>
    <rPh sb="3" eb="6">
      <t>タイオウガタ</t>
    </rPh>
    <rPh sb="6" eb="8">
      <t>キョウドウ</t>
    </rPh>
    <rPh sb="8" eb="10">
      <t>セイカツ</t>
    </rPh>
    <rPh sb="10" eb="12">
      <t>カイゴ</t>
    </rPh>
    <rPh sb="12" eb="14">
      <t>ケイカク</t>
    </rPh>
    <phoneticPr fontId="1"/>
  </si>
  <si>
    <t>提供した具体的なサービスの内容等の記録</t>
    <rPh sb="0" eb="2">
      <t>テイキョウ</t>
    </rPh>
    <rPh sb="4" eb="7">
      <t>グタイテキ</t>
    </rPh>
    <rPh sb="13" eb="15">
      <t>ナイヨウ</t>
    </rPh>
    <rPh sb="15" eb="16">
      <t>トウ</t>
    </rPh>
    <rPh sb="17" eb="19">
      <t>キロク</t>
    </rPh>
    <phoneticPr fontId="1"/>
  </si>
  <si>
    <t>身体的拘束等の態様及び時間、その際の利用者の心身の状況並びに緊急やむを得ない理由の記録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18" eb="21">
      <t>リヨウシャ</t>
    </rPh>
    <rPh sb="22" eb="24">
      <t>シンシン</t>
    </rPh>
    <rPh sb="25" eb="27">
      <t>ジョウキョウ</t>
    </rPh>
    <rPh sb="27" eb="28">
      <t>ナラ</t>
    </rPh>
    <rPh sb="30" eb="32">
      <t>キンキュウ</t>
    </rPh>
    <rPh sb="35" eb="36">
      <t>エ</t>
    </rPh>
    <rPh sb="38" eb="40">
      <t>リユウ</t>
    </rPh>
    <rPh sb="41" eb="43">
      <t>キロク</t>
    </rPh>
    <phoneticPr fontId="1"/>
  </si>
  <si>
    <t>苦情の内容等の記録</t>
    <rPh sb="0" eb="2">
      <t>クジョウ</t>
    </rPh>
    <rPh sb="3" eb="5">
      <t>ナイヨウ</t>
    </rPh>
    <rPh sb="5" eb="6">
      <t>トウ</t>
    </rPh>
    <rPh sb="7" eb="9">
      <t>キロク</t>
    </rPh>
    <phoneticPr fontId="1"/>
  </si>
  <si>
    <t>事故の状況及び事故に際して採った処置についての記録</t>
    <rPh sb="0" eb="2">
      <t>ジコ</t>
    </rPh>
    <rPh sb="3" eb="5">
      <t>ジョウキョウ</t>
    </rPh>
    <rPh sb="5" eb="6">
      <t>オヨ</t>
    </rPh>
    <rPh sb="7" eb="9">
      <t>ジコ</t>
    </rPh>
    <rPh sb="10" eb="11">
      <t>サイ</t>
    </rPh>
    <rPh sb="13" eb="14">
      <t>ト</t>
    </rPh>
    <rPh sb="16" eb="18">
      <t>ショチ</t>
    </rPh>
    <rPh sb="23" eb="25">
      <t>キロク</t>
    </rPh>
    <phoneticPr fontId="1"/>
  </si>
  <si>
    <t>(1)</t>
    <phoneticPr fontId="1"/>
  </si>
  <si>
    <t>※</t>
    <phoneticPr fontId="1"/>
  </si>
  <si>
    <t>事業所ごとに夜勤を行う介護従業者の数が、当該事業所を構成する共同生活住居ごとに１以上であること。</t>
    <rPh sb="0" eb="3">
      <t>ジギョウショ</t>
    </rPh>
    <rPh sb="6" eb="8">
      <t>ヤキン</t>
    </rPh>
    <rPh sb="9" eb="10">
      <t>オコナ</t>
    </rPh>
    <rPh sb="11" eb="13">
      <t>カイゴ</t>
    </rPh>
    <rPh sb="13" eb="16">
      <t>ジュウギョウシャ</t>
    </rPh>
    <rPh sb="17" eb="18">
      <t>カズ</t>
    </rPh>
    <rPh sb="20" eb="22">
      <t>トウガイ</t>
    </rPh>
    <rPh sb="22" eb="25">
      <t>ジギョウショ</t>
    </rPh>
    <rPh sb="26" eb="28">
      <t>コウセイ</t>
    </rPh>
    <rPh sb="30" eb="32">
      <t>キョウドウ</t>
    </rPh>
    <rPh sb="32" eb="34">
      <t>セイカツ</t>
    </rPh>
    <rPh sb="34" eb="36">
      <t>ジュウキョ</t>
    </rPh>
    <rPh sb="40" eb="42">
      <t>イジョウ</t>
    </rPh>
    <phoneticPr fontId="1"/>
  </si>
  <si>
    <t>身体的拘束等の適正化のための対策を検討する委員会を３月に１回以上開催していない場合</t>
    <rPh sb="0" eb="3">
      <t>シンタイテキ</t>
    </rPh>
    <rPh sb="3" eb="5">
      <t>コウソク</t>
    </rPh>
    <rPh sb="5" eb="6">
      <t>トウ</t>
    </rPh>
    <rPh sb="7" eb="10">
      <t>テキセイカ</t>
    </rPh>
    <rPh sb="14" eb="16">
      <t>タイサク</t>
    </rPh>
    <rPh sb="17" eb="19">
      <t>ケントウ</t>
    </rPh>
    <rPh sb="21" eb="24">
      <t>イインカイ</t>
    </rPh>
    <rPh sb="26" eb="27">
      <t>ツキ</t>
    </rPh>
    <rPh sb="29" eb="30">
      <t>カイ</t>
    </rPh>
    <rPh sb="30" eb="32">
      <t>イジョウ</t>
    </rPh>
    <rPh sb="32" eb="34">
      <t>カイサイ</t>
    </rPh>
    <rPh sb="39" eb="41">
      <t>バアイ</t>
    </rPh>
    <phoneticPr fontId="1"/>
  </si>
  <si>
    <t>(1)</t>
    <phoneticPr fontId="1"/>
  </si>
  <si>
    <t>①</t>
    <phoneticPr fontId="1"/>
  </si>
  <si>
    <t>定員超過利用・人員基準欠如に該当していないこと。</t>
    <rPh sb="0" eb="2">
      <t>テイイン</t>
    </rPh>
    <rPh sb="2" eb="4">
      <t>チョウカ</t>
    </rPh>
    <rPh sb="4" eb="6">
      <t>リヨウ</t>
    </rPh>
    <rPh sb="7" eb="9">
      <t>ジンイン</t>
    </rPh>
    <rPh sb="9" eb="11">
      <t>キジュン</t>
    </rPh>
    <rPh sb="11" eb="13">
      <t>ケツジョ</t>
    </rPh>
    <rPh sb="14" eb="16">
      <t>ガイトウ</t>
    </rPh>
    <phoneticPr fontId="1"/>
  </si>
  <si>
    <t>②</t>
    <phoneticPr fontId="1"/>
  </si>
  <si>
    <t>(2)</t>
    <phoneticPr fontId="1"/>
  </si>
  <si>
    <t>死亡日以前４日以上30日以下の場合</t>
    <rPh sb="0" eb="3">
      <t>シボウビ</t>
    </rPh>
    <rPh sb="3" eb="5">
      <t>イゼン</t>
    </rPh>
    <rPh sb="6" eb="7">
      <t>ニチ</t>
    </rPh>
    <rPh sb="7" eb="9">
      <t>イジョウ</t>
    </rPh>
    <rPh sb="11" eb="12">
      <t>ニチ</t>
    </rPh>
    <rPh sb="12" eb="14">
      <t>イカ</t>
    </rPh>
    <rPh sb="15" eb="17">
      <t>バアイ</t>
    </rPh>
    <phoneticPr fontId="1"/>
  </si>
  <si>
    <t>死亡日の前日及び前々日の場合</t>
    <rPh sb="12" eb="14">
      <t>バアイ</t>
    </rPh>
    <phoneticPr fontId="1"/>
  </si>
  <si>
    <t>死亡日の場合</t>
    <rPh sb="0" eb="3">
      <t>シボウビ</t>
    </rPh>
    <rPh sb="4" eb="6">
      <t>バアイ</t>
    </rPh>
    <phoneticPr fontId="1"/>
  </si>
  <si>
    <t>施設基準</t>
    <rPh sb="0" eb="2">
      <t>シセツ</t>
    </rPh>
    <rPh sb="2" eb="4">
      <t>キジュン</t>
    </rPh>
    <phoneticPr fontId="1"/>
  </si>
  <si>
    <t>看取りに関する職員研修を行うこと。</t>
  </si>
  <si>
    <t>該当利用者</t>
    <rPh sb="0" eb="2">
      <t>ガイトウ</t>
    </rPh>
    <rPh sb="2" eb="5">
      <t>リヨウシャ</t>
    </rPh>
    <phoneticPr fontId="1"/>
  </si>
  <si>
    <t>30日を超える病院又は診療所への入院後に再入居をした場合は、初期加算が算定できること。</t>
    <phoneticPr fontId="1"/>
  </si>
  <si>
    <t>利用者に対する日常的な健康管理</t>
    <phoneticPr fontId="1"/>
  </si>
  <si>
    <t>急性期における医師や医療機関との連携体制</t>
    <phoneticPr fontId="1"/>
  </si>
  <si>
    <t>通常時及び特に利用者の状態悪化時における医療機関（主治医）との連絡・調整</t>
    <phoneticPr fontId="1"/>
  </si>
  <si>
    <t>看取りに関する指針の整備</t>
    <phoneticPr fontId="1"/>
  </si>
  <si>
    <t>食事、入浴、健康管理等在宅における生活に関する相談援助</t>
    <phoneticPr fontId="1"/>
  </si>
  <si>
    <t>・</t>
    <phoneticPr fontId="1"/>
  </si>
  <si>
    <t>家屋の改善に関する相談援助</t>
    <phoneticPr fontId="1"/>
  </si>
  <si>
    <t>退居する者の介助方法に関する相談援助</t>
    <phoneticPr fontId="1"/>
  </si>
  <si>
    <t>次の場合には、本加算は算定できないものであること。</t>
    <phoneticPr fontId="1"/>
  </si>
  <si>
    <t>死亡退居の場合</t>
    <phoneticPr fontId="1"/>
  </si>
  <si>
    <t>(4)</t>
    <phoneticPr fontId="1"/>
  </si>
  <si>
    <t>(5)</t>
    <phoneticPr fontId="1"/>
  </si>
  <si>
    <t>①</t>
    <phoneticPr fontId="1"/>
  </si>
  <si>
    <t>②</t>
    <phoneticPr fontId="1"/>
  </si>
  <si>
    <t>③</t>
    <phoneticPr fontId="1"/>
  </si>
  <si>
    <t>事業所の従業者に対して、認知症ケアに関する留意事項の伝達又は技術的指導に係る会議を定期的に開催していること。</t>
    <phoneticPr fontId="1"/>
  </si>
  <si>
    <t>(2)</t>
    <phoneticPr fontId="1"/>
  </si>
  <si>
    <t>上記(1)①～③の基準のいずれにも適合すること。</t>
    <rPh sb="0" eb="2">
      <t>ジョウキ</t>
    </rPh>
    <rPh sb="9" eb="11">
      <t>キジュン</t>
    </rPh>
    <rPh sb="17" eb="19">
      <t>テキゴウ</t>
    </rPh>
    <phoneticPr fontId="1"/>
  </si>
  <si>
    <t>③</t>
    <phoneticPr fontId="1"/>
  </si>
  <si>
    <t>(1)</t>
    <phoneticPr fontId="1"/>
  </si>
  <si>
    <t>事業所において歯科医師又は歯科医師の指示を受けた歯科衛生士の技術的助言及び指導に基づき、利用者の口腔ケア・マネジメントに係る計画が作成されていること。</t>
    <rPh sb="0" eb="3">
      <t>ジギョウショ</t>
    </rPh>
    <rPh sb="7" eb="9">
      <t>シカ</t>
    </rPh>
    <rPh sb="9" eb="11">
      <t>イシ</t>
    </rPh>
    <rPh sb="11" eb="12">
      <t>マタ</t>
    </rPh>
    <rPh sb="13" eb="15">
      <t>シカ</t>
    </rPh>
    <rPh sb="15" eb="17">
      <t>イシ</t>
    </rPh>
    <rPh sb="18" eb="20">
      <t>シジ</t>
    </rPh>
    <rPh sb="21" eb="22">
      <t>ウ</t>
    </rPh>
    <rPh sb="24" eb="26">
      <t>シカ</t>
    </rPh>
    <rPh sb="26" eb="29">
      <t>エイセイシ</t>
    </rPh>
    <rPh sb="30" eb="33">
      <t>ギジュツテキ</t>
    </rPh>
    <rPh sb="33" eb="35">
      <t>ジョゲン</t>
    </rPh>
    <rPh sb="35" eb="36">
      <t>オヨ</t>
    </rPh>
    <rPh sb="37" eb="39">
      <t>シドウ</t>
    </rPh>
    <rPh sb="40" eb="41">
      <t>モト</t>
    </rPh>
    <rPh sb="44" eb="47">
      <t>リヨウシャ</t>
    </rPh>
    <rPh sb="48" eb="50">
      <t>コウクウ</t>
    </rPh>
    <rPh sb="60" eb="61">
      <t>カカ</t>
    </rPh>
    <rPh sb="62" eb="64">
      <t>ケイカク</t>
    </rPh>
    <rPh sb="65" eb="67">
      <t>サクセイ</t>
    </rPh>
    <phoneticPr fontId="1"/>
  </si>
  <si>
    <t>「口腔ケアに係る技術的助言及び指導」とは、事業所における利用者の口腔内状態の評価方法、適切な口腔ケアの手技、口腔ケアに必要な物品整備の留意点、口腔ケアに伴うリスク管理、その他事業所において日常的な口腔ケアの実施にあたり必要と思われる事項のうち、いずれかに係る技術的助言及び指導のことをいうものであって、個々の利用者の口腔ケア計画をいうものではない。</t>
    <rPh sb="1" eb="3">
      <t>コウクウ</t>
    </rPh>
    <rPh sb="6" eb="7">
      <t>カカ</t>
    </rPh>
    <rPh sb="8" eb="11">
      <t>ギジュツテキ</t>
    </rPh>
    <rPh sb="11" eb="13">
      <t>ジョゲン</t>
    </rPh>
    <rPh sb="13" eb="14">
      <t>オヨ</t>
    </rPh>
    <rPh sb="15" eb="17">
      <t>シドウ</t>
    </rPh>
    <rPh sb="21" eb="24">
      <t>ジギョウショ</t>
    </rPh>
    <rPh sb="28" eb="31">
      <t>リヨウシャ</t>
    </rPh>
    <rPh sb="32" eb="34">
      <t>コウクウ</t>
    </rPh>
    <rPh sb="34" eb="35">
      <t>ナイ</t>
    </rPh>
    <rPh sb="35" eb="37">
      <t>ジョウタイ</t>
    </rPh>
    <rPh sb="38" eb="40">
      <t>ヒョウカ</t>
    </rPh>
    <rPh sb="40" eb="42">
      <t>ホウホウ</t>
    </rPh>
    <rPh sb="43" eb="45">
      <t>テキセツ</t>
    </rPh>
    <rPh sb="46" eb="48">
      <t>コウクウ</t>
    </rPh>
    <rPh sb="51" eb="53">
      <t>シュギ</t>
    </rPh>
    <rPh sb="54" eb="56">
      <t>コウクウ</t>
    </rPh>
    <rPh sb="59" eb="61">
      <t>ヒツヨウ</t>
    </rPh>
    <rPh sb="62" eb="64">
      <t>ブッピン</t>
    </rPh>
    <rPh sb="64" eb="66">
      <t>セイビ</t>
    </rPh>
    <rPh sb="67" eb="70">
      <t>リュウイテン</t>
    </rPh>
    <rPh sb="71" eb="73">
      <t>コウクウ</t>
    </rPh>
    <rPh sb="76" eb="77">
      <t>トモナ</t>
    </rPh>
    <rPh sb="81" eb="83">
      <t>カンリ</t>
    </rPh>
    <rPh sb="86" eb="87">
      <t>タ</t>
    </rPh>
    <rPh sb="87" eb="90">
      <t>ジギョウショ</t>
    </rPh>
    <rPh sb="94" eb="97">
      <t>ニチジョウテキ</t>
    </rPh>
    <rPh sb="98" eb="100">
      <t>コウクウ</t>
    </rPh>
    <rPh sb="103" eb="105">
      <t>ジッシ</t>
    </rPh>
    <rPh sb="109" eb="111">
      <t>ヒツヨウ</t>
    </rPh>
    <rPh sb="112" eb="113">
      <t>オモ</t>
    </rPh>
    <rPh sb="116" eb="118">
      <t>ジコウ</t>
    </rPh>
    <rPh sb="127" eb="128">
      <t>カカ</t>
    </rPh>
    <rPh sb="129" eb="132">
      <t>ギジュツテキ</t>
    </rPh>
    <rPh sb="132" eb="134">
      <t>ジョゲン</t>
    </rPh>
    <rPh sb="134" eb="135">
      <t>オヨ</t>
    </rPh>
    <rPh sb="136" eb="138">
      <t>シドウ</t>
    </rPh>
    <rPh sb="151" eb="153">
      <t>ココ</t>
    </rPh>
    <rPh sb="154" eb="157">
      <t>リヨウシャ</t>
    </rPh>
    <rPh sb="158" eb="160">
      <t>コウクウ</t>
    </rPh>
    <rPh sb="162" eb="164">
      <t>ケイカク</t>
    </rPh>
    <phoneticPr fontId="1"/>
  </si>
  <si>
    <t>Ⅱ　人員基準</t>
    <phoneticPr fontId="1"/>
  </si>
  <si>
    <t>Ⅲ　設備基準</t>
    <rPh sb="2" eb="4">
      <t>セツビ</t>
    </rPh>
    <rPh sb="4" eb="6">
      <t>キジュン</t>
    </rPh>
    <phoneticPr fontId="1"/>
  </si>
  <si>
    <t>Ⅳ　運営基準　</t>
    <rPh sb="2" eb="4">
      <t>ウンエイ</t>
    </rPh>
    <phoneticPr fontId="1"/>
  </si>
  <si>
    <t>償還払い等の法定代理受領サービスに該当しない認知症対応型共同生活介護に係る利用料の支払いを受けた場合は、利用者に対してサービス提供証明書を交付していますか。</t>
    <rPh sb="22" eb="25">
      <t>ニンチショウ</t>
    </rPh>
    <rPh sb="25" eb="28">
      <t>タイオウガタ</t>
    </rPh>
    <rPh sb="63" eb="65">
      <t>テイキョウ</t>
    </rPh>
    <rPh sb="65" eb="68">
      <t>ショウメイショ</t>
    </rPh>
    <phoneticPr fontId="1"/>
  </si>
  <si>
    <t>運営推進会議の報告、評価、要望、助言等の記録</t>
    <rPh sb="0" eb="2">
      <t>ウンエイ</t>
    </rPh>
    <rPh sb="2" eb="4">
      <t>スイシン</t>
    </rPh>
    <rPh sb="4" eb="6">
      <t>カイギ</t>
    </rPh>
    <rPh sb="7" eb="9">
      <t>ホウコク</t>
    </rPh>
    <rPh sb="10" eb="12">
      <t>ヒョウカ</t>
    </rPh>
    <rPh sb="13" eb="15">
      <t>ヨウボウ</t>
    </rPh>
    <rPh sb="16" eb="18">
      <t>ジョゲン</t>
    </rPh>
    <rPh sb="18" eb="19">
      <t>トウ</t>
    </rPh>
    <rPh sb="20" eb="22">
      <t>キロク</t>
    </rPh>
    <phoneticPr fontId="1"/>
  </si>
  <si>
    <t>Ⅴ　変更の届出等</t>
    <rPh sb="2" eb="4">
      <t>ヘンコウ</t>
    </rPh>
    <rPh sb="5" eb="7">
      <t>トドケデ</t>
    </rPh>
    <rPh sb="7" eb="8">
      <t>トウ</t>
    </rPh>
    <phoneticPr fontId="1"/>
  </si>
  <si>
    <t>Ⅵ　介護給付費の算定及び取扱い</t>
    <rPh sb="2" eb="4">
      <t>カイゴ</t>
    </rPh>
    <rPh sb="4" eb="6">
      <t>キュウフ</t>
    </rPh>
    <rPh sb="6" eb="7">
      <t>ヒ</t>
    </rPh>
    <rPh sb="8" eb="10">
      <t>サンテイ</t>
    </rPh>
    <rPh sb="10" eb="11">
      <t>オヨ</t>
    </rPh>
    <rPh sb="12" eb="14">
      <t>トリアツカイ</t>
    </rPh>
    <phoneticPr fontId="1"/>
  </si>
  <si>
    <t xml:space="preserve">告示別表５
注２
留意事項第２の６(２)
</t>
    <rPh sb="2" eb="4">
      <t>ベッピョウ</t>
    </rPh>
    <phoneticPr fontId="1"/>
  </si>
  <si>
    <t>看取りに関する指針を定め、入居の際に、利用者又はその家族等に対して、指針の内容を説明し、同意を得ていること。</t>
    <rPh sb="0" eb="2">
      <t>ミト</t>
    </rPh>
    <rPh sb="4" eb="5">
      <t>カン</t>
    </rPh>
    <rPh sb="7" eb="9">
      <t>シシン</t>
    </rPh>
    <rPh sb="10" eb="11">
      <t>サダ</t>
    </rPh>
    <rPh sb="13" eb="15">
      <t>ニュウキョ</t>
    </rPh>
    <rPh sb="16" eb="17">
      <t>サイ</t>
    </rPh>
    <rPh sb="19" eb="22">
      <t>リヨウシャ</t>
    </rPh>
    <rPh sb="22" eb="23">
      <t>マタ</t>
    </rPh>
    <rPh sb="26" eb="28">
      <t>カゾク</t>
    </rPh>
    <rPh sb="28" eb="29">
      <t>トウ</t>
    </rPh>
    <rPh sb="30" eb="31">
      <t>タイ</t>
    </rPh>
    <rPh sb="34" eb="36">
      <t>シシン</t>
    </rPh>
    <rPh sb="37" eb="39">
      <t>ナイヨウ</t>
    </rPh>
    <rPh sb="40" eb="42">
      <t>セツメイ</t>
    </rPh>
    <rPh sb="44" eb="46">
      <t>ドウイ</t>
    </rPh>
    <rPh sb="47" eb="48">
      <t>エ</t>
    </rPh>
    <phoneticPr fontId="1"/>
  </si>
  <si>
    <t>医師、看護職員、介護職員、介護支援専門員その他の職種の者(以下「医師等」)による協議の上、事業所における看取りの実績等を踏まえ、適宜、指針の見直しを行うこと。</t>
    <rPh sb="45" eb="48">
      <t>ジギョウショ</t>
    </rPh>
    <rPh sb="52" eb="54">
      <t>ミト</t>
    </rPh>
    <rPh sb="56" eb="58">
      <t>ジッセキ</t>
    </rPh>
    <rPh sb="58" eb="59">
      <t>トウ</t>
    </rPh>
    <rPh sb="60" eb="61">
      <t>フ</t>
    </rPh>
    <phoneticPr fontId="1"/>
  </si>
  <si>
    <t>医師が一般に認められている医学的知見に基づき回復の見込みがないと診断した者。</t>
    <rPh sb="16" eb="18">
      <t>チケン</t>
    </rPh>
    <phoneticPr fontId="1"/>
  </si>
  <si>
    <t>指針に基づき、利用者の状態又は家族の求め等に応じ随時、医師等の相互の連携の下、介護記録等利用者に関する記録を活用し行われる介護について（利用者又はその家族等が）説明を受け、同意をした上で介護を受けている者。</t>
    <rPh sb="0" eb="2">
      <t>シシン</t>
    </rPh>
    <rPh sb="3" eb="4">
      <t>モト</t>
    </rPh>
    <rPh sb="7" eb="10">
      <t>リヨウシャ</t>
    </rPh>
    <rPh sb="20" eb="21">
      <t>トウ</t>
    </rPh>
    <rPh sb="27" eb="29">
      <t>イシ</t>
    </rPh>
    <rPh sb="29" eb="30">
      <t>トウ</t>
    </rPh>
    <rPh sb="31" eb="33">
      <t>ソウゴ</t>
    </rPh>
    <rPh sb="34" eb="36">
      <t>レンケイ</t>
    </rPh>
    <rPh sb="37" eb="38">
      <t>モト</t>
    </rPh>
    <rPh sb="44" eb="47">
      <t>リヨウシャ</t>
    </rPh>
    <rPh sb="48" eb="49">
      <t>カン</t>
    </rPh>
    <rPh sb="51" eb="53">
      <t>キロク</t>
    </rPh>
    <phoneticPr fontId="1"/>
  </si>
  <si>
    <t>当該利用者が過去３月間（ただし、日常生活自立度のランクⅢ、ⅣまたはＭに該当する者の場合は過去１月間）の間に、当該事業所に入居したことがない場合に限り算定できること。</t>
    <rPh sb="2" eb="5">
      <t>リヨウシャ</t>
    </rPh>
    <phoneticPr fontId="1"/>
  </si>
  <si>
    <t>看取りに関する考え方、本人及び家族との話し合いや意思確認の方法等の看取りに関する指針等</t>
    <rPh sb="26" eb="28">
      <t>カクニン</t>
    </rPh>
    <rPh sb="42" eb="43">
      <t>トウ</t>
    </rPh>
    <phoneticPr fontId="1"/>
  </si>
  <si>
    <t>退居する者の運動機能及び日常生活動作能力の維持及び向上を目的として行う各種訓練等に関する相談援助</t>
    <phoneticPr fontId="1"/>
  </si>
  <si>
    <t>１.従業者の員数</t>
    <rPh sb="2" eb="5">
      <t>ジュウギョウシャ</t>
    </rPh>
    <rPh sb="6" eb="8">
      <t>インスウ</t>
    </rPh>
    <phoneticPr fontId="1"/>
  </si>
  <si>
    <t>利用者に関する区への通知に係る記録</t>
    <rPh sb="0" eb="3">
      <t>リヨウシャ</t>
    </rPh>
    <rPh sb="4" eb="5">
      <t>カン</t>
    </rPh>
    <rPh sb="7" eb="8">
      <t>ク</t>
    </rPh>
    <rPh sb="10" eb="12">
      <t>ツウチ</t>
    </rPh>
    <rPh sb="13" eb="14">
      <t>カカ</t>
    </rPh>
    <rPh sb="15" eb="17">
      <t>キロク</t>
    </rPh>
    <phoneticPr fontId="1"/>
  </si>
  <si>
    <t>入院期間中における認知症対応型共同生活介護における居住費や食費の取扱い</t>
    <rPh sb="25" eb="27">
      <t>キョジュウ</t>
    </rPh>
    <phoneticPr fontId="1"/>
  </si>
  <si>
    <t>「認知症介護指導者養成研修」修了者を１名以上配置し、事業所全体の認知症ケアの指導等を実施していること。</t>
    <rPh sb="9" eb="11">
      <t>ヨウセイ</t>
    </rPh>
    <phoneticPr fontId="1"/>
  </si>
  <si>
    <t>(1)</t>
    <phoneticPr fontId="1"/>
  </si>
  <si>
    <t>(2)</t>
    <phoneticPr fontId="1"/>
  </si>
  <si>
    <t>(3)</t>
    <phoneticPr fontId="1"/>
  </si>
  <si>
    <t>(4)</t>
    <phoneticPr fontId="1"/>
  </si>
  <si>
    <t>(5)</t>
    <phoneticPr fontId="1"/>
  </si>
  <si>
    <t>利用者名簿</t>
    <rPh sb="0" eb="3">
      <t>リヨウシャ</t>
    </rPh>
    <rPh sb="3" eb="5">
      <t>メイボ</t>
    </rPh>
    <phoneticPr fontId="21"/>
  </si>
  <si>
    <t>名前</t>
    <rPh sb="0" eb="2">
      <t>ナマエ</t>
    </rPh>
    <phoneticPr fontId="1"/>
  </si>
  <si>
    <t>特記事項</t>
    <rPh sb="0" eb="2">
      <t>トッキ</t>
    </rPh>
    <rPh sb="2" eb="4">
      <t>ジコウ</t>
    </rPh>
    <phoneticPr fontId="1"/>
  </si>
  <si>
    <t>【留意事項】</t>
    <rPh sb="1" eb="3">
      <t>リュウイ</t>
    </rPh>
    <rPh sb="3" eb="5">
      <t>ジコウ</t>
    </rPh>
    <phoneticPr fontId="1"/>
  </si>
  <si>
    <t>②</t>
  </si>
  <si>
    <t>Ⅳ</t>
  </si>
  <si>
    <t>Ⅱa</t>
  </si>
  <si>
    <t>Ⅱ</t>
  </si>
  <si>
    <t>Ⅲ</t>
  </si>
  <si>
    <t>日常生活
自立度</t>
    <rPh sb="0" eb="2">
      <t>ニチジョウ</t>
    </rPh>
    <rPh sb="2" eb="4">
      <t>セイカツ</t>
    </rPh>
    <rPh sb="5" eb="8">
      <t>ジリツド</t>
    </rPh>
    <phoneticPr fontId="1"/>
  </si>
  <si>
    <t>※</t>
    <phoneticPr fontId="1"/>
  </si>
  <si>
    <t>正当な理由がある場合とは、①事業所の現員からは利用申込に応じきれない場合、②利用申込者の居住地が事業所の通常の事業の実施地域外である場合、その他利用申込者に対し自ら適切なサービスを提供することが困難な場合である。</t>
    <phoneticPr fontId="1"/>
  </si>
  <si>
    <t>(2) 事業者は、運営推進会議の報告、評価、要望、助言等についての記録を作成するとともに、当該記録を公表していますか。</t>
    <phoneticPr fontId="1"/>
  </si>
  <si>
    <t>(3) 事業者は、事業の運営に当たっては、地域住民又はその自発的な活動等との連携及び協力を行う等の地域との交流を図っていますか。</t>
    <phoneticPr fontId="1"/>
  </si>
  <si>
    <t>(4) 事業者は、事業の運営に当たっては、提供したサービスに関する利用者からの苦情に関して、区等が派遣する者が相談及び援助を行う事業その他の区が実施する事業に協力するよう努めていますか。</t>
    <rPh sb="21" eb="23">
      <t>テイキョウ</t>
    </rPh>
    <rPh sb="30" eb="31">
      <t>カン</t>
    </rPh>
    <rPh sb="85" eb="86">
      <t>ツト</t>
    </rPh>
    <phoneticPr fontId="1"/>
  </si>
  <si>
    <t>利用者が以下の事項に該当する場合には、遅滞なく意見を付してその旨を区へ通知していますか。</t>
    <phoneticPr fontId="1"/>
  </si>
  <si>
    <t>(2) 管理者は、事業所の従業者に運営基準を遵守させるための必要な指揮命令を行っていますか。</t>
    <rPh sb="30" eb="32">
      <t>ヒツヨウ</t>
    </rPh>
    <phoneticPr fontId="1"/>
  </si>
  <si>
    <t>(1) 事業者は、利用者の使用する施設、食器その他の設備又は飲用に供する水について、衛生的な管理に努め、又は衛生上必要な措置を講じていますか。</t>
    <phoneticPr fontId="1"/>
  </si>
  <si>
    <t>(1) 従業者又は従業者であった者が正当な理由なく、業務上知り得た利用者又はその家族の秘密を漏らすことのないよう必要な措置を講じていますか。</t>
    <rPh sb="16" eb="17">
      <t>モノ</t>
    </rPh>
    <rPh sb="36" eb="37">
      <t>マタ</t>
    </rPh>
    <phoneticPr fontId="1"/>
  </si>
  <si>
    <t>(2) サービス担当者会議等において利用者及びその家族の個人情報を用いる場合、あらかじめ文書により利用者及びその家族から同意を得ていますか。（サービス提供開始時における包括的な同意で可）</t>
    <phoneticPr fontId="1"/>
  </si>
  <si>
    <t>事業所について広告をする場合においては、その内容が虚偽又は誇大なものとなっていませんか。</t>
    <phoneticPr fontId="1"/>
  </si>
  <si>
    <t>(1) 利用者及びその家族からの苦情に迅速かつ適切に対応するために、苦情を受け付けるための窓口を設置する等の必要な措置を講じていますか。</t>
    <phoneticPr fontId="1"/>
  </si>
  <si>
    <t>(2) (1) の苦情を受け付けた場合には、当該苦情の内容等を記録していますか。</t>
    <phoneticPr fontId="1"/>
  </si>
  <si>
    <t>苦情に対し、事業者が組織として迅速かつ適切に対応するため、当該苦情の受付日、その内容等を記録すること。</t>
    <phoneticPr fontId="1"/>
  </si>
  <si>
    <t>苦情がサービスの質の向上を図る上での重要な情報であるとの認識に立ち、苦情の内容を踏まえ、サービスの質の向上に向けた取組を行うこと。</t>
    <phoneticPr fontId="1"/>
  </si>
  <si>
    <t>(4) 区から求めがあった場合には、(3) の改善の内容を区に報告していますか。</t>
    <phoneticPr fontId="1"/>
  </si>
  <si>
    <t>(6) 国保連からの求めがあった場合には、(5) の改善の内容を国保連に報告していますか。</t>
    <phoneticPr fontId="1"/>
  </si>
  <si>
    <t>区条例
第42条
（準用）</t>
    <phoneticPr fontId="1"/>
  </si>
  <si>
    <t>事業所ごとに経理を区分するとともに、他の事業の会計と区分していますか。</t>
    <phoneticPr fontId="1"/>
  </si>
  <si>
    <r>
      <t>重要事項説明書には以下の事項を記載していますか。</t>
    </r>
    <r>
      <rPr>
        <sz val="9"/>
        <rFont val="ＭＳ 明朝"/>
        <family val="1"/>
        <charset val="128"/>
      </rPr>
      <t>（該当事項にはチェックをしてください）</t>
    </r>
    <rPh sb="0" eb="7">
      <t>ジュウヨウジコウセツメイショ</t>
    </rPh>
    <phoneticPr fontId="1"/>
  </si>
  <si>
    <t>○運営規程の概要</t>
    <phoneticPr fontId="21"/>
  </si>
  <si>
    <t>※運営規程を分かりやすくしたものとなります。運営規程と整合性を持たせてください。</t>
    <rPh sb="22" eb="24">
      <t>ウンエイ</t>
    </rPh>
    <rPh sb="24" eb="26">
      <t>キテイ</t>
    </rPh>
    <phoneticPr fontId="21"/>
  </si>
  <si>
    <t>事業の目的</t>
    <rPh sb="0" eb="2">
      <t>ジギョウ</t>
    </rPh>
    <phoneticPr fontId="21"/>
  </si>
  <si>
    <t>運営方針</t>
    <phoneticPr fontId="21"/>
  </si>
  <si>
    <t>職員の職種、員数及び職務の内容</t>
    <phoneticPr fontId="21"/>
  </si>
  <si>
    <t>利用料</t>
    <phoneticPr fontId="21"/>
  </si>
  <si>
    <t>その他の費用の額（交通費等）</t>
    <phoneticPr fontId="21"/>
  </si>
  <si>
    <t>非常災害対策</t>
    <phoneticPr fontId="21"/>
  </si>
  <si>
    <t>運営に関する重要事項</t>
    <phoneticPr fontId="21"/>
  </si>
  <si>
    <t>○区条例施行要領に定めのある事項</t>
    <phoneticPr fontId="21"/>
  </si>
  <si>
    <t>従業者の勤務体制</t>
    <phoneticPr fontId="21"/>
  </si>
  <si>
    <t>事故発生時の対応</t>
    <phoneticPr fontId="21"/>
  </si>
  <si>
    <t>苦情処理の体制</t>
    <phoneticPr fontId="21"/>
  </si>
  <si>
    <t>苦情相談の連絡先（事業者（所）、実施地域の区市町村、 国民健康保険団体連合会等）</t>
    <rPh sb="38" eb="39">
      <t>トウ</t>
    </rPh>
    <phoneticPr fontId="21"/>
  </si>
  <si>
    <t>提供するサービスの第三者評価の実施状況（実施の有無、実施した直近の年月日、</t>
    <rPh sb="20" eb="22">
      <t>ジッシ</t>
    </rPh>
    <rPh sb="23" eb="25">
      <t>ウム</t>
    </rPh>
    <rPh sb="26" eb="28">
      <t>ジッシ</t>
    </rPh>
    <rPh sb="30" eb="32">
      <t>チョッキン</t>
    </rPh>
    <rPh sb="33" eb="36">
      <t>ネンガッピ</t>
    </rPh>
    <phoneticPr fontId="1"/>
  </si>
  <si>
    <t>実施した評価機関の名称、評価結果の開示状況）</t>
    <phoneticPr fontId="1"/>
  </si>
  <si>
    <t>イ</t>
    <phoneticPr fontId="1"/>
  </si>
  <si>
    <t>認知症対応型共同生活介護事業所の定員と小規模多機能型居宅介護事業所の泊まり定員の合計が９人以内であること。</t>
    <phoneticPr fontId="1"/>
  </si>
  <si>
    <t>ロ</t>
    <phoneticPr fontId="1"/>
  </si>
  <si>
    <t>認知症対応型共同生活介護事業所と小規模多機能型居宅介護事業所が同一階に隣接しており、一体的な運用が可能な構造であること。</t>
    <phoneticPr fontId="1"/>
  </si>
  <si>
    <t>計画作成担当者のうち１以上の者は、介護支援専門員をもって充てていますか。</t>
    <phoneticPr fontId="1"/>
  </si>
  <si>
    <t>当該介護支援専門員は、介護支援専門員でない他の計画作成担当者の業務を監督するものとする。</t>
    <rPh sb="0" eb="2">
      <t>トウガイ</t>
    </rPh>
    <phoneticPr fontId="1"/>
  </si>
  <si>
    <t>夜間及び深夜の勤務を行う介護従業者（以下「夜勤職員」）は、当該事業所に小規模多機能型居宅介護事業所が併設され、以下の要件を満たすほか、入居者の処遇に支障がないと認められる場合に限り、小規模多機能型居宅介護事業所の職務を兼ねることができる。</t>
    <phoneticPr fontId="1"/>
  </si>
  <si>
    <t>介護従業者は、当該事業所に（看護）小規模多機能型居宅介護事業所が併設され、それぞれの事業所における人員基準を満たす介護従業者を置いているときは、（看護）小規模多機能型居宅介護事業所の職務に従事することができる。</t>
    <rPh sb="42" eb="44">
      <t>ジギョウ</t>
    </rPh>
    <rPh sb="44" eb="45">
      <t>ショ</t>
    </rPh>
    <rPh sb="49" eb="51">
      <t>ジンイン</t>
    </rPh>
    <rPh sb="51" eb="53">
      <t>キジュン</t>
    </rPh>
    <rPh sb="54" eb="55">
      <t>ミ</t>
    </rPh>
    <rPh sb="57" eb="59">
      <t>カイゴ</t>
    </rPh>
    <rPh sb="59" eb="62">
      <t>ジュウギョウシャ</t>
    </rPh>
    <phoneticPr fontId="1"/>
  </si>
  <si>
    <t>事業所名：</t>
  </si>
  <si>
    <t>事業者の代表者は、①認知症である者の介護に従事した経験を有する者又は保健医療サービス若しくは福祉サービスの提供を行う事業の経営に携わった経験を有する者であって、②厚生労働大臣が定める「認知症対応型サービス事業開設者研修」を修了している者となっていますか。</t>
    <phoneticPr fontId="1"/>
  </si>
  <si>
    <t>なお、既に「実践者研修又は実践リーダー研修、認知症高齢者グループホーム管理者研修」、「基礎課程又は専門課程」、「認知症介護指導者研修」、「認知症高齢者グループホーム開設予定者研修」を修了している者に新たに研修を義務付けるものではありません。</t>
    <phoneticPr fontId="1"/>
  </si>
  <si>
    <t>　※事業運営の基本となるものです。重要事項説明書等と整合性を持たせてください。</t>
    <phoneticPr fontId="1"/>
  </si>
  <si>
    <t>運営の方針</t>
    <phoneticPr fontId="21"/>
  </si>
  <si>
    <t>従業者の職種、員数及び職務の内容</t>
    <phoneticPr fontId="21"/>
  </si>
  <si>
    <t>利用料</t>
    <rPh sb="0" eb="3">
      <t>リヨウリョウ</t>
    </rPh>
    <phoneticPr fontId="21"/>
  </si>
  <si>
    <t>その他の費用の額</t>
    <phoneticPr fontId="1"/>
  </si>
  <si>
    <t>非常災害対策</t>
    <phoneticPr fontId="1"/>
  </si>
  <si>
    <t>その他運営に関する重要事項</t>
    <phoneticPr fontId="1"/>
  </si>
  <si>
    <t>利用定員</t>
    <rPh sb="0" eb="2">
      <t>リヨウ</t>
    </rPh>
    <rPh sb="2" eb="4">
      <t>テイイン</t>
    </rPh>
    <phoneticPr fontId="1"/>
  </si>
  <si>
    <t>指定認知症対応型共同生活介護の内容</t>
    <phoneticPr fontId="1"/>
  </si>
  <si>
    <t>入居に当たっての留意事項</t>
    <phoneticPr fontId="1"/>
  </si>
  <si>
    <t>利用定員</t>
    <phoneticPr fontId="21"/>
  </si>
  <si>
    <t>認知症対応型共同生活介護の内容</t>
    <rPh sb="0" eb="3">
      <t>ニンチショウ</t>
    </rPh>
    <rPh sb="3" eb="6">
      <t>タイオウガタ</t>
    </rPh>
    <rPh sb="6" eb="8">
      <t>キョウドウ</t>
    </rPh>
    <rPh sb="8" eb="10">
      <t>セイカツ</t>
    </rPh>
    <rPh sb="10" eb="12">
      <t>カイゴ</t>
    </rPh>
    <rPh sb="13" eb="15">
      <t>ナイヨウ</t>
    </rPh>
    <phoneticPr fontId="21"/>
  </si>
  <si>
    <t>入居に当たっての留意事項</t>
    <phoneticPr fontId="21"/>
  </si>
  <si>
    <t>(1) 利用者に対し、適切な認知症対応型共同生活介護を提供できるよう、従業者の勤務の体制を定めていますか。</t>
    <rPh sb="14" eb="20">
      <t>ニンチショウタイオウガタ</t>
    </rPh>
    <phoneticPr fontId="1"/>
  </si>
  <si>
    <t>(2) 介護従業者の勤務の体制を定めるに当たっては、利用者が安心して日常生活を送ることができるよう、継続性を重視したサービスの提供に配慮していますか。</t>
    <phoneticPr fontId="1"/>
  </si>
  <si>
    <t>共同生活住居ごとに、介護従業者の日々の勤務体制、常勤・非常勤の別、管理者との兼務関係、夜間及び深夜の勤務の担当者等を明確にしていますか。</t>
    <phoneticPr fontId="1"/>
  </si>
  <si>
    <t>事業者は、入居定員及び居室の定員を超えて入居させていませんか。ただし、災害その他のやむを得ない事情がある場合は、この限りではありません。</t>
    <phoneticPr fontId="1"/>
  </si>
  <si>
    <t>協力医療機関及び協力歯科医療機関は、共同生活住居から近距離にあることが望ましい。</t>
    <phoneticPr fontId="1"/>
  </si>
  <si>
    <t>協力医療機関やバックアップ施設から、利用者の入院や休日夜間等における対応について円滑な協力を得るため、当該協力医療機関等との間であらかじめ必要な事項を取り決めておくものとする。</t>
    <phoneticPr fontId="1"/>
  </si>
  <si>
    <t xml:space="preserve">※通所介護等を利用する場合については当該サービスを含めたサービスの内容を指すものであることに留意する
</t>
    <phoneticPr fontId="1"/>
  </si>
  <si>
    <t>(1) 事業者は、居宅介護支援事業者又はその従業者に対し、要介護被保険者に対して当該共同生活住居を紹介することの対償として、金品その他の財産上の利益を供与していませんか。</t>
    <phoneticPr fontId="1"/>
  </si>
  <si>
    <t>(2) 事業者は、居宅介護支援事業者又はその従業者から、当該共同生活住居からの退居者を紹介することの対償として、金品その他の財産上の利益を収受していませんか。</t>
    <rPh sb="28" eb="30">
      <t>トウガイ</t>
    </rPh>
    <rPh sb="30" eb="32">
      <t>キョウドウ</t>
    </rPh>
    <rPh sb="32" eb="34">
      <t>セイカツ</t>
    </rPh>
    <rPh sb="34" eb="36">
      <t>ジュウキョ</t>
    </rPh>
    <rPh sb="39" eb="41">
      <t>タイキョ</t>
    </rPh>
    <rPh sb="41" eb="42">
      <t>シャ</t>
    </rPh>
    <rPh sb="43" eb="45">
      <t>ショウカイ</t>
    </rPh>
    <rPh sb="50" eb="52">
      <t>タイショウ</t>
    </rPh>
    <rPh sb="56" eb="58">
      <t>キンピン</t>
    </rPh>
    <rPh sb="60" eb="61">
      <t>タ</t>
    </rPh>
    <rPh sb="62" eb="64">
      <t>ザイサン</t>
    </rPh>
    <rPh sb="64" eb="65">
      <t>ジョウ</t>
    </rPh>
    <rPh sb="66" eb="68">
      <t>リエキ</t>
    </rPh>
    <rPh sb="69" eb="71">
      <t>シュウジュ</t>
    </rPh>
    <phoneticPr fontId="1"/>
  </si>
  <si>
    <t>(1) 従業者、設備、備品及び会計に関する諸記録を整備していますか。</t>
    <phoneticPr fontId="1"/>
  </si>
  <si>
    <r>
      <t>(2) 利用者に対する認知症対応型共同生活介護の提供に関する次に掲げる記録を整備し、完結の日から２年間保存していますか。</t>
    </r>
    <r>
      <rPr>
        <sz val="9"/>
        <rFont val="ＭＳ 明朝"/>
        <family val="1"/>
        <charset val="128"/>
      </rPr>
      <t>（該当事項にチェックをしてください。）</t>
    </r>
    <rPh sb="11" eb="17">
      <t>ニンチショウタイオウガタ</t>
    </rPh>
    <phoneticPr fontId="1"/>
  </si>
  <si>
    <t>２.管理者による管理</t>
    <phoneticPr fontId="1"/>
  </si>
  <si>
    <t>３.運営規程</t>
    <phoneticPr fontId="1"/>
  </si>
  <si>
    <t>４.勤務体制の確保等</t>
    <phoneticPr fontId="1"/>
  </si>
  <si>
    <t>設備及び備品等</t>
    <phoneticPr fontId="1"/>
  </si>
  <si>
    <t>(1) 管理者は、事業所の従業者の管理及びサービスの利用申込に係る調整、業務の実施状況の把握その他の管理を一元的に行っていますか。</t>
    <phoneticPr fontId="1"/>
  </si>
  <si>
    <t>※</t>
    <phoneticPr fontId="1"/>
  </si>
  <si>
    <t xml:space="preserve">「消火設備その他の非常災害に際して必要な設備」とは、消防法その他の法令等に規定された設備を示しており、それらの設備を確実に設置しなければならないものである。
</t>
    <phoneticPr fontId="1"/>
  </si>
  <si>
    <t>【事業所】</t>
    <rPh sb="1" eb="3">
      <t>ジギョウ</t>
    </rPh>
    <rPh sb="3" eb="4">
      <t>ショ</t>
    </rPh>
    <phoneticPr fontId="1"/>
  </si>
  <si>
    <t>【居室】</t>
    <rPh sb="1" eb="3">
      <t>キョシツ</t>
    </rPh>
    <phoneticPr fontId="1"/>
  </si>
  <si>
    <t>【居間及び食堂】</t>
    <rPh sb="1" eb="3">
      <t>イマ</t>
    </rPh>
    <rPh sb="3" eb="4">
      <t>オヨ</t>
    </rPh>
    <rPh sb="5" eb="7">
      <t>ショクドウ</t>
    </rPh>
    <phoneticPr fontId="1"/>
  </si>
  <si>
    <t>【立地条件について】</t>
    <rPh sb="1" eb="3">
      <t>リッチ</t>
    </rPh>
    <rPh sb="3" eb="5">
      <t>ジョウケン</t>
    </rPh>
    <phoneticPr fontId="1"/>
  </si>
  <si>
    <t>居室とは、廊下、居間等につながる出入口があり、他の居室と明確に区分されているものをいう。</t>
    <phoneticPr fontId="1"/>
  </si>
  <si>
    <t xml:space="preserve">居室を２人部屋とすることができる場合とは、例えば、夫婦で居室を利用する場合などであって、事業者の都合により一方的に２人部屋とするべきではない。なお、２人部屋については、特に居室面積の最低基準は示していないが、前記と同様に充分な広さを確保しなければならないものとする。
</t>
    <phoneticPr fontId="1"/>
  </si>
  <si>
    <t xml:space="preserve">１の事業所に複数の共同生活住居を設ける場合であっても、居間、食堂及び台所については、それぞれ共同生活住居ごとの専用の設備でなければならない。
</t>
    <phoneticPr fontId="1"/>
  </si>
  <si>
    <t>(1) １の居室の定員は、１人となっていますか。
ただし、利用者の処遇上必要と認められる場合は、２人とすることができる。</t>
    <phoneticPr fontId="1"/>
  </si>
  <si>
    <t>(2) １の居室の床面積は、7.43平方メートル（和室であれば4.5畳）以上となっていますか。</t>
    <phoneticPr fontId="1"/>
  </si>
  <si>
    <t>居間及び食堂は、同一の場所とすることができる。同一の室内とする場合であっても、居間、食堂のそれぞれの機能が独立していることが望ましい。また、その広さについても原則として利用者及び介護従業者が一堂に会するのに充分な広さを確保するものとする。</t>
    <phoneticPr fontId="1"/>
  </si>
  <si>
    <t>認知症対応型共同生活介護事業所は、利用者の家族との交流の機会の確保や地域住民との交流を図る観点から、住宅地又は住宅地と同程度に利用者の家族や地域住民との交流の機会が確保される地域にあるようにしなければならない。</t>
    <phoneticPr fontId="1"/>
  </si>
  <si>
    <t>(1) 認知症対応型共同生活介護は、要介護者であって認知症である者のうち、少人数による共同生活を営むことに支障がない者に提供されていますか。</t>
    <phoneticPr fontId="1"/>
  </si>
  <si>
    <t>(2) 入居申込者の入居に際しては、主治の医師の診断書等により入居申込者が認知症である者であることの確認をしていますか。</t>
    <phoneticPr fontId="1"/>
  </si>
  <si>
    <t>(3) 入居申込者が入院治療を要する者であること等、入居申込者に対して自ら必要なサービスを提供することが困難であると認めた場合は、適切な他の認知症対応型共同生活介護事業者、介護保険施設、病院又は診療所を紹介する等の適切な措置を速やかに講じていますか。</t>
    <rPh sb="70" eb="73">
      <t>ニンチショウ</t>
    </rPh>
    <rPh sb="73" eb="76">
      <t>タイオウガタ</t>
    </rPh>
    <rPh sb="76" eb="78">
      <t>キョウドウ</t>
    </rPh>
    <rPh sb="78" eb="80">
      <t>セイカツ</t>
    </rPh>
    <rPh sb="80" eb="82">
      <t>カイゴ</t>
    </rPh>
    <rPh sb="110" eb="111">
      <t>ソ</t>
    </rPh>
    <phoneticPr fontId="1"/>
  </si>
  <si>
    <t>(4) 入居申込者の入居に際しては、その者の心身の状況、生活歴、病歴等の把握に努めていますか。</t>
    <phoneticPr fontId="1"/>
  </si>
  <si>
    <t>区条例
第115条</t>
    <phoneticPr fontId="1"/>
  </si>
  <si>
    <t>(5) 利用者の退居の際には、利用者及びその家族の希望を踏まえた上で、退居後の生活環境や介護の継続性に配慮し、退居に必要な援助を行っていますか。</t>
    <phoneticPr fontId="1"/>
  </si>
  <si>
    <t>(6) 利用者の退居に際しては、利用者又はその家族に対し、適切な指導を行うとともに、指定居宅介護支援事業者等への情報の提供及び保健医療サービス又は福祉サービスを提供する者との密接な連携に努めていますか。</t>
    <phoneticPr fontId="1"/>
  </si>
  <si>
    <t>入居申込者が家族による入居契約締結の代理や援助が必要であると認められながら、これらが期待できない場合については、区市町村とも連携し、成年後見制度や権利擁護に関する事業等の活用を可能な限り図ることとする。</t>
    <rPh sb="56" eb="57">
      <t>ク</t>
    </rPh>
    <phoneticPr fontId="1"/>
  </si>
  <si>
    <t>(2) 提供した具体的なサービスの内容等（サービスの提供日、サービスの内容、利用者の状況その他必要な事項）を記録していますか。</t>
    <rPh sb="26" eb="28">
      <t>テイキョウ</t>
    </rPh>
    <rPh sb="28" eb="29">
      <t>ビ</t>
    </rPh>
    <rPh sb="35" eb="37">
      <t>ナイヨウ</t>
    </rPh>
    <rPh sb="38" eb="41">
      <t>リヨウシャ</t>
    </rPh>
    <rPh sb="42" eb="44">
      <t>ジョウキョウ</t>
    </rPh>
    <rPh sb="46" eb="47">
      <t>タ</t>
    </rPh>
    <rPh sb="47" eb="49">
      <t>ヒツヨウ</t>
    </rPh>
    <rPh sb="50" eb="52">
      <t>ジコウ</t>
    </rPh>
    <phoneticPr fontId="1"/>
  </si>
  <si>
    <t>(1) 入居に際しては、入居の年月日及び入居している共同生活住居の名称を、退居に際しては退居の年月日を、利用者の被保険者証に記載していますか。</t>
    <phoneticPr fontId="1"/>
  </si>
  <si>
    <t>(2) 法定代理受領サービスに該当しないサービスを提供した際には、その利用者から支払を受ける利用料の額と、サービスに係る地域密着型介護サービス費用基準額との間に、不合理な差額が生じないようにしていますか。</t>
    <phoneticPr fontId="1"/>
  </si>
  <si>
    <r>
      <t>(3) (1)・(2) の支払を受ける額のほか、次に掲げる費用の額</t>
    </r>
    <r>
      <rPr>
        <u/>
        <sz val="11"/>
        <rFont val="ＭＳ 明朝"/>
        <family val="1"/>
        <charset val="128"/>
      </rPr>
      <t>以外</t>
    </r>
    <r>
      <rPr>
        <sz val="11"/>
        <rFont val="ＭＳ 明朝"/>
        <family val="1"/>
        <charset val="128"/>
      </rPr>
      <t>の支払を利用者から受けていませんか。</t>
    </r>
    <rPh sb="24" eb="25">
      <t>ツギ</t>
    </rPh>
    <rPh sb="26" eb="27">
      <t>カカ</t>
    </rPh>
    <rPh sb="29" eb="31">
      <t>ヒヨウ</t>
    </rPh>
    <rPh sb="32" eb="33">
      <t>ガク</t>
    </rPh>
    <rPh sb="33" eb="35">
      <t>イガイ</t>
    </rPh>
    <rPh sb="36" eb="38">
      <t>シハライ</t>
    </rPh>
    <rPh sb="39" eb="42">
      <t>リヨウシャ</t>
    </rPh>
    <rPh sb="44" eb="45">
      <t>ウ</t>
    </rPh>
    <phoneticPr fontId="1"/>
  </si>
  <si>
    <t>食材料費</t>
  </si>
  <si>
    <t>理美容代</t>
  </si>
  <si>
    <t>おむつ代</t>
    <phoneticPr fontId="1"/>
  </si>
  <si>
    <t>(4) (3) の費用の額に係るサービスの提供にあたっては、あらかじめ、利用者又はその家族に対し、サービスの内容及び費用について説明を行い、利用者の同意を得ていますか。</t>
    <phoneticPr fontId="1"/>
  </si>
  <si>
    <t>(5) サービスの提供に要した費用について支払を受ける際、支払をした利用者に対し領収証を交付していますか。</t>
    <phoneticPr fontId="1"/>
  </si>
  <si>
    <t>(6) (5)の領収証に、保険給付の対象額とその他の費用を区分して記載し、その他の費用についてはそれぞれ個別の費用ごとに区分して記載していますか。</t>
    <phoneticPr fontId="1"/>
  </si>
  <si>
    <t>「自ら必要なサービスを提供することが困難であると認めた場合」とは、入居申込者が認知症対応型共同生活介護の利用対象者に該当しない者である場合のほか、入居申込者が入院治療を要する者である場合、当該事業所の入居者数が既に定員に達している場合等である。</t>
    <phoneticPr fontId="1"/>
  </si>
  <si>
    <t>(2) 利用者一人一人の人格を尊重し、利用者がそれぞれの役割を持って家庭的な環境の下で日常生活を送ることができるよう配慮して行われていますか。</t>
    <phoneticPr fontId="1"/>
  </si>
  <si>
    <t>(1) 認知症対応型共同生活介護は、利用者の認知症の症状の進行を緩和し、安心して日常生活を送ることができるよう、利用者の心身の状況を踏まえ、妥当適切に行われていますか。</t>
    <phoneticPr fontId="1"/>
  </si>
  <si>
    <t>(3) 認知症対応型共同生活介護計画に基づき、漫然かつ画一的なものとならないよう配慮して行われていますか。</t>
    <phoneticPr fontId="1"/>
  </si>
  <si>
    <t>(4) 共同生活住居における介護従業者は、認知症対応型共同生活介護の提供に当たっては、懇切丁寧に行うことを旨とし、利用者又はその家族に対し、サービスの提供方法等について、理解しやすいように説明を行っていますか。</t>
    <rPh sb="21" eb="27">
      <t>ニンチショウタイオウガタ</t>
    </rPh>
    <rPh sb="48" eb="49">
      <t>オコナ</t>
    </rPh>
    <phoneticPr fontId="1"/>
  </si>
  <si>
    <t>(5) 認知症対応型共同生活介護の提供に当たっては、利用者又は他の利用者等の生命又は身体を保護するため緊急やむを得ない場合を除き、身体的拘束等を行っていませんか。</t>
    <phoneticPr fontId="1"/>
  </si>
  <si>
    <t>(7) 身体的拘束等の適正化を図るため、次に掲げる措置を講じていますか。</t>
    <phoneticPr fontId="1"/>
  </si>
  <si>
    <t>以下の事項について共同生活住居ごとに定めていますか。</t>
    <phoneticPr fontId="1"/>
  </si>
  <si>
    <t>区条例
第118条</t>
    <phoneticPr fontId="1"/>
  </si>
  <si>
    <t>(7)-3 介護従業者その他の従業者に対し、身体的拘束等の適正化のための研修を定期的に実施していますか。</t>
    <phoneticPr fontId="1"/>
  </si>
  <si>
    <t>※</t>
    <phoneticPr fontId="1"/>
  </si>
  <si>
    <t>「サービス提供方法等」とは、認知症対応型共同生活介護計画の目標及び内容や行事及び日課等も含むものである。</t>
    <phoneticPr fontId="1"/>
  </si>
  <si>
    <t>車椅子や椅子からずり落ちたり、立ち上がったりしないようにＹ字型拘束帯や腰ベルト、車椅子テーブルを付ける。</t>
    <phoneticPr fontId="1"/>
  </si>
  <si>
    <t>事業所における身体的拘束等の適正化に関する基本的考え方</t>
  </si>
  <si>
    <t>身体的拘束等の適正化のための職員研修に関する基本方針</t>
    <phoneticPr fontId="1"/>
  </si>
  <si>
    <t>事業所内で発生した身体的拘束等の報告方法等のための方策に関する基本方針</t>
    <phoneticPr fontId="1"/>
  </si>
  <si>
    <t>身体的拘束等発生時の対応に関する基本方針</t>
    <phoneticPr fontId="1"/>
  </si>
  <si>
    <t>利用者等に対する当該指針の閲覧に関する基本方針</t>
  </si>
  <si>
    <t>その他身体的拘束等の適正化の推進のために必要な基本方針</t>
    <phoneticPr fontId="1"/>
  </si>
  <si>
    <t>(7)-2 身体的拘束等の適正化のための指針を整備していますか。また、指針には、次のような項目を盛り込んでいますか。</t>
    <phoneticPr fontId="1"/>
  </si>
  <si>
    <t>(2) 認知症対応型共同生活介護計画の作成に当たっては、通所介護等の活用、地域における活動への参加の機会の提供等により、利用者の多様な活動の確保に努めていますか。</t>
    <rPh sb="4" eb="10">
      <t>ニンチショウタイオウガタ</t>
    </rPh>
    <phoneticPr fontId="1"/>
  </si>
  <si>
    <t>(3) 計画作成担当者は、利用者の心身の状況、希望及びその置かれている環境を踏まえて、他の介護従業者と協議の上、援助の目標、当該目標を達成するための具体的なサービスの内容等を記載した認知症対応型共同生活介護計画を作成していますか。</t>
    <phoneticPr fontId="1"/>
  </si>
  <si>
    <t>(4) 計画作成担当者は、認知症対応型共同生活介護計画の作成に当たっては、その内容について利用者又はその家族に対して説明し、利用者の同意を得ていますか。</t>
    <rPh sb="69" eb="70">
      <t>エ</t>
    </rPh>
    <phoneticPr fontId="1"/>
  </si>
  <si>
    <t>(5) 計画作成担当者は、認知症対応型共同生活介護計画を作成した際には、当該認知症対応型共同生活介護計画を利用者に交付していますか。</t>
    <rPh sb="13" eb="16">
      <t>ニンチショウ</t>
    </rPh>
    <rPh sb="16" eb="19">
      <t>タイオウガタ</t>
    </rPh>
    <rPh sb="19" eb="21">
      <t>キョウドウ</t>
    </rPh>
    <rPh sb="21" eb="23">
      <t>セイカツ</t>
    </rPh>
    <rPh sb="23" eb="25">
      <t>カイゴ</t>
    </rPh>
    <rPh sb="25" eb="27">
      <t>ケイカク</t>
    </rPh>
    <rPh sb="28" eb="30">
      <t>サクセイ</t>
    </rPh>
    <rPh sb="32" eb="33">
      <t>サイ</t>
    </rPh>
    <rPh sb="36" eb="38">
      <t>トウガイ</t>
    </rPh>
    <rPh sb="38" eb="41">
      <t>ニンチショウ</t>
    </rPh>
    <rPh sb="41" eb="44">
      <t>タイオウガタ</t>
    </rPh>
    <rPh sb="44" eb="46">
      <t>キョウドウ</t>
    </rPh>
    <rPh sb="46" eb="48">
      <t>セイカツ</t>
    </rPh>
    <rPh sb="48" eb="50">
      <t>カイゴ</t>
    </rPh>
    <rPh sb="50" eb="52">
      <t>ケイカク</t>
    </rPh>
    <rPh sb="53" eb="56">
      <t>リヨウシャ</t>
    </rPh>
    <rPh sb="57" eb="59">
      <t>コウフ</t>
    </rPh>
    <phoneticPr fontId="1"/>
  </si>
  <si>
    <t>(6) 計画作成担当者は、認知症対応型共同生活介護計画の作成後においても、他の介護従業者及び利用者が認知症対応型共同生活介護計画に基づき利用する他の指定居宅サービス等を行う者との連絡を継続的に行うことにより、認知症対応型共同生活介護計画の実施状況の把握を行い、必要に応じて認知症対応型共同生活介護計画の変更を行っていますか。</t>
    <rPh sb="13" eb="16">
      <t>ニンチショウ</t>
    </rPh>
    <rPh sb="16" eb="19">
      <t>タイオウガタ</t>
    </rPh>
    <rPh sb="50" eb="52">
      <t>ニンチ</t>
    </rPh>
    <rPh sb="52" eb="53">
      <t>ショウ</t>
    </rPh>
    <rPh sb="53" eb="56">
      <t>タイオウガタ</t>
    </rPh>
    <rPh sb="104" eb="106">
      <t>ニンチ</t>
    </rPh>
    <rPh sb="106" eb="107">
      <t>ショウ</t>
    </rPh>
    <rPh sb="107" eb="110">
      <t>タイオウガタ</t>
    </rPh>
    <rPh sb="136" eb="138">
      <t>ニンチ</t>
    </rPh>
    <rPh sb="138" eb="139">
      <t>ショウ</t>
    </rPh>
    <rPh sb="139" eb="142">
      <t>タイオウガタ</t>
    </rPh>
    <phoneticPr fontId="1"/>
  </si>
  <si>
    <t>(9) 少なくとも、年に１回は自己評価を実施していますか。</t>
    <rPh sb="4" eb="5">
      <t>スク</t>
    </rPh>
    <rPh sb="10" eb="11">
      <t>ネン</t>
    </rPh>
    <rPh sb="13" eb="14">
      <t>カイ</t>
    </rPh>
    <rPh sb="15" eb="17">
      <t>ジコ</t>
    </rPh>
    <rPh sb="17" eb="19">
      <t>ヒョウカ</t>
    </rPh>
    <rPh sb="20" eb="22">
      <t>ジッシ</t>
    </rPh>
    <phoneticPr fontId="1"/>
  </si>
  <si>
    <t>(10) 少なくとも、年に１回は外部評価（第三者評価）を受けていますか。※緩和措置あり</t>
    <rPh sb="21" eb="22">
      <t>ダイ</t>
    </rPh>
    <rPh sb="22" eb="24">
      <t>サンシャ</t>
    </rPh>
    <rPh sb="24" eb="26">
      <t>ヒョウカ</t>
    </rPh>
    <phoneticPr fontId="1"/>
  </si>
  <si>
    <t>※</t>
    <phoneticPr fontId="1"/>
  </si>
  <si>
    <t>(7) 認知症対応型共同生活介護事業所において、居宅サービス計画に基づきサービスを短期間提供している場合、居宅介護支援事業所から認知症対応型共同生活介護計画の提供の求めがあった場合は、当該計画を提供するよう努めていますか。</t>
    <rPh sb="64" eb="67">
      <t>ニンチショウ</t>
    </rPh>
    <rPh sb="67" eb="70">
      <t>タイオウガタ</t>
    </rPh>
    <rPh sb="92" eb="94">
      <t>トウガイ</t>
    </rPh>
    <phoneticPr fontId="1"/>
  </si>
  <si>
    <t xml:space="preserve">区条例
第120条
</t>
    <phoneticPr fontId="1"/>
  </si>
  <si>
    <t>(1) 共同生活住居の管理者は、計画作成担当者に認知症対応型共同生活介護計画の作成に関する業務を担当させていますか。</t>
    <phoneticPr fontId="1"/>
  </si>
  <si>
    <t>(1) 介護は、利用者の心身の状況に応じ、利用者の自立の支援と日常生活の充実に資するよう、適切な技術をもって行われていますか。</t>
    <phoneticPr fontId="1"/>
  </si>
  <si>
    <t>(2) 事業者は、その利用者に対して、利用者の負担により、当該共同生活住居における介護従業者以外の者による介護を受けさせていませんか。</t>
    <phoneticPr fontId="1"/>
  </si>
  <si>
    <t>(3) 利用者の食事その他の家事等は、原則として利用者と介護従業者が共同で行うように努めていますか。</t>
    <phoneticPr fontId="1"/>
  </si>
  <si>
    <t>介護サービスの提供に当たっては、利用者の人格に十分に配慮しなければならない。</t>
    <phoneticPr fontId="1"/>
  </si>
  <si>
    <t>(1) 事業者は、利用者の趣味又は嗜好に応じた活動の支援に努めていますか。</t>
    <phoneticPr fontId="1"/>
  </si>
  <si>
    <t>(2) 事業者は、利用者が日常生活を営む上で必要な行政機関に対する手続等について、その者又はその家族が行うことが困難である場合は、その者の同意を得て、代わって行っていますか。</t>
    <phoneticPr fontId="1"/>
  </si>
  <si>
    <t>(3) 事業者は、常に利用者の家族との連携を図るとともに利用者とその家族との交流等の機会を確保するよう努めていますか。</t>
    <phoneticPr fontId="1"/>
  </si>
  <si>
    <t>※</t>
    <phoneticPr fontId="1"/>
  </si>
  <si>
    <t>特に金銭にかかるものについては書面等をもって事前に同意を得るとともに、代行した後はその都度本人に確認を得るものとする。</t>
    <phoneticPr fontId="1"/>
  </si>
  <si>
    <t>利用者と家族の面会の場所や時間等についても、利用者やその家族の利便を図るものとする。</t>
    <phoneticPr fontId="1"/>
  </si>
  <si>
    <t>（該当事項にチェックをしてください）</t>
    <phoneticPr fontId="1"/>
  </si>
  <si>
    <t>(1) 介護従業者は、現に認知症対応型共同生活介護の提供を行っているときに、利用者に病状の急変が生じた場合その他必要な場合は、速やかに主治の医師又はあらかじめ当該認知症対応型共同生活介護事業者が定めた協力医療機関への連絡を行う等の必要な措置を講じていますか。</t>
    <rPh sb="13" eb="19">
      <t>ニンチショウタイオウガタ</t>
    </rPh>
    <phoneticPr fontId="1"/>
  </si>
  <si>
    <t>①</t>
    <phoneticPr fontId="1"/>
  </si>
  <si>
    <t>協力医療機関は、事業の通常の実施地域内にあることが望ましいものであること。</t>
    <phoneticPr fontId="1"/>
  </si>
  <si>
    <t>緊急時において円滑な協力を得るため、当該協力医療機関との間であらかじめ必要な事項を取り決めておくこと。</t>
    <phoneticPr fontId="1"/>
  </si>
  <si>
    <t>②</t>
    <phoneticPr fontId="1"/>
  </si>
  <si>
    <t>(1) 事業者は、非常災害に関する具体的計画を立て、非常災害時の関係機関への通報及び連携体制を整備し、それらを定期的に従業者に周知するとともに、定期的に避難、救出その他必要な訓練を行っていますか。</t>
    <phoneticPr fontId="1"/>
  </si>
  <si>
    <t>「関係機関への通報及び連携体制の整備」とは、以下の体制作りを求めるものである。</t>
    <phoneticPr fontId="1"/>
  </si>
  <si>
    <t>①</t>
    <phoneticPr fontId="1"/>
  </si>
  <si>
    <t>火災等の災害時に地域の消防機関へ速やかに通報する体制</t>
    <rPh sb="0" eb="1">
      <t>ヒ</t>
    </rPh>
    <phoneticPr fontId="1"/>
  </si>
  <si>
    <t>②</t>
    <phoneticPr fontId="1"/>
  </si>
  <si>
    <t>日頃から消防団や地域住民との連携を図り、火災等の際に消火・避難等に協力してもらえるような体制</t>
    <phoneticPr fontId="1"/>
  </si>
  <si>
    <t>※</t>
    <phoneticPr fontId="1"/>
  </si>
  <si>
    <t>「非常災害に関する具体的計画」とは、消防法施行規則第３条に規定する消防計画及び風水害、地震等の災害に対処するための計画をいう。この場合、消防計画の策定及びこれに基づく消防業務の実施は、防火管理（責任）者に行わせるものとする。</t>
    <phoneticPr fontId="1"/>
  </si>
  <si>
    <t>防火管理者を定めている場合は、担当者名を記載して下さい。</t>
    <rPh sb="4" eb="5">
      <t>シャ</t>
    </rPh>
    <rPh sb="6" eb="7">
      <t>サダ</t>
    </rPh>
    <rPh sb="11" eb="13">
      <t>バアイ</t>
    </rPh>
    <rPh sb="15" eb="18">
      <t>タントウシャ</t>
    </rPh>
    <rPh sb="18" eb="19">
      <t>メイ</t>
    </rPh>
    <rPh sb="20" eb="22">
      <t>キサイ</t>
    </rPh>
    <rPh sb="24" eb="25">
      <t>クダ</t>
    </rPh>
    <phoneticPr fontId="1"/>
  </si>
  <si>
    <t>防火管理（責任）者名：　　　　　　　　　　　　　　</t>
    <rPh sb="0" eb="2">
      <t>ボウカ</t>
    </rPh>
    <rPh sb="2" eb="4">
      <t>カンリ</t>
    </rPh>
    <rPh sb="5" eb="7">
      <t>セキニン</t>
    </rPh>
    <rPh sb="8" eb="9">
      <t>シャ</t>
    </rPh>
    <rPh sb="9" eb="10">
      <t>メイ</t>
    </rPh>
    <phoneticPr fontId="1"/>
  </si>
  <si>
    <t>(2) 事業者は、訓練の実施に当たって、地域住民の参加が得られるよう連携に努めていますか。</t>
    <phoneticPr fontId="1"/>
  </si>
  <si>
    <t>(1) 事業者は、利用者に対するサービスの提供により事故が発生した場合は、区、当該利用者の家族、当該利用者に係る居宅介護支援事業者等に連絡を行うとともに、必要な措置を講じていますか。</t>
    <phoneticPr fontId="1"/>
  </si>
  <si>
    <t>(3) 事業者は、利用者に対する認知症対応型共同生活介護の提供により賠償すべき事故が発生した場合は、損害賠償を速やかに行っていますか。</t>
    <phoneticPr fontId="1"/>
  </si>
  <si>
    <t>(2) 事業者は、(1)の事故の状況及び事故に際して採った処置について記録していますか。</t>
    <rPh sb="18" eb="19">
      <t>オヨ</t>
    </rPh>
    <phoneticPr fontId="1"/>
  </si>
  <si>
    <t>(4) その他、次の点に留意していますか。</t>
    <phoneticPr fontId="1"/>
  </si>
  <si>
    <t>利用者に対するサービスの提供により事故が発生した場合の対応方法については、あらかじめ事業者が定めていますか。</t>
    <phoneticPr fontId="1"/>
  </si>
  <si>
    <t>②</t>
    <phoneticPr fontId="1"/>
  </si>
  <si>
    <t>事業者は、賠償すべき事態において速やかに賠償を行うため、損害賠償保険に加入しておくか、又は賠償資力を有していますか。</t>
    <phoneticPr fontId="1"/>
  </si>
  <si>
    <t>③</t>
    <phoneticPr fontId="1"/>
  </si>
  <si>
    <t>事業者は、事故が発生した際にはその原因を解明し、再発生を防ぐための対策を講じていますか。</t>
    <phoneticPr fontId="1"/>
  </si>
  <si>
    <t>変更の届出</t>
    <phoneticPr fontId="1"/>
  </si>
  <si>
    <t>申請者の登記事項証明書又は条例等</t>
    <phoneticPr fontId="1"/>
  </si>
  <si>
    <t>事業所の管理者の氏名、生年月日、住所及び経歴</t>
  </si>
  <si>
    <t>協力医療機関の名称及び診療科名並びに当該協力医療機関との契約の内容（協力歯科医療機関があるときは、その名称及び当該協力歯科医療機関との契約の内容を含む。）</t>
    <phoneticPr fontId="1"/>
  </si>
  <si>
    <t>介護老人福祉施設、介護老人保健施設、介護医療院、病院等との連携体制及び支援の体制の概要</t>
    <phoneticPr fontId="1"/>
  </si>
  <si>
    <t>建物の構造概要及び平面図（各室の用途を明示するものとする。）並びに設備の概要</t>
    <phoneticPr fontId="1"/>
  </si>
  <si>
    <t>以下の基準を満たさない場合は、所定単位数の100分の97に相当する単位数を算定していますか。</t>
    <rPh sb="0" eb="2">
      <t>イカ</t>
    </rPh>
    <rPh sb="3" eb="5">
      <t>キジュン</t>
    </rPh>
    <rPh sb="6" eb="7">
      <t>ミ</t>
    </rPh>
    <rPh sb="11" eb="13">
      <t>バアイ</t>
    </rPh>
    <rPh sb="15" eb="17">
      <t>ショテイ</t>
    </rPh>
    <rPh sb="17" eb="20">
      <t>タンイスウ</t>
    </rPh>
    <rPh sb="24" eb="25">
      <t>ブン</t>
    </rPh>
    <rPh sb="29" eb="31">
      <t>ソウトウ</t>
    </rPh>
    <rPh sb="33" eb="36">
      <t>タンイスウ</t>
    </rPh>
    <rPh sb="37" eb="39">
      <t>サンテイ</t>
    </rPh>
    <phoneticPr fontId="1"/>
  </si>
  <si>
    <t>●夜勤を行う職員の勤務条件に関する基準</t>
    <rPh sb="1" eb="3">
      <t>ヤキン</t>
    </rPh>
    <rPh sb="4" eb="5">
      <t>オコナ</t>
    </rPh>
    <rPh sb="6" eb="8">
      <t>ショクイン</t>
    </rPh>
    <rPh sb="9" eb="11">
      <t>キンム</t>
    </rPh>
    <rPh sb="11" eb="13">
      <t>ジョウケン</t>
    </rPh>
    <rPh sb="14" eb="15">
      <t>カン</t>
    </rPh>
    <rPh sb="17" eb="19">
      <t>キジュン</t>
    </rPh>
    <phoneticPr fontId="1"/>
  </si>
  <si>
    <t>告示別表５
注１
告示第27号【通所介護費等の算定方法第８号イロ】</t>
    <phoneticPr fontId="1"/>
  </si>
  <si>
    <t>身体的拘束等の適正化のための指針を整備していない又は身体的拘束等の適正化のための定期的な研修を実施していない事実が生じた場合</t>
    <rPh sb="0" eb="3">
      <t>シンタイテキ</t>
    </rPh>
    <rPh sb="3" eb="5">
      <t>コウソク</t>
    </rPh>
    <rPh sb="5" eb="6">
      <t>トウ</t>
    </rPh>
    <rPh sb="7" eb="10">
      <t>テキセイカ</t>
    </rPh>
    <rPh sb="14" eb="16">
      <t>シシン</t>
    </rPh>
    <rPh sb="17" eb="19">
      <t>セイビ</t>
    </rPh>
    <rPh sb="24" eb="25">
      <t>マタ</t>
    </rPh>
    <rPh sb="26" eb="29">
      <t>シンタイテキ</t>
    </rPh>
    <rPh sb="29" eb="31">
      <t>コウソク</t>
    </rPh>
    <rPh sb="31" eb="32">
      <t>トウ</t>
    </rPh>
    <rPh sb="33" eb="36">
      <t>テキセイカ</t>
    </rPh>
    <rPh sb="40" eb="43">
      <t>テイキテキ</t>
    </rPh>
    <rPh sb="44" eb="46">
      <t>ケンシュウ</t>
    </rPh>
    <rPh sb="47" eb="49">
      <t>ジッシ</t>
    </rPh>
    <rPh sb="54" eb="56">
      <t>ジジツ</t>
    </rPh>
    <rPh sb="57" eb="58">
      <t>ショウ</t>
    </rPh>
    <rPh sb="60" eb="62">
      <t>バアイ</t>
    </rPh>
    <phoneticPr fontId="1"/>
  </si>
  <si>
    <t>●具体例</t>
    <rPh sb="1" eb="3">
      <t>グタイ</t>
    </rPh>
    <rPh sb="3" eb="4">
      <t>レイ</t>
    </rPh>
    <phoneticPr fontId="1"/>
  </si>
  <si>
    <t>（短期利用）認知症対応型共同生活介護費（Ⅰ）の施設基準を満たしていること。</t>
    <rPh sb="1" eb="3">
      <t>タンキ</t>
    </rPh>
    <rPh sb="3" eb="5">
      <t>リヨウ</t>
    </rPh>
    <rPh sb="6" eb="12">
      <t>ニンチショウタイオウガタ</t>
    </rPh>
    <rPh sb="12" eb="14">
      <t>キョウドウ</t>
    </rPh>
    <rPh sb="14" eb="16">
      <t>セイカツ</t>
    </rPh>
    <rPh sb="16" eb="18">
      <t>カイゴ</t>
    </rPh>
    <rPh sb="18" eb="19">
      <t>ヒ</t>
    </rPh>
    <rPh sb="23" eb="25">
      <t>シセツ</t>
    </rPh>
    <rPh sb="25" eb="27">
      <t>キジュン</t>
    </rPh>
    <rPh sb="28" eb="29">
      <t>ミ</t>
    </rPh>
    <phoneticPr fontId="1"/>
  </si>
  <si>
    <t>（短期利用）認知症対応型共同生活介護費（Ⅱ）の施設基準を満たしていること。</t>
    <phoneticPr fontId="1"/>
  </si>
  <si>
    <t>利用者について、病院又は診療所に入院する必要が生じた場合であって、入院後３月以内に退院することが明らかに見込まれるときは、その者及びその家族等の希望等を勘案し、必要に応じて適切な便宜を供与するとともに、やむを得ない事情がある場合を除き、退院後再び当該事業所に円滑に入居することができる体制を確保していること。</t>
    <rPh sb="8" eb="10">
      <t>ビョウイン</t>
    </rPh>
    <rPh sb="10" eb="11">
      <t>マタ</t>
    </rPh>
    <rPh sb="12" eb="15">
      <t>シンリョウジョ</t>
    </rPh>
    <rPh sb="16" eb="18">
      <t>ニュウイン</t>
    </rPh>
    <rPh sb="20" eb="22">
      <t>ヒツヨウ</t>
    </rPh>
    <rPh sb="23" eb="24">
      <t>ショウ</t>
    </rPh>
    <rPh sb="26" eb="28">
      <t>バアイ</t>
    </rPh>
    <phoneticPr fontId="1"/>
  </si>
  <si>
    <t>利用者の入院の期間中で、かつ、入院時の費用の算定期間中にあっては、当該利用者が使用していた居室を他のサービスに利用することなく空けておくことが原則であるが、当該利用者の同意があれば、その居室に短期利用認知症対応型共同生活介護等に活用することは可能である。ただし、この場合に、入院時の費用は算定できない。</t>
    <rPh sb="0" eb="3">
      <t>リヨウシャ</t>
    </rPh>
    <rPh sb="4" eb="6">
      <t>ニュウイン</t>
    </rPh>
    <rPh sb="15" eb="17">
      <t>ニュウイン</t>
    </rPh>
    <rPh sb="17" eb="18">
      <t>ジ</t>
    </rPh>
    <rPh sb="19" eb="21">
      <t>ヒヨウ</t>
    </rPh>
    <rPh sb="22" eb="24">
      <t>サンテイ</t>
    </rPh>
    <rPh sb="24" eb="27">
      <t>キカンチュウ</t>
    </rPh>
    <rPh sb="33" eb="35">
      <t>トウガイ</t>
    </rPh>
    <rPh sb="35" eb="38">
      <t>リヨウシャ</t>
    </rPh>
    <rPh sb="39" eb="41">
      <t>シヨウ</t>
    </rPh>
    <rPh sb="45" eb="47">
      <t>キョシツ</t>
    </rPh>
    <rPh sb="48" eb="49">
      <t>タ</t>
    </rPh>
    <rPh sb="55" eb="57">
      <t>リヨウ</t>
    </rPh>
    <rPh sb="63" eb="64">
      <t>ア</t>
    </rPh>
    <rPh sb="71" eb="73">
      <t>ゲンソク</t>
    </rPh>
    <rPh sb="78" eb="80">
      <t>トウガイ</t>
    </rPh>
    <rPh sb="80" eb="83">
      <t>リヨウシャ</t>
    </rPh>
    <rPh sb="84" eb="86">
      <t>ドウイ</t>
    </rPh>
    <rPh sb="93" eb="95">
      <t>キョシツ</t>
    </rPh>
    <rPh sb="96" eb="98">
      <t>タンキ</t>
    </rPh>
    <rPh sb="98" eb="100">
      <t>リヨウ</t>
    </rPh>
    <rPh sb="133" eb="135">
      <t>バアイ</t>
    </rPh>
    <rPh sb="137" eb="139">
      <t>ニュウイン</t>
    </rPh>
    <rPh sb="139" eb="140">
      <t>ジ</t>
    </rPh>
    <rPh sb="141" eb="143">
      <t>ヒヨウ</t>
    </rPh>
    <rPh sb="144" eb="146">
      <t>サンテイ</t>
    </rPh>
    <phoneticPr fontId="1"/>
  </si>
  <si>
    <t>入院時の取扱い</t>
    <rPh sb="0" eb="2">
      <t>ニュウイン</t>
    </rPh>
    <rPh sb="2" eb="3">
      <t>ジ</t>
    </rPh>
    <rPh sb="4" eb="6">
      <t>トリアツカ</t>
    </rPh>
    <phoneticPr fontId="1"/>
  </si>
  <si>
    <t>①</t>
    <phoneticPr fontId="1"/>
  </si>
  <si>
    <t>②</t>
    <phoneticPr fontId="1"/>
  </si>
  <si>
    <t>利用者の入院の期間中は、必要に応じて、入退院の手続きや家族、当該医療機関等への連絡調整、情報提供などの業務にあたること。</t>
    <phoneticPr fontId="1"/>
  </si>
  <si>
    <t>【留意事項】</t>
    <phoneticPr fontId="1"/>
  </si>
  <si>
    <t>算定する場合は、医療連携体制加算の内容について必ず確認してください。</t>
    <rPh sb="0" eb="2">
      <t>サンテイ</t>
    </rPh>
    <rPh sb="4" eb="6">
      <t>バアイ</t>
    </rPh>
    <rPh sb="8" eb="10">
      <t>イリョウ</t>
    </rPh>
    <rPh sb="10" eb="12">
      <t>レンケイ</t>
    </rPh>
    <rPh sb="12" eb="14">
      <t>タイセイ</t>
    </rPh>
    <rPh sb="14" eb="16">
      <t>カサン</t>
    </rPh>
    <rPh sb="17" eb="19">
      <t>ナイヨウ</t>
    </rPh>
    <rPh sb="23" eb="24">
      <t>カナラ</t>
    </rPh>
    <rPh sb="25" eb="27">
      <t>カクニン</t>
    </rPh>
    <phoneticPr fontId="1"/>
  </si>
  <si>
    <t>医師等が共同で作成した利用者の介護に係る計画について、その内容に応じて医師等の適当な者から（利用者又はその家族等が）説明を受け、当該計画に同意している者。</t>
    <rPh sb="11" eb="14">
      <t>リヨウシャ</t>
    </rPh>
    <rPh sb="35" eb="37">
      <t>イシ</t>
    </rPh>
    <rPh sb="37" eb="38">
      <t>トウ</t>
    </rPh>
    <rPh sb="55" eb="56">
      <t>トウ</t>
    </rPh>
    <phoneticPr fontId="1"/>
  </si>
  <si>
    <t>(3) 非常災害発生時に区の求めに応じ、認知症対応型共同生活介護の提供を行えるよう設備及び備品等の確保に努めていますか。</t>
    <phoneticPr fontId="1"/>
  </si>
  <si>
    <t>退居時相談援助は、介護支援専門員である計画作成担当者、介護職員等が協力して行うこと。</t>
    <phoneticPr fontId="1"/>
  </si>
  <si>
    <t>ただし、認知症対応型共同生活介護事業者の負担により、通所介護等のサービスを利用に供することは差し支えない。</t>
    <phoneticPr fontId="1"/>
  </si>
  <si>
    <t>重度化した場合の対応に係る指針を定め、入居の際に、利用者又はその家族等に対して当該指針の内容を説明し、同意を得ていること。</t>
    <phoneticPr fontId="1"/>
  </si>
  <si>
    <t>・</t>
    <phoneticPr fontId="1"/>
  </si>
  <si>
    <t>※これらの業務を行うために必要な勤務時間を確保することが必要である。</t>
    <rPh sb="5" eb="7">
      <t>ギョウム</t>
    </rPh>
    <rPh sb="8" eb="9">
      <t>オコナ</t>
    </rPh>
    <rPh sb="13" eb="15">
      <t>ヒツヨウ</t>
    </rPh>
    <rPh sb="16" eb="18">
      <t>キンム</t>
    </rPh>
    <rPh sb="18" eb="20">
      <t>ジカン</t>
    </rPh>
    <rPh sb="21" eb="23">
      <t>カクホ</t>
    </rPh>
    <rPh sb="28" eb="30">
      <t>ヒツヨウ</t>
    </rPh>
    <phoneticPr fontId="1"/>
  </si>
  <si>
    <t>【留意事項】</t>
    <rPh sb="1" eb="3">
      <t>リュウイ</t>
    </rPh>
    <rPh sb="3" eb="5">
      <t>ジコウ</t>
    </rPh>
    <phoneticPr fontId="1"/>
  </si>
  <si>
    <t>「重度化した場合における対応に係る指針」に盛り込みべき内容</t>
    <phoneticPr fontId="1"/>
  </si>
  <si>
    <t>退居時相談援助の内容は、次のようなものであること。</t>
    <phoneticPr fontId="1"/>
  </si>
  <si>
    <t>退居して、病院、診療所、他の介護保険施設、他の認知症対応型共同生活介護、特定施設入居者生活介護、地域密着型特定施設入居者生活介護へ入院（入所）する場合</t>
    <rPh sb="12" eb="13">
      <t>タ</t>
    </rPh>
    <phoneticPr fontId="1"/>
  </si>
  <si>
    <t>退居時相談援助を行った場合は、相談援助を行った日付及び相談援助の内容の要点に関する記録を行うこと。</t>
    <rPh sb="25" eb="26">
      <t>オヨ</t>
    </rPh>
    <rPh sb="27" eb="29">
      <t>ソウダン</t>
    </rPh>
    <rPh sb="29" eb="31">
      <t>エンジョ</t>
    </rPh>
    <phoneticPr fontId="1"/>
  </si>
  <si>
    <t>認知症対応型共同生活介護計画の作成に関し知識及び経験を有する者であって、計画の作成を担当させるのに適当と認められ、専らその職務に従事する計画作成担当者を配置していますか。</t>
    <phoneticPr fontId="1"/>
  </si>
  <si>
    <t>２以上の共同生活住居を有する事業所にあっては、少なくとも１人は介護支援専門員をもって充てなければならない。</t>
    <rPh sb="1" eb="3">
      <t>イジョウ</t>
    </rPh>
    <rPh sb="4" eb="6">
      <t>キョウドウ</t>
    </rPh>
    <rPh sb="6" eb="8">
      <t>セイカツ</t>
    </rPh>
    <rPh sb="8" eb="10">
      <t>ジュウキョ</t>
    </rPh>
    <rPh sb="11" eb="12">
      <t>ユウ</t>
    </rPh>
    <rPh sb="14" eb="16">
      <t>ジギョウ</t>
    </rPh>
    <rPh sb="16" eb="17">
      <t>ショ</t>
    </rPh>
    <rPh sb="23" eb="24">
      <t>スク</t>
    </rPh>
    <rPh sb="29" eb="30">
      <t>ニン</t>
    </rPh>
    <rPh sb="31" eb="38">
      <t>カイゴシエンセンモンイン</t>
    </rPh>
    <rPh sb="42" eb="43">
      <t>ア</t>
    </rPh>
    <phoneticPr fontId="1"/>
  </si>
  <si>
    <t>介護支援専門員でない計画作成担当者は、特別養護老人ホームの生活相談員や介護老人保健施設の支援相談員その他の認知症である者の介護サービスに係る計画の作成に関し実務経験を有すると認められる者をもって充てることができるものとする。</t>
    <phoneticPr fontId="1"/>
  </si>
  <si>
    <t>計画作成担当者は、厚生労働大臣が定める研修（「実践者研修」又は「基礎過程」）を修了している者としていますか。</t>
    <phoneticPr fontId="1"/>
  </si>
  <si>
    <t>※</t>
    <phoneticPr fontId="1"/>
  </si>
  <si>
    <t xml:space="preserve">介護支援専門員である者及び介護支援専門員でない者のいずれについても、指定を受ける際に、修了しているものとする。
</t>
    <phoneticPr fontId="1"/>
  </si>
  <si>
    <t>定員超過利用・人員基準欠如に該当していないこと。</t>
    <rPh sb="0" eb="2">
      <t>テイイン</t>
    </rPh>
    <rPh sb="2" eb="4">
      <t>チョウカ</t>
    </rPh>
    <rPh sb="4" eb="6">
      <t>リヨウ</t>
    </rPh>
    <rPh sb="7" eb="9">
      <t>ジンイン</t>
    </rPh>
    <rPh sb="9" eb="11">
      <t>キジュン</t>
    </rPh>
    <rPh sb="11" eb="13">
      <t>ケツジョ</t>
    </rPh>
    <rPh sb="14" eb="16">
      <t>ガイトウ</t>
    </rPh>
    <phoneticPr fontId="1"/>
  </si>
  <si>
    <t>医療保険において歯科訪問診療科又は訪問歯科衛生指導料が算定された日の属する月であっても当該加算を算定できるが、介護職員に対する口腔ケアに係る技術的助言及び指導又は利用者の口腔ケア・マネジメントに係る計画に関する技術的助言及び指導を行うにあたっては、歯科訪問診療又は訪問歯科衛生指導の実施時間以外の時間帯に行うこと。</t>
    <rPh sb="0" eb="2">
      <t>イリョウ</t>
    </rPh>
    <rPh sb="2" eb="4">
      <t>ホケン</t>
    </rPh>
    <rPh sb="8" eb="10">
      <t>シカ</t>
    </rPh>
    <rPh sb="10" eb="12">
      <t>ホウモン</t>
    </rPh>
    <rPh sb="12" eb="15">
      <t>シンリョウカ</t>
    </rPh>
    <rPh sb="15" eb="16">
      <t>マタ</t>
    </rPh>
    <rPh sb="17" eb="19">
      <t>ホウモン</t>
    </rPh>
    <rPh sb="19" eb="21">
      <t>シカ</t>
    </rPh>
    <rPh sb="21" eb="23">
      <t>エイセイ</t>
    </rPh>
    <rPh sb="23" eb="25">
      <t>シドウ</t>
    </rPh>
    <rPh sb="25" eb="26">
      <t>リョウ</t>
    </rPh>
    <rPh sb="27" eb="29">
      <t>サンテイ</t>
    </rPh>
    <rPh sb="32" eb="33">
      <t>ヒ</t>
    </rPh>
    <rPh sb="34" eb="35">
      <t>ゾク</t>
    </rPh>
    <rPh sb="37" eb="38">
      <t>ツキ</t>
    </rPh>
    <rPh sb="43" eb="45">
      <t>トウガイ</t>
    </rPh>
    <rPh sb="45" eb="47">
      <t>カサン</t>
    </rPh>
    <rPh sb="48" eb="50">
      <t>サンテイ</t>
    </rPh>
    <rPh sb="55" eb="57">
      <t>カイゴ</t>
    </rPh>
    <rPh sb="57" eb="59">
      <t>ショクイン</t>
    </rPh>
    <rPh sb="60" eb="61">
      <t>タイ</t>
    </rPh>
    <rPh sb="63" eb="65">
      <t>コウクウ</t>
    </rPh>
    <rPh sb="68" eb="69">
      <t>カカ</t>
    </rPh>
    <rPh sb="70" eb="73">
      <t>ギジュツテキ</t>
    </rPh>
    <rPh sb="73" eb="75">
      <t>ジョゲン</t>
    </rPh>
    <rPh sb="75" eb="76">
      <t>オヨ</t>
    </rPh>
    <rPh sb="77" eb="79">
      <t>シドウ</t>
    </rPh>
    <rPh sb="79" eb="80">
      <t>マタ</t>
    </rPh>
    <rPh sb="81" eb="84">
      <t>リヨウシャ</t>
    </rPh>
    <rPh sb="85" eb="87">
      <t>コウクウ</t>
    </rPh>
    <rPh sb="97" eb="98">
      <t>カカ</t>
    </rPh>
    <rPh sb="99" eb="101">
      <t>ケイカク</t>
    </rPh>
    <rPh sb="102" eb="103">
      <t>カン</t>
    </rPh>
    <rPh sb="105" eb="108">
      <t>ギジュツテキ</t>
    </rPh>
    <rPh sb="108" eb="110">
      <t>ジョゲン</t>
    </rPh>
    <rPh sb="110" eb="111">
      <t>オヨ</t>
    </rPh>
    <rPh sb="112" eb="114">
      <t>シドウ</t>
    </rPh>
    <rPh sb="115" eb="116">
      <t>オコナ</t>
    </rPh>
    <rPh sb="124" eb="126">
      <t>シカ</t>
    </rPh>
    <rPh sb="126" eb="128">
      <t>ホウモン</t>
    </rPh>
    <rPh sb="128" eb="130">
      <t>シンリョウ</t>
    </rPh>
    <rPh sb="130" eb="131">
      <t>マタ</t>
    </rPh>
    <rPh sb="132" eb="134">
      <t>ホウモン</t>
    </rPh>
    <rPh sb="134" eb="136">
      <t>シカ</t>
    </rPh>
    <rPh sb="136" eb="138">
      <t>エイセイ</t>
    </rPh>
    <rPh sb="138" eb="140">
      <t>シドウ</t>
    </rPh>
    <rPh sb="141" eb="143">
      <t>ジッシ</t>
    </rPh>
    <rPh sb="143" eb="145">
      <t>ジカン</t>
    </rPh>
    <rPh sb="145" eb="147">
      <t>イガイ</t>
    </rPh>
    <rPh sb="148" eb="151">
      <t>ジカンタイ</t>
    </rPh>
    <rPh sb="152" eb="153">
      <t>オコナ</t>
    </rPh>
    <phoneticPr fontId="1"/>
  </si>
  <si>
    <t>【厚生労働大臣が定める基準】</t>
    <rPh sb="1" eb="3">
      <t>コウセイ</t>
    </rPh>
    <rPh sb="3" eb="5">
      <t>ロウドウ</t>
    </rPh>
    <rPh sb="5" eb="7">
      <t>ダイジン</t>
    </rPh>
    <rPh sb="8" eb="9">
      <t>サダ</t>
    </rPh>
    <rPh sb="11" eb="13">
      <t>キジュン</t>
    </rPh>
    <phoneticPr fontId="1"/>
  </si>
  <si>
    <t>(Ⅰ)の体制をとっている事業所が行うべき具体的なサービス内容</t>
    <phoneticPr fontId="1"/>
  </si>
  <si>
    <t>イ</t>
    <phoneticPr fontId="1"/>
  </si>
  <si>
    <t>ハ</t>
    <phoneticPr fontId="1"/>
  </si>
  <si>
    <t>ニ</t>
    <phoneticPr fontId="1"/>
  </si>
  <si>
    <t xml:space="preserve">「利用者の口腔ケア・マネジメントに係る計画」には、以下の事項を記載すること。
</t>
    <rPh sb="1" eb="4">
      <t>リヨウシャ</t>
    </rPh>
    <rPh sb="5" eb="7">
      <t>コウクウ</t>
    </rPh>
    <rPh sb="17" eb="18">
      <t>カカ</t>
    </rPh>
    <rPh sb="19" eb="21">
      <t>ケイカク</t>
    </rPh>
    <rPh sb="25" eb="27">
      <t>イカ</t>
    </rPh>
    <rPh sb="28" eb="30">
      <t>ジコウ</t>
    </rPh>
    <rPh sb="31" eb="33">
      <t>キサイ</t>
    </rPh>
    <phoneticPr fontId="1"/>
  </si>
  <si>
    <t>ロハ</t>
    <phoneticPr fontId="1"/>
  </si>
  <si>
    <t>ホ</t>
    <phoneticPr fontId="1"/>
  </si>
  <si>
    <t>ヘ</t>
    <phoneticPr fontId="1"/>
  </si>
  <si>
    <t>ト</t>
    <phoneticPr fontId="1"/>
  </si>
  <si>
    <t>事業所における目標</t>
    <phoneticPr fontId="1"/>
  </si>
  <si>
    <t>具体的方策</t>
    <phoneticPr fontId="1"/>
  </si>
  <si>
    <t>留意事項</t>
    <phoneticPr fontId="1"/>
  </si>
  <si>
    <t>事業所と歯科医療機関との連携の状況</t>
    <phoneticPr fontId="1"/>
  </si>
  <si>
    <t>歯科医師からの指示内容の要点（計画の作成にあたっての技術的助言・指導を歯科衛生士が行った場合に限る。）</t>
    <phoneticPr fontId="1"/>
  </si>
  <si>
    <t>事業所において利用者の口腔ケアを推進するための課題</t>
    <phoneticPr fontId="1"/>
  </si>
  <si>
    <t>その他必要と思われる事項</t>
    <phoneticPr fontId="1"/>
  </si>
  <si>
    <t>《身体拘束禁止の対象となる具体的行為例》</t>
    <phoneticPr fontId="1"/>
  </si>
  <si>
    <t>「身体的拘束等の適正化のための対策を検討する委員会」とは、身体的拘束等の適正化のための対策を検討する委員会であり、委員会の構成メンバーは、事業所の管理者及び従業者より構成する場合のほか、これらの職員に加えて、第三者や専門家を活用した構成とすることが望ましく、その方策として、精神科専門医等の専門医の活用等も考えられる。また、運営推進会議と一体的に設置・運営することも差し支えない。</t>
    <phoneticPr fontId="1"/>
  </si>
  <si>
    <t>※非常災害に関する具体的計画を指すものであること</t>
    <phoneticPr fontId="1"/>
  </si>
  <si>
    <t>(2) 協力医療機関については、次の点に留意していますか。</t>
    <phoneticPr fontId="1"/>
  </si>
  <si>
    <t>・</t>
    <phoneticPr fontId="21"/>
  </si>
  <si>
    <r>
      <rPr>
        <sz val="14"/>
        <rFont val="ＭＳ 明朝"/>
        <family val="1"/>
        <charset val="128"/>
      </rPr>
      <t>Ⅰ　基本方針</t>
    </r>
    <r>
      <rPr>
        <sz val="10"/>
        <rFont val="ＭＳ 明朝"/>
        <family val="1"/>
        <charset val="128"/>
      </rPr>
      <t>　□チェックボックスをクリックすると☑チェックが入ります。</t>
    </r>
    <rPh sb="2" eb="4">
      <t>キホン</t>
    </rPh>
    <rPh sb="4" eb="6">
      <t>ホウシン</t>
    </rPh>
    <phoneticPr fontId="1"/>
  </si>
  <si>
    <r>
      <t>サービス提供の開始に際し、あらかじめ、利用申込者又はその家族に対し、重要事項を記した文書を交付して説明を行い、当該提供の開始について利用申込者の同意を得ていますか。
　※同意については、利用者及び事業者双方の保護の立場から</t>
    </r>
    <r>
      <rPr>
        <u/>
        <sz val="11"/>
        <rFont val="ＭＳ 明朝"/>
        <family val="1"/>
        <charset val="128"/>
      </rPr>
      <t>書面</t>
    </r>
    <r>
      <rPr>
        <sz val="11"/>
        <rFont val="ＭＳ 明朝"/>
        <family val="1"/>
        <charset val="128"/>
      </rPr>
      <t>によって確認することが適当である。</t>
    </r>
    <rPh sb="124" eb="126">
      <t>テキトウ</t>
    </rPh>
    <phoneticPr fontId="21"/>
  </si>
  <si>
    <t>正当な理由なくサービスの提供を拒んでいませんか。特に、要介護度や所得の多寡を理由にサービスの提供を拒否していませんか。</t>
    <phoneticPr fontId="1"/>
  </si>
  <si>
    <t>正当な理由なく、サービス利用に関する指示に従わないことにより要介護状態の程度を増進させたと認められる場合</t>
    <phoneticPr fontId="1"/>
  </si>
  <si>
    <r>
      <rPr>
        <sz val="9"/>
        <rFont val="ＭＳ 明朝"/>
        <family val="1"/>
        <charset val="128"/>
      </rPr>
      <t>区条例
第126条</t>
    </r>
    <r>
      <rPr>
        <sz val="11"/>
        <rFont val="ＭＳ Ｐゴシック"/>
        <family val="2"/>
        <charset val="128"/>
        <scheme val="minor"/>
      </rPr>
      <t xml:space="preserve">
</t>
    </r>
    <phoneticPr fontId="1"/>
  </si>
  <si>
    <r>
      <rPr>
        <sz val="9"/>
        <rFont val="ＭＳ 明朝"/>
        <family val="1"/>
        <charset val="128"/>
      </rPr>
      <t>区条例
第127条</t>
    </r>
    <r>
      <rPr>
        <sz val="11"/>
        <rFont val="ＭＳ Ｐゴシック"/>
        <family val="2"/>
        <charset val="128"/>
        <scheme val="minor"/>
      </rPr>
      <t xml:space="preserve">
</t>
    </r>
    <phoneticPr fontId="1"/>
  </si>
  <si>
    <r>
      <rPr>
        <sz val="9"/>
        <rFont val="ＭＳ 明朝"/>
        <family val="1"/>
        <charset val="128"/>
      </rPr>
      <t>区条例
第128条</t>
    </r>
    <r>
      <rPr>
        <sz val="11"/>
        <rFont val="ＭＳ Ｐゴシック"/>
        <family val="2"/>
        <charset val="128"/>
        <scheme val="minor"/>
      </rPr>
      <t xml:space="preserve">
</t>
    </r>
    <phoneticPr fontId="1"/>
  </si>
  <si>
    <t>告示別表５
注１
H12厚生省告示第29号の三</t>
    <rPh sb="2" eb="4">
      <t>ベッピョウ</t>
    </rPh>
    <rPh sb="18" eb="19">
      <t>ダイ</t>
    </rPh>
    <rPh sb="23" eb="24">
      <t>３</t>
    </rPh>
    <phoneticPr fontId="1"/>
  </si>
  <si>
    <r>
      <t>利用者の数について、運営規程に定められている利用定員を超えてサービスを提供した場合は、定員超過利用開始月の翌月から解消月まで</t>
    </r>
    <r>
      <rPr>
        <b/>
        <sz val="11"/>
        <rFont val="ＭＳ 明朝"/>
        <family val="1"/>
        <charset val="128"/>
      </rPr>
      <t>100分の70</t>
    </r>
    <r>
      <rPr>
        <sz val="11"/>
        <rFont val="ＭＳ 明朝"/>
        <family val="1"/>
        <charset val="128"/>
      </rPr>
      <t xml:space="preserve">を乗じて得た単位数を算定していますか。
</t>
    </r>
    <phoneticPr fontId="1"/>
  </si>
  <si>
    <r>
      <t>指定地域密着型サービス基準第90条に定める員数の従業者が配置されていない状況で行われた認知症対応型共同生活介護については、所定単位数に</t>
    </r>
    <r>
      <rPr>
        <b/>
        <sz val="11"/>
        <rFont val="ＭＳ 明朝"/>
        <family val="1"/>
        <charset val="128"/>
      </rPr>
      <t>100分の70</t>
    </r>
    <r>
      <rPr>
        <sz val="11"/>
        <rFont val="ＭＳ 明朝"/>
        <family val="1"/>
        <charset val="128"/>
      </rPr>
      <t>を乗じて得た単位数を算定していますか。</t>
    </r>
    <rPh sb="24" eb="27">
      <t>ジュウギョウシャ</t>
    </rPh>
    <rPh sb="49" eb="55">
      <t>キョウドウセイカツカイゴ</t>
    </rPh>
    <phoneticPr fontId="1"/>
  </si>
  <si>
    <r>
      <t>指定地域密着型サービス基準第97条第６項の記録を行っていない場合及び第７項に規定する措置を講じていない場合、</t>
    </r>
    <r>
      <rPr>
        <b/>
        <sz val="11"/>
        <rFont val="ＭＳ 明朝"/>
        <family val="1"/>
        <charset val="128"/>
      </rPr>
      <t>利用者全員について</t>
    </r>
    <r>
      <rPr>
        <sz val="11"/>
        <rFont val="ＭＳ 明朝"/>
        <family val="1"/>
        <charset val="128"/>
      </rPr>
      <t>所定単位数から減算していますか。</t>
    </r>
    <r>
      <rPr>
        <sz val="8"/>
        <color rgb="FFFF0000"/>
        <rFont val="ＭＳ 明朝"/>
        <family val="1"/>
        <charset val="128"/>
      </rPr>
      <t/>
    </r>
    <rPh sb="0" eb="2">
      <t>シテイ</t>
    </rPh>
    <rPh sb="2" eb="4">
      <t>チイキ</t>
    </rPh>
    <rPh sb="4" eb="7">
      <t>ミッチャクガタ</t>
    </rPh>
    <rPh sb="11" eb="13">
      <t>キジュン</t>
    </rPh>
    <rPh sb="13" eb="14">
      <t>ダイ</t>
    </rPh>
    <rPh sb="16" eb="17">
      <t>ジョウ</t>
    </rPh>
    <rPh sb="17" eb="18">
      <t>ダイ</t>
    </rPh>
    <rPh sb="19" eb="20">
      <t>コウ</t>
    </rPh>
    <rPh sb="21" eb="23">
      <t>キロク</t>
    </rPh>
    <rPh sb="24" eb="25">
      <t>オコナ</t>
    </rPh>
    <rPh sb="30" eb="32">
      <t>バアイ</t>
    </rPh>
    <rPh sb="32" eb="33">
      <t>オヨ</t>
    </rPh>
    <rPh sb="34" eb="35">
      <t>ダイ</t>
    </rPh>
    <rPh sb="36" eb="37">
      <t>コウ</t>
    </rPh>
    <rPh sb="38" eb="40">
      <t>キテイ</t>
    </rPh>
    <rPh sb="42" eb="44">
      <t>ソチ</t>
    </rPh>
    <rPh sb="45" eb="46">
      <t>コウ</t>
    </rPh>
    <rPh sb="51" eb="53">
      <t>バアイ</t>
    </rPh>
    <rPh sb="54" eb="57">
      <t>リヨウシャ</t>
    </rPh>
    <rPh sb="57" eb="59">
      <t>ゼンイン</t>
    </rPh>
    <rPh sb="63" eb="65">
      <t>ショテイ</t>
    </rPh>
    <rPh sb="65" eb="68">
      <t>タンイスウ</t>
    </rPh>
    <rPh sb="70" eb="72">
      <t>ゲンサン</t>
    </rPh>
    <phoneticPr fontId="1"/>
  </si>
  <si>
    <r>
      <t>認知症専門ケア加算（Ⅰ）　</t>
    </r>
    <r>
      <rPr>
        <b/>
        <sz val="11"/>
        <rFont val="ＭＳ 明朝"/>
        <family val="1"/>
        <charset val="128"/>
      </rPr>
      <t>３単位</t>
    </r>
    <phoneticPr fontId="1"/>
  </si>
  <si>
    <r>
      <t>認知症専門ケア加算（Ⅱ）　</t>
    </r>
    <r>
      <rPr>
        <b/>
        <sz val="11"/>
        <rFont val="ＭＳ 明朝"/>
        <family val="1"/>
        <charset val="128"/>
      </rPr>
      <t>４単位</t>
    </r>
    <phoneticPr fontId="1"/>
  </si>
  <si>
    <t xml:space="preserve">区条例
第60条の11
（準用）
</t>
    <phoneticPr fontId="1"/>
  </si>
  <si>
    <t xml:space="preserve">区条例
第11条
（準用）
</t>
    <rPh sb="4" eb="5">
      <t>ダイ</t>
    </rPh>
    <phoneticPr fontId="1"/>
  </si>
  <si>
    <t xml:space="preserve">区条例
第13条
（準用）
</t>
    <rPh sb="4" eb="5">
      <t>ダイ</t>
    </rPh>
    <phoneticPr fontId="1"/>
  </si>
  <si>
    <t xml:space="preserve">区条例
第14条
（準用）
</t>
    <rPh sb="4" eb="5">
      <t>ダイ</t>
    </rPh>
    <phoneticPr fontId="1"/>
  </si>
  <si>
    <t xml:space="preserve">区条例
第23条
（準用）
</t>
    <rPh sb="4" eb="5">
      <t>ダイ</t>
    </rPh>
    <phoneticPr fontId="1"/>
  </si>
  <si>
    <t>老計
第1017001号</t>
    <phoneticPr fontId="1"/>
  </si>
  <si>
    <t>区条例
第29条
（準用）</t>
    <rPh sb="10" eb="12">
      <t>ジュンヨウ</t>
    </rPh>
    <phoneticPr fontId="1"/>
  </si>
  <si>
    <t>区条例
第100条
（準用）</t>
    <rPh sb="11" eb="13">
      <t>ジュンヨウ</t>
    </rPh>
    <phoneticPr fontId="1"/>
  </si>
  <si>
    <t>区条例
第103条
（準用）</t>
    <rPh sb="11" eb="13">
      <t>ジュンヨウ</t>
    </rPh>
    <phoneticPr fontId="1"/>
  </si>
  <si>
    <t>区条例
第60条の16
（準用）</t>
    <rPh sb="13" eb="15">
      <t>ジュンヨウ</t>
    </rPh>
    <phoneticPr fontId="1"/>
  </si>
  <si>
    <t>区条例
第35条
（準用）</t>
    <phoneticPr fontId="1"/>
  </si>
  <si>
    <t>区条例
第36条
（準用）</t>
    <phoneticPr fontId="1"/>
  </si>
  <si>
    <t>区条例
第37条
（準用）</t>
    <phoneticPr fontId="1"/>
  </si>
  <si>
    <t>区条例
第39条
（準用）</t>
    <phoneticPr fontId="1"/>
  </si>
  <si>
    <t>区条例
第105条
（準用）</t>
    <phoneticPr fontId="1"/>
  </si>
  <si>
    <t>区条例
第60条の17
（準用）</t>
    <rPh sb="7" eb="8">
      <t>ジョウ</t>
    </rPh>
    <phoneticPr fontId="1"/>
  </si>
  <si>
    <t>区条例
第41条
（準用）</t>
    <phoneticPr fontId="1"/>
  </si>
  <si>
    <t>区条例
第33条の２
（準用）</t>
    <rPh sb="12" eb="14">
      <t>ジュンヨウ</t>
    </rPh>
    <phoneticPr fontId="21"/>
  </si>
  <si>
    <t>区条例
第41条の２
（準用）</t>
    <rPh sb="0" eb="1">
      <t>ク</t>
    </rPh>
    <rPh sb="12" eb="14">
      <t>ジュンヨウ</t>
    </rPh>
    <phoneticPr fontId="1"/>
  </si>
  <si>
    <t>６.内容及び手続の説明及び同意</t>
    <rPh sb="2" eb="4">
      <t>ナイヨウ</t>
    </rPh>
    <rPh sb="4" eb="5">
      <t>オヨ</t>
    </rPh>
    <rPh sb="6" eb="8">
      <t>テツヅキ</t>
    </rPh>
    <rPh sb="9" eb="11">
      <t>セツメイ</t>
    </rPh>
    <rPh sb="11" eb="12">
      <t>オヨ</t>
    </rPh>
    <rPh sb="13" eb="15">
      <t>ドウイ</t>
    </rPh>
    <phoneticPr fontId="1"/>
  </si>
  <si>
    <t>７.提供拒否の禁止</t>
    <rPh sb="2" eb="4">
      <t>テイキョウ</t>
    </rPh>
    <rPh sb="4" eb="6">
      <t>キョヒ</t>
    </rPh>
    <rPh sb="7" eb="9">
      <t>キンシ</t>
    </rPh>
    <phoneticPr fontId="1"/>
  </si>
  <si>
    <t>８.受給資格等の確認</t>
    <phoneticPr fontId="1"/>
  </si>
  <si>
    <t>９.要介護認定の申請に係る援助</t>
    <phoneticPr fontId="1"/>
  </si>
  <si>
    <t>10.入退居</t>
    <phoneticPr fontId="1"/>
  </si>
  <si>
    <t>11.サービス提供の記録</t>
    <phoneticPr fontId="1"/>
  </si>
  <si>
    <t>12.利用料等の受領</t>
    <phoneticPr fontId="1"/>
  </si>
  <si>
    <t>13.保険給付の請求のための証明書の交付</t>
    <phoneticPr fontId="1"/>
  </si>
  <si>
    <t>14.指定認知症対応型共同生活介護の取扱方針</t>
    <phoneticPr fontId="1"/>
  </si>
  <si>
    <t>15.認知症対応型共同生活介護計画の作成</t>
    <phoneticPr fontId="1"/>
  </si>
  <si>
    <t>17.介護等</t>
    <phoneticPr fontId="1"/>
  </si>
  <si>
    <t>18.社会生活上の便宜の提供等</t>
    <phoneticPr fontId="1"/>
  </si>
  <si>
    <t>19.緊急時等の対応</t>
    <phoneticPr fontId="1"/>
  </si>
  <si>
    <t>20.定員の遵守</t>
    <phoneticPr fontId="1"/>
  </si>
  <si>
    <t>21.協力医療機関等</t>
    <rPh sb="9" eb="10">
      <t>トウ</t>
    </rPh>
    <phoneticPr fontId="1"/>
  </si>
  <si>
    <t>22.非常災害対策</t>
    <phoneticPr fontId="1"/>
  </si>
  <si>
    <t>23.衛生管理等</t>
    <phoneticPr fontId="1"/>
  </si>
  <si>
    <t>24.掲示</t>
    <phoneticPr fontId="1"/>
  </si>
  <si>
    <t>25.秘密保持等</t>
    <phoneticPr fontId="1"/>
  </si>
  <si>
    <t>26.広告</t>
    <phoneticPr fontId="1"/>
  </si>
  <si>
    <t>28.苦情処理</t>
    <phoneticPr fontId="1"/>
  </si>
  <si>
    <t>29.調査への協力等</t>
    <phoneticPr fontId="1"/>
  </si>
  <si>
    <t>30.地域との連携等</t>
    <phoneticPr fontId="1"/>
  </si>
  <si>
    <t>31.事故発生時の対応</t>
    <phoneticPr fontId="1"/>
  </si>
  <si>
    <t>32.虐待の防止</t>
    <phoneticPr fontId="21"/>
  </si>
  <si>
    <t>33.会計の区分</t>
    <phoneticPr fontId="1"/>
  </si>
  <si>
    <t>①</t>
    <phoneticPr fontId="1"/>
  </si>
  <si>
    <t>外部の者による評価</t>
    <phoneticPr fontId="1"/>
  </si>
  <si>
    <t>運営推進会議における評価</t>
    <phoneticPr fontId="1"/>
  </si>
  <si>
    <t>事業所における感染症の予防及びまん延の防止のための指針を整備していますか。</t>
    <phoneticPr fontId="1"/>
  </si>
  <si>
    <t>従業者に対し、感染症の予防及びまん延の防止のための研修及び訓練を定期的に実施していますか。</t>
    <phoneticPr fontId="1"/>
  </si>
  <si>
    <t>(5) 事業者は、地域住民との意見交換等により、非常時における協力者の確保等、地域との関わりを強める取組に努めていますか。</t>
    <phoneticPr fontId="1"/>
  </si>
  <si>
    <t>共同生活住居の数が３である場合において、当該共同生活住居がすべて同一の階において隣接し、介護従業者が円滑な利用者の状況把握及び速やかな対応を行うことが可能な構造である場合であって、事業者による安全対策が講じられ、利用者の安全性が確保されていると認められるときは、夜間及び深夜の時間帯に指定認知症対応型共同生活介護事業所ごとに置くべき介護従業者の員数は、夜間及び深夜の時間帯を通じて２以上の介護従業者に夜間及び深夜の勤務を行わせるために必要な数以上とすることができる。</t>
    <rPh sb="194" eb="196">
      <t>カイゴ</t>
    </rPh>
    <rPh sb="196" eb="199">
      <t>ジュウギョウシャ</t>
    </rPh>
    <rPh sb="200" eb="202">
      <t>ヤカン</t>
    </rPh>
    <rPh sb="202" eb="203">
      <t>オヨ</t>
    </rPh>
    <rPh sb="204" eb="206">
      <t>シンヤ</t>
    </rPh>
    <rPh sb="207" eb="209">
      <t>キンム</t>
    </rPh>
    <rPh sb="210" eb="211">
      <t>オコナ</t>
    </rPh>
    <rPh sb="217" eb="219">
      <t>ヒツヨウ</t>
    </rPh>
    <rPh sb="220" eb="221">
      <t>カズ</t>
    </rPh>
    <rPh sb="221" eb="223">
      <t>イジョウ</t>
    </rPh>
    <phoneticPr fontId="1"/>
  </si>
  <si>
    <t>サテライト型指定認知症対応型共同生活介護事業所については、介護支援専門員である計画作成担当者に代えて、第６項の別に厚生労働大臣が定める研修を修了している者を置くことができる。</t>
    <phoneticPr fontId="1"/>
  </si>
  <si>
    <t>共同生活住居の管理上支障がない場合は、サテライト型指定認知症対応型共同生活介護事業所における共同生活住居の管理者は、本体事業所における共同生活住居の管理者をもって充てることができる。</t>
    <rPh sb="0" eb="2">
      <t>キョウドウ</t>
    </rPh>
    <rPh sb="2" eb="4">
      <t>セイカツ</t>
    </rPh>
    <rPh sb="4" eb="6">
      <t>ジュウキョ</t>
    </rPh>
    <phoneticPr fontId="1"/>
  </si>
  <si>
    <t>(3) 事業者は、介護従業者の資質の向上のために、その研修の機会を確保していますか。</t>
    <rPh sb="4" eb="7">
      <t>ジギョウシャ</t>
    </rPh>
    <rPh sb="9" eb="11">
      <t>カイゴ</t>
    </rPh>
    <rPh sb="11" eb="14">
      <t>ジュウギョウシャ</t>
    </rPh>
    <rPh sb="15" eb="17">
      <t>シシツ</t>
    </rPh>
    <rPh sb="18" eb="20">
      <t>コウジョウ</t>
    </rPh>
    <rPh sb="27" eb="29">
      <t>ケンシュウ</t>
    </rPh>
    <rPh sb="30" eb="32">
      <t>キカイ</t>
    </rPh>
    <rPh sb="33" eb="35">
      <t>カクホ</t>
    </rPh>
    <phoneticPr fontId="1"/>
  </si>
  <si>
    <t>(6) 事業者は、非常災害発生時に区の求めに応じ、認知症対応型共同生活介護の提供を行えるよう人員の確保に努めていますか。</t>
    <rPh sb="4" eb="7">
      <t>ジギョウシャ</t>
    </rPh>
    <rPh sb="9" eb="11">
      <t>ヒジョウ</t>
    </rPh>
    <rPh sb="11" eb="13">
      <t>サイガイ</t>
    </rPh>
    <rPh sb="13" eb="15">
      <t>ハッセイ</t>
    </rPh>
    <rPh sb="15" eb="16">
      <t>ジ</t>
    </rPh>
    <rPh sb="17" eb="18">
      <t>ク</t>
    </rPh>
    <rPh sb="19" eb="20">
      <t>モト</t>
    </rPh>
    <rPh sb="22" eb="23">
      <t>オウ</t>
    </rPh>
    <rPh sb="25" eb="28">
      <t>ニンチショウ</t>
    </rPh>
    <rPh sb="28" eb="31">
      <t>タイオウガタ</t>
    </rPh>
    <rPh sb="31" eb="33">
      <t>キョウドウ</t>
    </rPh>
    <rPh sb="33" eb="35">
      <t>セイカツ</t>
    </rPh>
    <rPh sb="35" eb="37">
      <t>カイゴ</t>
    </rPh>
    <rPh sb="38" eb="40">
      <t>テイキョウ</t>
    </rPh>
    <rPh sb="41" eb="42">
      <t>オコナ</t>
    </rPh>
    <rPh sb="46" eb="48">
      <t>ジンイン</t>
    </rPh>
    <rPh sb="49" eb="51">
      <t>カクホ</t>
    </rPh>
    <rPh sb="52" eb="53">
      <t>ツト</t>
    </rPh>
    <phoneticPr fontId="1"/>
  </si>
  <si>
    <t>認知症対応型共同生活介護の利用者の精神の安定を図る観点から、担当の介護従業者を固定する等の継続性を重視したサービス提供に配慮すべきこととしたものであること。</t>
    <phoneticPr fontId="1"/>
  </si>
  <si>
    <t>事業所における感染症の予防及びまん延の防止のための対策を検討する委員会（テレビ電話装置等を活用して行うことができるものとする。）をおおむね６月に１回以上開催し、その結果について、認知症対応型共同生活介護従業者に周知徹底を図っていますか。</t>
    <rPh sb="95" eb="99">
      <t>キョウドウセイカツ</t>
    </rPh>
    <phoneticPr fontId="1"/>
  </si>
  <si>
    <t>事業者は、虐待の発生又はその再発を防止するため、次に掲げる措置を講じていますか。</t>
    <phoneticPr fontId="21"/>
  </si>
  <si>
    <t>② 事業所における虐待の防止のための指針を整備していますか。</t>
    <phoneticPr fontId="21"/>
  </si>
  <si>
    <t>④ ①～③に掲げる措置を適切に実施するための担当者を置いていますか。</t>
    <phoneticPr fontId="21"/>
  </si>
  <si>
    <t>① 事業所における虐待の防止のための対策を検討する委員会（テレビ電話装置等を活用して行うことができるものとする。）を定期的に開催するとともに、その結果について、認知症対応型共同生活介護従業者に周知徹底を図っていますか。</t>
    <rPh sb="86" eb="90">
      <t>キョウドウセイカツ</t>
    </rPh>
    <phoneticPr fontId="1"/>
  </si>
  <si>
    <t>③ 事業所において、認知症対応型共同生活介護従業者に対し、虐待の防止のための研修を定期的に実施していますか。</t>
    <rPh sb="16" eb="20">
      <t>キョウドウセイカツ</t>
    </rPh>
    <phoneticPr fontId="1"/>
  </si>
  <si>
    <r>
      <t>夜間支援体制加算(Ⅰ)　</t>
    </r>
    <r>
      <rPr>
        <b/>
        <sz val="11"/>
        <rFont val="ＭＳ 明朝"/>
        <family val="1"/>
        <charset val="128"/>
      </rPr>
      <t>50単位</t>
    </r>
    <rPh sb="0" eb="2">
      <t>ヤカン</t>
    </rPh>
    <rPh sb="2" eb="4">
      <t>シエン</t>
    </rPh>
    <rPh sb="4" eb="6">
      <t>タイセイ</t>
    </rPh>
    <rPh sb="6" eb="8">
      <t>カサン</t>
    </rPh>
    <phoneticPr fontId="1"/>
  </si>
  <si>
    <r>
      <t>夜間支援体制加算(Ⅱ)　</t>
    </r>
    <r>
      <rPr>
        <b/>
        <sz val="11"/>
        <rFont val="ＭＳ 明朝"/>
        <family val="1"/>
        <charset val="128"/>
      </rPr>
      <t>25単位</t>
    </r>
    <rPh sb="0" eb="2">
      <t>ヤカン</t>
    </rPh>
    <rPh sb="2" eb="4">
      <t>シエン</t>
    </rPh>
    <rPh sb="4" eb="6">
      <t>タイセイ</t>
    </rPh>
    <rPh sb="6" eb="8">
      <t>カサン</t>
    </rPh>
    <phoneticPr fontId="1"/>
  </si>
  <si>
    <t>共同生活住居の数が３である事業所が、夜勤を行う職員の員数を２人以上とする場合（指定地域密着型サービス基準第90条第１項ただし書に規定する場合に限る。）に、利用者に対して、指定認知症対応型共同生活介護を行った場合は、所定単位数から１日につき50単位を差し引いて得た単位数を算定していますか。</t>
    <phoneticPr fontId="1"/>
  </si>
  <si>
    <t>144単位</t>
    <rPh sb="3" eb="5">
      <t>タンイ</t>
    </rPh>
    <phoneticPr fontId="1"/>
  </si>
  <si>
    <t>680単位</t>
    <rPh sb="3" eb="5">
      <t>タンイ</t>
    </rPh>
    <phoneticPr fontId="1"/>
  </si>
  <si>
    <t>1280単位</t>
    <rPh sb="4" eb="6">
      <t>タンイ</t>
    </rPh>
    <phoneticPr fontId="1"/>
  </si>
  <si>
    <t>(1)</t>
    <phoneticPr fontId="1"/>
  </si>
  <si>
    <t>(4)</t>
  </si>
  <si>
    <t>死亡日以前31日以上45日以下の場合</t>
    <phoneticPr fontId="1"/>
  </si>
  <si>
    <t>72単位</t>
    <rPh sb="2" eb="4">
      <t>タンイ</t>
    </rPh>
    <phoneticPr fontId="1"/>
  </si>
  <si>
    <r>
      <t>入居した日から起算して30日以内の期間については、１日につき</t>
    </r>
    <r>
      <rPr>
        <b/>
        <sz val="11"/>
        <rFont val="ＭＳ 明朝"/>
        <family val="1"/>
        <charset val="128"/>
      </rPr>
      <t>30単位</t>
    </r>
    <r>
      <rPr>
        <sz val="11"/>
        <rFont val="ＭＳ 明朝"/>
        <family val="1"/>
        <charset val="128"/>
      </rPr>
      <t>を加算していますか。</t>
    </r>
    <phoneticPr fontId="1"/>
  </si>
  <si>
    <t>生活機能向上連携加算(Ⅰ)</t>
    <phoneticPr fontId="1"/>
  </si>
  <si>
    <t>生活機能向上連携加算(Ⅱ)</t>
    <phoneticPr fontId="1"/>
  </si>
  <si>
    <t>100単位</t>
    <rPh sb="3" eb="5">
      <t>タンイ</t>
    </rPh>
    <phoneticPr fontId="1"/>
  </si>
  <si>
    <t>200単位</t>
    <rPh sb="3" eb="5">
      <t>タンイ</t>
    </rPh>
    <phoneticPr fontId="1"/>
  </si>
  <si>
    <t>生活機能向上連携加算(Ⅰ)について、計画作成担当者が、指定訪問リハビリテーション事業所、指定通所リハビリテーション事業所又はリハビリテーションを実施している医療提供施設の医師、理学療法士、作業療法士又は言語聴覚士の助言に基づき、生活機能の向上を目的とした認知症対応型共同生活介護計画を作成し、当該認知症対応型共同生活介護計画に基づく指定認知症対応型共同生活介護を行ったときは、初回の当該指定認知症対応型共同生活介護が行われた日の属する月に、所定単位数を加算していますか。</t>
    <phoneticPr fontId="1"/>
  </si>
  <si>
    <t>(1)</t>
    <phoneticPr fontId="1"/>
  </si>
  <si>
    <t>利用者ごとのＡＤＬ値、栄養状態、口腔機能、認知症の状況その他の利用者の心身の状況等に係る基本的な情報を、厚生労働省に提出していること。</t>
    <phoneticPr fontId="1"/>
  </si>
  <si>
    <t>必要に応じて認知症対応型共同生活介護計画を見直すなど、指定認知症対応型共同生活介護の提供に当たって、(1)に規定する情報その他指定認知症対応型共同生活介護を適切かつ有効に提供するために必要な情報を活用していること。</t>
    <phoneticPr fontId="1"/>
  </si>
  <si>
    <t>サービス提供体制強化加算（Ⅰ）</t>
    <phoneticPr fontId="1"/>
  </si>
  <si>
    <t>22単位</t>
    <phoneticPr fontId="1"/>
  </si>
  <si>
    <t>サービス提供体制強化加算（Ⅱ）</t>
    <phoneticPr fontId="1"/>
  </si>
  <si>
    <t>18単位</t>
    <phoneticPr fontId="1"/>
  </si>
  <si>
    <t>サービス提供体制強化加算（Ⅲ）</t>
    <phoneticPr fontId="1"/>
  </si>
  <si>
    <t>６単位</t>
    <phoneticPr fontId="1"/>
  </si>
  <si>
    <t>㈠</t>
    <phoneticPr fontId="1"/>
  </si>
  <si>
    <t>㈡</t>
    <phoneticPr fontId="1"/>
  </si>
  <si>
    <t>定員超過利用・人員基準欠如に該当していないこと。</t>
    <phoneticPr fontId="1"/>
  </si>
  <si>
    <t>事業所の介護職員の総数のうち、介護福祉士の占める割合が100分の70以上であること。</t>
    <phoneticPr fontId="1"/>
  </si>
  <si>
    <t>次に掲げる基準のいずれかに適合すること。</t>
    <phoneticPr fontId="1"/>
  </si>
  <si>
    <t>①</t>
    <phoneticPr fontId="1"/>
  </si>
  <si>
    <t>次のいずれかに適合すること。</t>
    <phoneticPr fontId="1"/>
  </si>
  <si>
    <t>事業所の介護職員の総数のうち、介護福祉士の占める割合が100分の50以上であること。</t>
    <phoneticPr fontId="1"/>
  </si>
  <si>
    <t>事業所の看護・介護職員の総数のうち、常勤職員の占める割合が100分の75以上であること。</t>
    <phoneticPr fontId="1"/>
  </si>
  <si>
    <t>㈢介護職員の資質の向上の支援に関する計画を策定し、当該計画に係る研修の実施又は研修の機会を確保していること。</t>
    <phoneticPr fontId="1"/>
  </si>
  <si>
    <t>指定認知症対応型共同生活介護を利用者に直接提供する職員の総数のうち、勤続年数７年以上の者の占める割合が100分の30以上であること。</t>
    <phoneticPr fontId="1"/>
  </si>
  <si>
    <t>根拠法令略称</t>
    <rPh sb="0" eb="2">
      <t>コンキョ</t>
    </rPh>
    <rPh sb="2" eb="4">
      <t>ホウレイ</t>
    </rPh>
    <rPh sb="4" eb="6">
      <t>リャクショウ</t>
    </rPh>
    <phoneticPr fontId="1"/>
  </si>
  <si>
    <t>(1) 事業所ごとに置くべき従業者の員数は、次のとおりとなっていますか。</t>
    <phoneticPr fontId="1"/>
  </si>
  <si>
    <t>(3) 共同生活住居の管理者は、①適切な認知症対応型共同生活介護を提供するために必要な知識及び経験を有し、②特別養護老人ホーム、老人デイサービスセンター、介護老人保健施設、介護医療院、指定認知症対応型共同生活介護事業所等の従業者又は訪問介護員等として、３年以上認知症である者の介護に従事した経験を有する者であって、③別に厚生労働大臣が定める「認知症対応型サービス事業管理者研修」を修了しているものとなっていますか。</t>
    <rPh sb="158" eb="159">
      <t>ベツ</t>
    </rPh>
    <phoneticPr fontId="1"/>
  </si>
  <si>
    <t>介護度</t>
    <rPh sb="0" eb="2">
      <t>カイゴ</t>
    </rPh>
    <rPh sb="2" eb="3">
      <t>ド</t>
    </rPh>
    <phoneticPr fontId="1"/>
  </si>
  <si>
    <t>「介護度」は要介護の場合は１・２・３・４・５、要支援の場合は①、②を選択してください。</t>
    <rPh sb="7" eb="9">
      <t>カイゴ</t>
    </rPh>
    <rPh sb="34" eb="36">
      <t>センタク</t>
    </rPh>
    <phoneticPr fontId="1"/>
  </si>
  <si>
    <t>○○　京子</t>
    <rPh sb="3" eb="5">
      <t>キョウコ</t>
    </rPh>
    <phoneticPr fontId="1"/>
  </si>
  <si>
    <t>従業者名簿【記載例】</t>
    <rPh sb="0" eb="3">
      <t>ジュウギョウシャ</t>
    </rPh>
    <rPh sb="3" eb="5">
      <t>メイボ</t>
    </rPh>
    <rPh sb="6" eb="8">
      <t>キサイ</t>
    </rPh>
    <rPh sb="8" eb="9">
      <t>レイ</t>
    </rPh>
    <phoneticPr fontId="21"/>
  </si>
  <si>
    <t>令和</t>
    <rPh sb="0" eb="2">
      <t>レイワ</t>
    </rPh>
    <phoneticPr fontId="1"/>
  </si>
  <si>
    <t>(</t>
    <phoneticPr fontId="1"/>
  </si>
  <si>
    <t>(</t>
    <phoneticPr fontId="1"/>
  </si>
  <si>
    <t>)</t>
    <phoneticPr fontId="1"/>
  </si>
  <si>
    <t>年</t>
    <rPh sb="0" eb="1">
      <t>ネン</t>
    </rPh>
    <phoneticPr fontId="1"/>
  </si>
  <si>
    <t>月</t>
    <rPh sb="0" eb="1">
      <t>ゲツ</t>
    </rPh>
    <phoneticPr fontId="1"/>
  </si>
  <si>
    <t>）</t>
    <phoneticPr fontId="1"/>
  </si>
  <si>
    <t>○</t>
    <phoneticPr fontId="21"/>
  </si>
  <si>
    <t>○</t>
    <phoneticPr fontId="21"/>
  </si>
  <si>
    <t>職員の勤務状況</t>
    <rPh sb="0" eb="2">
      <t>ショクイン</t>
    </rPh>
    <rPh sb="3" eb="5">
      <t>キンム</t>
    </rPh>
    <rPh sb="5" eb="7">
      <t>ジョウキョウ</t>
    </rPh>
    <phoneticPr fontId="21"/>
  </si>
  <si>
    <t>※１　プルダウンから選択してください。その他の資格や研修がある場合は、プルダウンの下の白いセルに入力してください。</t>
    <rPh sb="10" eb="12">
      <t>センタク</t>
    </rPh>
    <rPh sb="41" eb="42">
      <t>シタ</t>
    </rPh>
    <rPh sb="43" eb="44">
      <t>シロ</t>
    </rPh>
    <rPh sb="48" eb="50">
      <t>ニュウリョク</t>
    </rPh>
    <phoneticPr fontId="21"/>
  </si>
  <si>
    <t>※２　雇用契約書、誓約書等で同意を得ている場合は「有」に○印をしてください。</t>
    <phoneticPr fontId="21"/>
  </si>
  <si>
    <t>No</t>
    <phoneticPr fontId="21"/>
  </si>
  <si>
    <t>職種</t>
    <rPh sb="0" eb="2">
      <t>ショクシュ</t>
    </rPh>
    <phoneticPr fontId="21"/>
  </si>
  <si>
    <t>氏　　名</t>
    <rPh sb="0" eb="1">
      <t>シ</t>
    </rPh>
    <rPh sb="3" eb="4">
      <t>ナ</t>
    </rPh>
    <phoneticPr fontId="21"/>
  </si>
  <si>
    <r>
      <t xml:space="preserve">採用年月日
</t>
    </r>
    <r>
      <rPr>
        <sz val="11"/>
        <rFont val="HGSｺﾞｼｯｸM"/>
        <family val="3"/>
        <charset val="128"/>
      </rPr>
      <t>（現事業所の採用日
又は異動年月日）</t>
    </r>
    <rPh sb="0" eb="2">
      <t>サイヨウ</t>
    </rPh>
    <rPh sb="2" eb="5">
      <t>ネンガッピ</t>
    </rPh>
    <rPh sb="14" eb="15">
      <t>ヒ</t>
    </rPh>
    <phoneticPr fontId="21"/>
  </si>
  <si>
    <t>※１
資格又は修了した研修</t>
    <rPh sb="3" eb="5">
      <t>シカク</t>
    </rPh>
    <rPh sb="5" eb="6">
      <t>マタ</t>
    </rPh>
    <rPh sb="7" eb="9">
      <t>シュウリョウ</t>
    </rPh>
    <rPh sb="11" eb="13">
      <t>ケンシュウ</t>
    </rPh>
    <phoneticPr fontId="21"/>
  </si>
  <si>
    <t>資格取得日
又は研修修了日</t>
    <phoneticPr fontId="21"/>
  </si>
  <si>
    <t>※２
秘密保持の
誓約書等</t>
    <rPh sb="3" eb="5">
      <t>ヒミツ</t>
    </rPh>
    <rPh sb="5" eb="7">
      <t>ホジ</t>
    </rPh>
    <rPh sb="9" eb="12">
      <t>セイヤクショ</t>
    </rPh>
    <rPh sb="12" eb="13">
      <t>トウ</t>
    </rPh>
    <phoneticPr fontId="21"/>
  </si>
  <si>
    <t>管理者</t>
  </si>
  <si>
    <t>○年○月○日</t>
    <phoneticPr fontId="21"/>
  </si>
  <si>
    <t>△年△月△日</t>
    <phoneticPr fontId="21"/>
  </si>
  <si>
    <t>有　・　無</t>
    <rPh sb="0" eb="1">
      <t>アリ</t>
    </rPh>
    <rPh sb="4" eb="5">
      <t>ナ</t>
    </rPh>
    <phoneticPr fontId="21"/>
  </si>
  <si>
    <t>○年○月○日</t>
    <phoneticPr fontId="21"/>
  </si>
  <si>
    <t>△年△月△日</t>
    <phoneticPr fontId="21"/>
  </si>
  <si>
    <t>　年　月　日</t>
    <phoneticPr fontId="21"/>
  </si>
  <si>
    <t>　年　月　日</t>
    <phoneticPr fontId="21"/>
  </si>
  <si>
    <t>○△事業所</t>
    <phoneticPr fontId="21"/>
  </si>
  <si>
    <t>計画作成担当者</t>
  </si>
  <si>
    <t>介護従業者</t>
  </si>
  <si>
    <t>厚労　太郎</t>
    <rPh sb="0" eb="2">
      <t>コウロウ</t>
    </rPh>
    <rPh sb="3" eb="5">
      <t>タロウ</t>
    </rPh>
    <phoneticPr fontId="1"/>
  </si>
  <si>
    <t>○○　A男</t>
    <rPh sb="4" eb="5">
      <t>オトコ</t>
    </rPh>
    <phoneticPr fontId="1"/>
  </si>
  <si>
    <t>○○　C太</t>
    <rPh sb="4" eb="5">
      <t>タ</t>
    </rPh>
    <phoneticPr fontId="1"/>
  </si>
  <si>
    <t>○○　D美</t>
    <phoneticPr fontId="1"/>
  </si>
  <si>
    <t>○○　E夫</t>
    <phoneticPr fontId="1"/>
  </si>
  <si>
    <t>○○　F子</t>
    <phoneticPr fontId="1"/>
  </si>
  <si>
    <t>○○　G太</t>
    <phoneticPr fontId="1"/>
  </si>
  <si>
    <t>○○　H美</t>
    <phoneticPr fontId="1"/>
  </si>
  <si>
    <t>○○　I子</t>
    <rPh sb="4" eb="5">
      <t>コ</t>
    </rPh>
    <phoneticPr fontId="1"/>
  </si>
  <si>
    <t>認知症対応型サービス事業管理者研修</t>
  </si>
  <si>
    <t>従業者名簿</t>
    <rPh sb="0" eb="3">
      <t>ジュウギョウシャ</t>
    </rPh>
    <rPh sb="3" eb="5">
      <t>メイボ</t>
    </rPh>
    <phoneticPr fontId="21"/>
  </si>
  <si>
    <t>利用者名簿【記載例】</t>
    <rPh sb="0" eb="3">
      <t>リヨウシャ</t>
    </rPh>
    <rPh sb="3" eb="5">
      <t>メイボ</t>
    </rPh>
    <rPh sb="6" eb="8">
      <t>キサイ</t>
    </rPh>
    <rPh sb="8" eb="9">
      <t>レイ</t>
    </rPh>
    <phoneticPr fontId="21"/>
  </si>
  <si>
    <t>定員超過がある場合は、超過分を10以降に記入してください。</t>
    <phoneticPr fontId="1"/>
  </si>
  <si>
    <t>No</t>
    <phoneticPr fontId="1"/>
  </si>
  <si>
    <t>・
・
・</t>
    <phoneticPr fontId="1"/>
  </si>
  <si>
    <t>「特記事項」は身体拘束などの事項があれば記入してください。</t>
    <phoneticPr fontId="1"/>
  </si>
  <si>
    <t>①当該事業所内で他の職務に従事している</t>
    <phoneticPr fontId="1"/>
  </si>
  <si>
    <t>　　事業所名、職種名、兼務事業所における１週あたりの勤務時間数</t>
    <phoneticPr fontId="1"/>
  </si>
  <si>
    <t>　　　　　　　　　　　　</t>
    <phoneticPr fontId="21"/>
  </si>
  <si>
    <t>職 種 名：</t>
    <phoneticPr fontId="21"/>
  </si>
  <si>
    <t>　　　　　　　　　　　　</t>
  </si>
  <si>
    <t>勤務時間：</t>
    <phoneticPr fontId="21"/>
  </si>
  <si>
    <t>時間/週</t>
    <rPh sb="3" eb="4">
      <t>シュウ</t>
    </rPh>
    <phoneticPr fontId="1"/>
  </si>
  <si>
    <t>基本方針</t>
    <rPh sb="0" eb="2">
      <t>キホン</t>
    </rPh>
    <rPh sb="2" eb="4">
      <t>ホウシン</t>
    </rPh>
    <phoneticPr fontId="1"/>
  </si>
  <si>
    <t>(1) 事業運営の方針は、基本方針に沿ったものとなっていますか。</t>
    <phoneticPr fontId="1"/>
  </si>
  <si>
    <t>区条例
第110条</t>
    <phoneticPr fontId="1"/>
  </si>
  <si>
    <t>認知症対応型共同生活介護の事業は、要介護者であって認知症であるものについて、共同生活住居において、家庭的な環境と地域住民との交流の下で入浴、排せつ、食事等の介護その他の日常生活上の世話及び機能訓練を行うことにより、利用者がその有する能力に応じ自立した日常生活を営むことができるようにするものでなければならない。</t>
    <phoneticPr fontId="1"/>
  </si>
  <si>
    <t>点検担当者氏名</t>
    <phoneticPr fontId="1"/>
  </si>
  <si>
    <t>令和　年　月　日</t>
    <rPh sb="0" eb="2">
      <t>レイワ</t>
    </rPh>
    <rPh sb="3" eb="4">
      <t>ネン</t>
    </rPh>
    <rPh sb="5" eb="6">
      <t>ガツ</t>
    </rPh>
    <rPh sb="7" eb="8">
      <t>ニチ</t>
    </rPh>
    <phoneticPr fontId="1"/>
  </si>
  <si>
    <t>　　留意事項</t>
    <phoneticPr fontId="1"/>
  </si>
  <si>
    <t>・「法」：</t>
    <phoneticPr fontId="1"/>
  </si>
  <si>
    <t>介護保険法（平成９年12月17日法律第123号）</t>
    <phoneticPr fontId="21"/>
  </si>
  <si>
    <t>・「則」：</t>
    <phoneticPr fontId="1"/>
  </si>
  <si>
    <t>介護保険法施行規則（平成11年３月31日厚令第36号）</t>
    <phoneticPr fontId="21"/>
  </si>
  <si>
    <t>・「区条例」：</t>
    <phoneticPr fontId="1"/>
  </si>
  <si>
    <t>豊島区指定地域密着型サービスの事業の人員、設備、運営等の基準に関する条例(平成25年3月25日条例第12号)</t>
    <phoneticPr fontId="21"/>
  </si>
  <si>
    <t>・「区規則」：</t>
    <phoneticPr fontId="1"/>
  </si>
  <si>
    <t>豊島区指定地域密着型サービスの事業の人員、設備、運営等の基準に関する条例施行規則(平成25年3月25日規則第20号)</t>
    <phoneticPr fontId="21"/>
  </si>
  <si>
    <t>・「区要領」：</t>
    <phoneticPr fontId="1"/>
  </si>
  <si>
    <t>豊島区指定地域密着型サービスの事業の人員、設備、運営等の基準に関する条例施行要領（平成27年9月16日部長決裁27豊保介発第1642号）</t>
    <phoneticPr fontId="1"/>
  </si>
  <si>
    <t>・「告示126号」：</t>
    <phoneticPr fontId="1"/>
  </si>
  <si>
    <t>指定地域密着型サービスに要する費用の額の算定に関する基準(平成18年3月14日厚生労働省告示第126号)</t>
    <phoneticPr fontId="21"/>
  </si>
  <si>
    <t>・「留意事項」：</t>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</si>
  <si>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phoneticPr fontId="21"/>
  </si>
  <si>
    <t>運営規程や勤務体制等、その他重要事項を記載した書面を事業所に備え付け、かつ、これをいつでも関係者に自由に閲覧させることにより、同項の規定による掲示に代えることができる。</t>
    <phoneticPr fontId="1"/>
  </si>
  <si>
    <t>当月の日数</t>
    <rPh sb="0" eb="2">
      <t>トウゲツ</t>
    </rPh>
    <rPh sb="3" eb="5">
      <t>ニッスウ</t>
    </rPh>
    <phoneticPr fontId="1"/>
  </si>
  <si>
    <t>日</t>
    <rPh sb="0" eb="1">
      <t>ニチ</t>
    </rPh>
    <phoneticPr fontId="1"/>
  </si>
  <si>
    <t>従業者の勤務の体制及び勤務形態一覧表</t>
    <phoneticPr fontId="21"/>
  </si>
  <si>
    <r>
      <t>※指導日の</t>
    </r>
    <r>
      <rPr>
        <sz val="11"/>
        <color rgb="FFFF0000"/>
        <rFont val="ＭＳ Ｐゴシック"/>
        <family val="3"/>
        <charset val="128"/>
        <scheme val="minor"/>
      </rPr>
      <t>前々月</t>
    </r>
    <r>
      <rPr>
        <sz val="11"/>
        <rFont val="ＭＳ Ｐゴシック"/>
        <family val="3"/>
        <charset val="128"/>
        <scheme val="minor"/>
      </rPr>
      <t>の勤務実績について、全職員を記載してください。</t>
    </r>
    <phoneticPr fontId="21"/>
  </si>
  <si>
    <t>○事業所における常勤の従業者が勤務すべき時間数</t>
    <rPh sb="1" eb="4">
      <t>ジギョウショ</t>
    </rPh>
    <rPh sb="8" eb="10">
      <t>ジョウキン</t>
    </rPh>
    <rPh sb="11" eb="14">
      <t>ジュウギョウシャ</t>
    </rPh>
    <rPh sb="15" eb="17">
      <t>キンム</t>
    </rPh>
    <rPh sb="20" eb="22">
      <t>ジカン</t>
    </rPh>
    <rPh sb="22" eb="23">
      <t>スウ</t>
    </rPh>
    <phoneticPr fontId="1"/>
  </si>
  <si>
    <t>時間/週</t>
    <rPh sb="0" eb="2">
      <t>ジカン</t>
    </rPh>
    <rPh sb="3" eb="4">
      <t>シュウ</t>
    </rPh>
    <phoneticPr fontId="1"/>
  </si>
  <si>
    <r>
      <t>※１　勤務形態の区分</t>
    </r>
    <r>
      <rPr>
        <sz val="11"/>
        <rFont val="ＭＳ Ｐゴシック"/>
        <family val="3"/>
        <charset val="128"/>
        <scheme val="minor"/>
      </rPr>
      <t>　A：常勤で専従　B：常勤で兼務　C：非常勤で専従　D：非常勤で兼務</t>
    </r>
    <phoneticPr fontId="21"/>
  </si>
  <si>
    <t>※１
勤務
形態</t>
    <rPh sb="3" eb="5">
      <t>キンム</t>
    </rPh>
    <rPh sb="6" eb="8">
      <t>ケイタイ</t>
    </rPh>
    <phoneticPr fontId="21"/>
  </si>
  <si>
    <t>資格</t>
    <phoneticPr fontId="21"/>
  </si>
  <si>
    <t>氏名</t>
    <rPh sb="0" eb="2">
      <t>シメイ</t>
    </rPh>
    <phoneticPr fontId="21"/>
  </si>
  <si>
    <t>勤 務 実 績 時 間 数</t>
    <rPh sb="0" eb="1">
      <t>ツトム</t>
    </rPh>
    <rPh sb="2" eb="3">
      <t>ツトム</t>
    </rPh>
    <rPh sb="4" eb="5">
      <t>ジツ</t>
    </rPh>
    <rPh sb="6" eb="7">
      <t>イサオ</t>
    </rPh>
    <rPh sb="8" eb="9">
      <t>トキ</t>
    </rPh>
    <rPh sb="10" eb="11">
      <t>アイダ</t>
    </rPh>
    <rPh sb="12" eb="13">
      <t>スウ</t>
    </rPh>
    <phoneticPr fontId="1"/>
  </si>
  <si>
    <t>1～4週目の勤務時間数合計</t>
    <rPh sb="3" eb="4">
      <t>シュウ</t>
    </rPh>
    <rPh sb="4" eb="5">
      <t>メ</t>
    </rPh>
    <rPh sb="6" eb="8">
      <t>キンム</t>
    </rPh>
    <rPh sb="8" eb="10">
      <t>ジカン</t>
    </rPh>
    <rPh sb="10" eb="11">
      <t>スウ</t>
    </rPh>
    <rPh sb="11" eb="13">
      <t>ゴウケイ</t>
    </rPh>
    <phoneticPr fontId="21"/>
  </si>
  <si>
    <t>週平均
勤務時間数</t>
    <rPh sb="1" eb="3">
      <t>ヘイキン</t>
    </rPh>
    <rPh sb="4" eb="6">
      <t>キンム</t>
    </rPh>
    <rPh sb="6" eb="8">
      <t>ジカン</t>
    </rPh>
    <rPh sb="8" eb="9">
      <t>スウ</t>
    </rPh>
    <phoneticPr fontId="21"/>
  </si>
  <si>
    <t>兼務状況
（事業所内で兼務している場合は「職種」／他事業所と兼務している場合は「兼務先」「職種」を記載する）</t>
    <rPh sb="0" eb="2">
      <t>ケンム</t>
    </rPh>
    <rPh sb="2" eb="4">
      <t>ジョウキョウ</t>
    </rPh>
    <rPh sb="6" eb="9">
      <t>ジギョウショ</t>
    </rPh>
    <rPh sb="9" eb="10">
      <t>ナイ</t>
    </rPh>
    <rPh sb="11" eb="13">
      <t>ケンム</t>
    </rPh>
    <rPh sb="17" eb="19">
      <t>バアイ</t>
    </rPh>
    <rPh sb="21" eb="23">
      <t>ショクシュ</t>
    </rPh>
    <rPh sb="25" eb="29">
      <t>タジギョウショ</t>
    </rPh>
    <rPh sb="30" eb="32">
      <t>ケンム</t>
    </rPh>
    <rPh sb="36" eb="38">
      <t>バアイ</t>
    </rPh>
    <rPh sb="40" eb="42">
      <t>ケンム</t>
    </rPh>
    <rPh sb="42" eb="43">
      <t>サキ</t>
    </rPh>
    <rPh sb="45" eb="47">
      <t>ショクシュ</t>
    </rPh>
    <rPh sb="49" eb="51">
      <t>キサイ</t>
    </rPh>
    <phoneticPr fontId="21"/>
  </si>
  <si>
    <t>1週目</t>
    <rPh sb="1" eb="2">
      <t>シュウ</t>
    </rPh>
    <rPh sb="2" eb="3">
      <t>メ</t>
    </rPh>
    <phoneticPr fontId="1"/>
  </si>
  <si>
    <t>2週目</t>
    <rPh sb="1" eb="2">
      <t>シュウ</t>
    </rPh>
    <rPh sb="2" eb="3">
      <t>メ</t>
    </rPh>
    <phoneticPr fontId="1"/>
  </si>
  <si>
    <t>3週目</t>
    <rPh sb="1" eb="2">
      <t>シュウ</t>
    </rPh>
    <rPh sb="2" eb="3">
      <t>メ</t>
    </rPh>
    <phoneticPr fontId="1"/>
  </si>
  <si>
    <t>4週目</t>
    <rPh sb="1" eb="2">
      <t>シュウ</t>
    </rPh>
    <rPh sb="2" eb="3">
      <t>メ</t>
    </rPh>
    <phoneticPr fontId="1"/>
  </si>
  <si>
    <t>5週目</t>
    <rPh sb="1" eb="2">
      <t>シュウ</t>
    </rPh>
    <rPh sb="2" eb="3">
      <t>メ</t>
    </rPh>
    <phoneticPr fontId="1"/>
  </si>
  <si>
    <t>B</t>
  </si>
  <si>
    <t>厚労　太郎</t>
  </si>
  <si>
    <t>A</t>
  </si>
  <si>
    <t>○○　A郎</t>
  </si>
  <si>
    <t>C</t>
  </si>
  <si>
    <t>運営指導事前提出書類（認知症対応型共同生活介護）</t>
    <rPh sb="0" eb="2">
      <t>ウンエイ</t>
    </rPh>
    <rPh sb="11" eb="14">
      <t>ニンチショウ</t>
    </rPh>
    <rPh sb="14" eb="17">
      <t>タイオウガタ</t>
    </rPh>
    <rPh sb="17" eb="19">
      <t>キョウドウ</t>
    </rPh>
    <rPh sb="19" eb="21">
      <t>セイカツ</t>
    </rPh>
    <rPh sb="21" eb="23">
      <t>カイゴ</t>
    </rPh>
    <phoneticPr fontId="21"/>
  </si>
  <si>
    <t>当日</t>
    <rPh sb="0" eb="2">
      <t>トウジツ</t>
    </rPh>
    <phoneticPr fontId="1"/>
  </si>
  <si>
    <t>～</t>
    <phoneticPr fontId="1"/>
  </si>
  <si>
    <t>時</t>
    <rPh sb="0" eb="1">
      <t>ジ</t>
    </rPh>
    <phoneticPr fontId="1"/>
  </si>
  <si>
    <t>分</t>
    <rPh sb="0" eb="1">
      <t>フン</t>
    </rPh>
    <phoneticPr fontId="1"/>
  </si>
  <si>
    <t>　　利用者の生活時間　</t>
    <rPh sb="2" eb="5">
      <t>リヨウシャ</t>
    </rPh>
    <rPh sb="6" eb="8">
      <t>セイカツ</t>
    </rPh>
    <phoneticPr fontId="1"/>
  </si>
  <si>
    <t>（24時間表記）</t>
    <rPh sb="3" eb="7">
      <t>ジカンヒョウキ</t>
    </rPh>
    <phoneticPr fontId="1"/>
  </si>
  <si>
    <t>区分</t>
    <rPh sb="0" eb="2">
      <t>クブン</t>
    </rPh>
    <phoneticPr fontId="1"/>
  </si>
  <si>
    <t>日勤</t>
  </si>
  <si>
    <t>日勤</t>
    <rPh sb="0" eb="2">
      <t>ニッキン</t>
    </rPh>
    <phoneticPr fontId="1"/>
  </si>
  <si>
    <t>夜勤</t>
  </si>
  <si>
    <t>夜勤</t>
    <rPh sb="0" eb="2">
      <t>ヤキン</t>
    </rPh>
    <phoneticPr fontId="1"/>
  </si>
  <si>
    <t>勤務時間区分</t>
  </si>
  <si>
    <t>勤務時間帯</t>
  </si>
  <si>
    <t>略号</t>
  </si>
  <si>
    <t>勤務時間</t>
  </si>
  <si>
    <t>休憩時間</t>
  </si>
  <si>
    <t>実働</t>
  </si>
  <si>
    <t>早番</t>
  </si>
  <si>
    <t>遅番</t>
  </si>
  <si>
    <t>※夜勤入り</t>
    <rPh sb="1" eb="4">
      <t>ヤキンイ</t>
    </rPh>
    <phoneticPr fontId="1"/>
  </si>
  <si>
    <t>※夜勤明け</t>
    <rPh sb="1" eb="4">
      <t>ヤキンア</t>
    </rPh>
    <phoneticPr fontId="1"/>
  </si>
  <si>
    <t>7：00～16：00</t>
  </si>
  <si>
    <t>9：00～18：00</t>
  </si>
  <si>
    <t>10：00～19：00</t>
  </si>
  <si>
    <t>9：00～17：00</t>
  </si>
  <si>
    <t>13：：00～16：00</t>
  </si>
  <si>
    <t>早</t>
  </si>
  <si>
    <t>日</t>
  </si>
  <si>
    <t>遅</t>
  </si>
  <si>
    <t>夜</t>
  </si>
  <si>
    <t>夜</t>
    <rPh sb="0" eb="1">
      <t>ヨル</t>
    </rPh>
    <phoneticPr fontId="1"/>
  </si>
  <si>
    <t>―</t>
    <phoneticPr fontId="1"/>
  </si>
  <si>
    <t>9時間</t>
  </si>
  <si>
    <t>17時間</t>
  </si>
  <si>
    <t>3時間</t>
  </si>
  <si>
    <t>昼間時間と重なる時間</t>
    <rPh sb="0" eb="4">
      <t>ヒルマジカン</t>
    </rPh>
    <rPh sb="5" eb="6">
      <t>カサ</t>
    </rPh>
    <rPh sb="8" eb="10">
      <t>ジカン</t>
    </rPh>
    <phoneticPr fontId="1"/>
  </si>
  <si>
    <t>夜間時間と重なる時間</t>
    <rPh sb="0" eb="1">
      <t>ヨル</t>
    </rPh>
    <phoneticPr fontId="1"/>
  </si>
  <si>
    <t>1時間</t>
  </si>
  <si>
    <t>0時間</t>
  </si>
  <si>
    <t>8時間</t>
  </si>
  <si>
    <t>16時間</t>
  </si>
  <si>
    <t>4時間</t>
    <rPh sb="1" eb="3">
      <t>ジカン</t>
    </rPh>
    <phoneticPr fontId="1"/>
  </si>
  <si>
    <t>明朝</t>
    <rPh sb="0" eb="2">
      <t>ミョウチョウ</t>
    </rPh>
    <phoneticPr fontId="1"/>
  </si>
  <si>
    <t>日</t>
    <rPh sb="0" eb="1">
      <t>ヒ</t>
    </rPh>
    <phoneticPr fontId="1"/>
  </si>
  <si>
    <t>日</t>
    <phoneticPr fontId="1"/>
  </si>
  <si>
    <t>A</t>
    <phoneticPr fontId="1"/>
  </si>
  <si>
    <t>遅</t>
    <rPh sb="0" eb="1">
      <t>オソ</t>
    </rPh>
    <phoneticPr fontId="1"/>
  </si>
  <si>
    <t>早</t>
    <rPh sb="0" eb="1">
      <t>ハヤ</t>
    </rPh>
    <phoneticPr fontId="1"/>
  </si>
  <si>
    <t>遅</t>
    <phoneticPr fontId="1"/>
  </si>
  <si>
    <t>グループホームとしま</t>
    <phoneticPr fontId="1"/>
  </si>
  <si>
    <t>A</t>
    <phoneticPr fontId="1"/>
  </si>
  <si>
    <t>B</t>
    <phoneticPr fontId="1"/>
  </si>
  <si>
    <t>１.夜勤を行う職員の勤務条件に関する基準</t>
    <rPh sb="2" eb="4">
      <t>ヤキン</t>
    </rPh>
    <rPh sb="5" eb="6">
      <t>オコナ</t>
    </rPh>
    <rPh sb="7" eb="9">
      <t>ショクイン</t>
    </rPh>
    <rPh sb="10" eb="12">
      <t>キンム</t>
    </rPh>
    <rPh sb="12" eb="14">
      <t>ジョウケン</t>
    </rPh>
    <rPh sb="15" eb="16">
      <t>カン</t>
    </rPh>
    <rPh sb="18" eb="20">
      <t>キジュン</t>
    </rPh>
    <phoneticPr fontId="1"/>
  </si>
  <si>
    <t>２.定員超過利用に該当する場合</t>
    <phoneticPr fontId="1"/>
  </si>
  <si>
    <t>３.人員基準欠如に該当する場合</t>
    <phoneticPr fontId="1"/>
  </si>
  <si>
    <t>４.身体拘束廃止未実施減算</t>
    <rPh sb="2" eb="4">
      <t>シンタイ</t>
    </rPh>
    <rPh sb="4" eb="6">
      <t>コウソク</t>
    </rPh>
    <rPh sb="6" eb="8">
      <t>ハイシ</t>
    </rPh>
    <rPh sb="8" eb="11">
      <t>ミジッシ</t>
    </rPh>
    <rPh sb="11" eb="13">
      <t>ゲンサン</t>
    </rPh>
    <phoneticPr fontId="1"/>
  </si>
  <si>
    <t>16：00～9：00</t>
    <phoneticPr fontId="1"/>
  </si>
  <si>
    <t>.</t>
    <phoneticPr fontId="1"/>
  </si>
  <si>
    <r>
      <t>運営</t>
    </r>
    <r>
      <rPr>
        <sz val="11"/>
        <rFont val="ＭＳ Ｐゴシック"/>
        <family val="2"/>
        <charset val="128"/>
        <scheme val="minor"/>
      </rPr>
      <t>指導事前提出書類（認知症対応型共同生活介護）</t>
    </r>
    <rPh sb="0" eb="2">
      <t>ウンエイ</t>
    </rPh>
    <rPh sb="11" eb="17">
      <t>ニンチショウタイオウガタ</t>
    </rPh>
    <rPh sb="17" eb="23">
      <t>キョウドウセイカツカイゴ</t>
    </rPh>
    <phoneticPr fontId="21"/>
  </si>
  <si>
    <r>
      <rPr>
        <sz val="9"/>
        <rFont val="ＭＳ 明朝"/>
        <family val="1"/>
        <charset val="128"/>
      </rPr>
      <t xml:space="preserve">区条例   　　第111条 
</t>
    </r>
    <r>
      <rPr>
        <sz val="10"/>
        <rFont val="ＭＳ 明朝"/>
        <family val="1"/>
        <charset val="128"/>
      </rPr>
      <t xml:space="preserve">
</t>
    </r>
    <rPh sb="8" eb="9">
      <t>ダイ</t>
    </rPh>
    <rPh sb="12" eb="13">
      <t>ジョウ</t>
    </rPh>
    <phoneticPr fontId="1"/>
  </si>
  <si>
    <t>② 計画作成担当者
事業所ごとに、１以上配置していますか。</t>
    <rPh sb="10" eb="13">
      <t>ジギョウショ</t>
    </rPh>
    <rPh sb="18" eb="20">
      <t>イジョウ</t>
    </rPh>
    <rPh sb="20" eb="22">
      <t>ハイチ</t>
    </rPh>
    <phoneticPr fontId="1"/>
  </si>
  <si>
    <t>利用者の処遇に支障がない場合は、事業所における他の職務に従事できるものとする。</t>
    <rPh sb="16" eb="19">
      <t>ジギョウショ</t>
    </rPh>
    <rPh sb="23" eb="24">
      <t>タ</t>
    </rPh>
    <rPh sb="25" eb="27">
      <t>ショクム</t>
    </rPh>
    <rPh sb="28" eb="30">
      <t>ジュウジ</t>
    </rPh>
    <phoneticPr fontId="1"/>
  </si>
  <si>
    <t>(1) 事業所は、共同生活住居を有するものとし、１以上３以下（サテライト型事業所の場合は１又は２）としていますか。</t>
    <rPh sb="25" eb="27">
      <t>イジョウ</t>
    </rPh>
    <rPh sb="28" eb="30">
      <t>イカ</t>
    </rPh>
    <rPh sb="41" eb="43">
      <t>バアイ</t>
    </rPh>
    <rPh sb="45" eb="46">
      <t>マタ</t>
    </rPh>
    <phoneticPr fontId="1"/>
  </si>
  <si>
    <r>
      <rPr>
        <sz val="9"/>
        <rFont val="ＭＳ 明朝"/>
        <family val="1"/>
        <charset val="128"/>
      </rPr>
      <t>区条例
第123条</t>
    </r>
    <r>
      <rPr>
        <sz val="11"/>
        <rFont val="ＭＳ 明朝"/>
        <family val="1"/>
        <charset val="128"/>
      </rPr>
      <t xml:space="preserve">
</t>
    </r>
    <phoneticPr fontId="1"/>
  </si>
  <si>
    <t>(1) サービス提供の開始に際し、利用者の提示する被保険者証によって、被保険者資格、要介護認定の有無及び要介護認定の有効期間を確かめていますか。</t>
    <rPh sb="17" eb="20">
      <t>リヨウシャ</t>
    </rPh>
    <rPh sb="21" eb="23">
      <t>テイジ</t>
    </rPh>
    <rPh sb="25" eb="29">
      <t>ヒホケンシャ</t>
    </rPh>
    <phoneticPr fontId="1"/>
  </si>
  <si>
    <t>(2) 居宅介護支援（これに相当するサービスを含む。）が利用者に対して行われていない等の場合であって必要と認めるときは、要介護認定の更新の申請が、遅くとも利用者が受けている要介護認定の有効期間が終了する30日前にはなされるよう、必要な援助を行っていますか。</t>
    <rPh sb="97" eb="99">
      <t>シュウリョウ</t>
    </rPh>
    <phoneticPr fontId="21"/>
  </si>
  <si>
    <t>①～③に掲げるもののほか、認知症対応型共同生活介護として提供される便宜のうち、日常生活においても通常必要となるものに係る費用であって、かつ、利用者に負担させることが適当と認められるもの</t>
    <phoneticPr fontId="1"/>
  </si>
  <si>
    <t>(7)-1 身体的拘束等の適正化のための対策を検討する委員会（テレビ電話装置等を活用して行うことができるものとする。）を３月に１回以上開催するとともに、その結果について、介護従業者その他の従業者に周知徹底を図っていますか。</t>
    <rPh sb="103" eb="104">
      <t>ハカ</t>
    </rPh>
    <phoneticPr fontId="1"/>
  </si>
  <si>
    <t>(8) 自らその提供する認知症対応型共同生活介護の質の評価を行うとともに、定期的に次に掲げるいずれかの評価を受けて、それらの結果を公表し、常にその改善を図っていますか。</t>
    <rPh sb="12" eb="15">
      <t>ニンチショウ</t>
    </rPh>
    <rPh sb="15" eb="18">
      <t>タイオウガタ</t>
    </rPh>
    <rPh sb="41" eb="42">
      <t>ツギ</t>
    </rPh>
    <rPh sb="43" eb="44">
      <t>カカ</t>
    </rPh>
    <rPh sb="51" eb="53">
      <t>ヒョウカ</t>
    </rPh>
    <phoneticPr fontId="1"/>
  </si>
  <si>
    <t>(3) 事業者は、非常災害発生時に区の求めに応じ、認知症対応型共同生活介護の提供を行えるよう体制の構築に努めていますか。</t>
    <rPh sb="4" eb="7">
      <t>ジギョウシャ</t>
    </rPh>
    <rPh sb="9" eb="11">
      <t>ヒジョウ</t>
    </rPh>
    <rPh sb="11" eb="13">
      <t>サイガイ</t>
    </rPh>
    <rPh sb="13" eb="15">
      <t>ハッセイ</t>
    </rPh>
    <rPh sb="15" eb="16">
      <t>ジ</t>
    </rPh>
    <rPh sb="17" eb="18">
      <t>ク</t>
    </rPh>
    <rPh sb="19" eb="20">
      <t>モト</t>
    </rPh>
    <rPh sb="22" eb="23">
      <t>オウ</t>
    </rPh>
    <rPh sb="25" eb="28">
      <t>ニンチショウ</t>
    </rPh>
    <rPh sb="28" eb="31">
      <t>タイオウガタ</t>
    </rPh>
    <rPh sb="31" eb="35">
      <t>キョウドウセイカツ</t>
    </rPh>
    <rPh sb="35" eb="37">
      <t>カイゴ</t>
    </rPh>
    <rPh sb="38" eb="40">
      <t>テイキョウ</t>
    </rPh>
    <rPh sb="41" eb="42">
      <t>オコナ</t>
    </rPh>
    <rPh sb="46" eb="48">
      <t>タイセイ</t>
    </rPh>
    <rPh sb="49" eb="51">
      <t>コウチク</t>
    </rPh>
    <rPh sb="52" eb="53">
      <t>ツト</t>
    </rPh>
    <phoneticPr fontId="1"/>
  </si>
  <si>
    <t>27.指定居宅介護支援事業者に対する利益供与等の禁止</t>
    <rPh sb="3" eb="5">
      <t>シテイ</t>
    </rPh>
    <rPh sb="22" eb="23">
      <t>トウ</t>
    </rPh>
    <phoneticPr fontId="1"/>
  </si>
  <si>
    <t>(5) 提供したサービスに係る利用者からの苦情に関して、国民健康保険団体連合会（以下「国保連」という。）が行う法第176条第1項第3号の調査に協力するとともに、国保連から同号の指導又は助言を受けた場合においては、当該指導又は助言に従って必要な改善を行っていますか。</t>
    <rPh sb="55" eb="56">
      <t>ホウ</t>
    </rPh>
    <rPh sb="56" eb="57">
      <t>ダイ</t>
    </rPh>
    <rPh sb="60" eb="61">
      <t>ジョウ</t>
    </rPh>
    <rPh sb="61" eb="62">
      <t>ダイ</t>
    </rPh>
    <rPh sb="63" eb="64">
      <t>コウ</t>
    </rPh>
    <rPh sb="64" eb="65">
      <t>ダイ</t>
    </rPh>
    <rPh sb="66" eb="67">
      <t>ゴウ</t>
    </rPh>
    <phoneticPr fontId="1"/>
  </si>
  <si>
    <t>生活機能向上連携加算(Ⅱ)について、利用者に対して、訪問リハビリテーション事業所、通所リハビリテーション事業所又はリハビリテーションを実施している医療提供施設（以下「リハビリテーション実施事業所等」）の医師、理学療法士、作業療法士又は言語聴覚士（以下「理学療法士等」）が、認知症対応型共同生活介護事業所を訪問した際に、計画作成担当者が当該理学療法士等と利用者の身体の状況等の評価を共同して行い、かつ、生活機能の向上を目的とした認知症対応型共同生活介護計画を作成した場合であって、当該理学療法士等と連携し、当該計画に基づく認知症対応型共同生活介護を行ったときは、初回の認知症対応型共同生活介護が行われた日の属する月以降３月の間、１月につき所定単位数を加算していますか。
ただし、生活機能向上連携加算(Ⅰ)を算定している場合には算定しません。</t>
    <rPh sb="18" eb="21">
      <t>リヨウシャ</t>
    </rPh>
    <rPh sb="22" eb="23">
      <t>タイ</t>
    </rPh>
    <rPh sb="26" eb="28">
      <t>ホウモン</t>
    </rPh>
    <rPh sb="37" eb="40">
      <t>ジギョウショ</t>
    </rPh>
    <rPh sb="41" eb="43">
      <t>ツウショ</t>
    </rPh>
    <rPh sb="52" eb="55">
      <t>ジギョウショ</t>
    </rPh>
    <rPh sb="55" eb="56">
      <t>マタ</t>
    </rPh>
    <rPh sb="67" eb="69">
      <t>ジッシ</t>
    </rPh>
    <rPh sb="73" eb="75">
      <t>イリョウ</t>
    </rPh>
    <rPh sb="75" eb="77">
      <t>テイキョウ</t>
    </rPh>
    <rPh sb="77" eb="79">
      <t>シセツ</t>
    </rPh>
    <rPh sb="80" eb="82">
      <t>イカ</t>
    </rPh>
    <rPh sb="92" eb="94">
      <t>ジッシ</t>
    </rPh>
    <rPh sb="97" eb="98">
      <t>トウ</t>
    </rPh>
    <rPh sb="101" eb="103">
      <t>イシ</t>
    </rPh>
    <rPh sb="104" eb="106">
      <t>リガク</t>
    </rPh>
    <rPh sb="106" eb="109">
      <t>リョウホウシ</t>
    </rPh>
    <rPh sb="110" eb="112">
      <t>サギョウ</t>
    </rPh>
    <rPh sb="112" eb="115">
      <t>リョウホウシ</t>
    </rPh>
    <rPh sb="115" eb="116">
      <t>マタ</t>
    </rPh>
    <rPh sb="117" eb="119">
      <t>ゲンゴ</t>
    </rPh>
    <rPh sb="119" eb="121">
      <t>チョウカク</t>
    </rPh>
    <rPh sb="121" eb="122">
      <t>シ</t>
    </rPh>
    <rPh sb="123" eb="125">
      <t>イカ</t>
    </rPh>
    <rPh sb="126" eb="128">
      <t>リガク</t>
    </rPh>
    <rPh sb="128" eb="131">
      <t>リョウホウシ</t>
    </rPh>
    <rPh sb="131" eb="132">
      <t>トウ</t>
    </rPh>
    <rPh sb="136" eb="139">
      <t>ニンチショウ</t>
    </rPh>
    <rPh sb="139" eb="142">
      <t>タイオウガタ</t>
    </rPh>
    <rPh sb="142" eb="144">
      <t>キョウドウ</t>
    </rPh>
    <rPh sb="144" eb="146">
      <t>セイカツ</t>
    </rPh>
    <rPh sb="146" eb="148">
      <t>カイゴ</t>
    </rPh>
    <rPh sb="148" eb="151">
      <t>ジギョウショ</t>
    </rPh>
    <rPh sb="152" eb="154">
      <t>ホウモン</t>
    </rPh>
    <rPh sb="156" eb="157">
      <t>サイ</t>
    </rPh>
    <rPh sb="159" eb="161">
      <t>ケイカク</t>
    </rPh>
    <rPh sb="161" eb="163">
      <t>サクセイ</t>
    </rPh>
    <rPh sb="163" eb="166">
      <t>タントウシャ</t>
    </rPh>
    <rPh sb="167" eb="169">
      <t>トウガイ</t>
    </rPh>
    <rPh sb="174" eb="175">
      <t>トウ</t>
    </rPh>
    <rPh sb="176" eb="179">
      <t>リヨウシャ</t>
    </rPh>
    <rPh sb="180" eb="182">
      <t>シンタイ</t>
    </rPh>
    <rPh sb="183" eb="185">
      <t>ジョウキョウ</t>
    </rPh>
    <rPh sb="185" eb="186">
      <t>ナド</t>
    </rPh>
    <rPh sb="187" eb="189">
      <t>ヒョウカ</t>
    </rPh>
    <rPh sb="190" eb="192">
      <t>キョウドウ</t>
    </rPh>
    <rPh sb="194" eb="195">
      <t>オコナ</t>
    </rPh>
    <rPh sb="200" eb="202">
      <t>セイカツ</t>
    </rPh>
    <rPh sb="202" eb="204">
      <t>キノウ</t>
    </rPh>
    <rPh sb="205" eb="207">
      <t>コウジョウ</t>
    </rPh>
    <rPh sb="208" eb="210">
      <t>モクテキ</t>
    </rPh>
    <rPh sb="213" eb="216">
      <t>ニンチショウ</t>
    </rPh>
    <rPh sb="216" eb="219">
      <t>タイオウガタ</t>
    </rPh>
    <rPh sb="219" eb="221">
      <t>キョウドウ</t>
    </rPh>
    <rPh sb="221" eb="223">
      <t>セイカツ</t>
    </rPh>
    <rPh sb="223" eb="225">
      <t>カイゴ</t>
    </rPh>
    <rPh sb="225" eb="227">
      <t>ケイカク</t>
    </rPh>
    <rPh sb="228" eb="230">
      <t>サクセイ</t>
    </rPh>
    <rPh sb="232" eb="234">
      <t>バアイ</t>
    </rPh>
    <rPh sb="241" eb="243">
      <t>リガク</t>
    </rPh>
    <rPh sb="243" eb="246">
      <t>リョウホウシ</t>
    </rPh>
    <rPh sb="246" eb="247">
      <t>トウ</t>
    </rPh>
    <rPh sb="248" eb="250">
      <t>レンケイ</t>
    </rPh>
    <rPh sb="252" eb="254">
      <t>トウガイ</t>
    </rPh>
    <rPh sb="254" eb="256">
      <t>ケイカク</t>
    </rPh>
    <rPh sb="257" eb="258">
      <t>モト</t>
    </rPh>
    <rPh sb="260" eb="263">
      <t>ニンチショウ</t>
    </rPh>
    <rPh sb="263" eb="266">
      <t>タイオウガタ</t>
    </rPh>
    <rPh sb="273" eb="274">
      <t>オコナ</t>
    </rPh>
    <rPh sb="280" eb="282">
      <t>ショカイ</t>
    </rPh>
    <rPh sb="318" eb="320">
      <t>ショテイ</t>
    </rPh>
    <rPh sb="320" eb="323">
      <t>タンイスウ</t>
    </rPh>
    <rPh sb="324" eb="326">
      <t>カサン</t>
    </rPh>
    <rPh sb="352" eb="354">
      <t>サンテイ</t>
    </rPh>
    <rPh sb="358" eb="360">
      <t>バアイ</t>
    </rPh>
    <rPh sb="362" eb="364">
      <t>サンテイ</t>
    </rPh>
    <phoneticPr fontId="1"/>
  </si>
  <si>
    <t>運営指導事前提出書類（認知症対応型共同生活介護）</t>
    <rPh sb="0" eb="2">
      <t>ウンエイ</t>
    </rPh>
    <phoneticPr fontId="21"/>
  </si>
  <si>
    <t>５.高齢者虐待防止措置未実施減算</t>
    <rPh sb="2" eb="5">
      <t>コウレイシャ</t>
    </rPh>
    <rPh sb="5" eb="9">
      <t>ギャクタイボウシ</t>
    </rPh>
    <rPh sb="9" eb="11">
      <t>ソチ</t>
    </rPh>
    <rPh sb="11" eb="14">
      <t>ミジッシ</t>
    </rPh>
    <rPh sb="14" eb="16">
      <t>ゲンサン</t>
    </rPh>
    <phoneticPr fontId="1"/>
  </si>
  <si>
    <t>別に厚生労働大臣が定める基準を満たさない場合は、高齢者虐待防止措置未実施減算として、所定単位数の100分の1に相当する単位数を所定単位数から減算していますか。</t>
    <phoneticPr fontId="1"/>
  </si>
  <si>
    <t xml:space="preserve">告示別表５
注３
留意事項
第２の６(３)
</t>
    <rPh sb="2" eb="4">
      <t>ベッピョウ</t>
    </rPh>
    <phoneticPr fontId="1"/>
  </si>
  <si>
    <t>告示別表５
注４
留意事項
第２の６(４)</t>
    <phoneticPr fontId="1"/>
  </si>
  <si>
    <t>ⅰ、ⅱのいずれかに該当すること
ⅰ 夜勤を行う介護従業者の数が厚生労働大臣が定める夜勤
   を行う職員の勤務条件に関する基準（平１２厚生省告示
   第２９号）第三号本文に規定する数に１（次のいずれに
   も適合する場合にあっては、０.９）を加えた数以上で
   あること。
 A 夜勤時間帯を通じて、利用者の動向を検知できる見守り　
　 機器を当該指定認知症対応型共同生活介護事業所の利用
   者の数の１０分の１以上の数設置していること。
 B 利用者の安全並びに介護サービスの質の確保及び職員の
　 負担軽減に資する方策を検討するための委員会におい
   て、必要な検討等が行われていること。
ⅱ 夜勤を行う介護従業者及び宿直勤務に当たる者の合計数
   が２以上であること。</t>
    <rPh sb="9" eb="11">
      <t>ガイトウ</t>
    </rPh>
    <rPh sb="18" eb="20">
      <t>ヤキン</t>
    </rPh>
    <rPh sb="21" eb="22">
      <t>オコナ</t>
    </rPh>
    <rPh sb="23" eb="25">
      <t>カイゴ</t>
    </rPh>
    <rPh sb="25" eb="28">
      <t>ジュウギョウシャ</t>
    </rPh>
    <rPh sb="29" eb="30">
      <t>カズ</t>
    </rPh>
    <rPh sb="31" eb="35">
      <t>コウセイロウドウ</t>
    </rPh>
    <rPh sb="35" eb="37">
      <t>ダイジン</t>
    </rPh>
    <rPh sb="38" eb="39">
      <t>サダ</t>
    </rPh>
    <rPh sb="41" eb="43">
      <t>ヤキン</t>
    </rPh>
    <rPh sb="48" eb="49">
      <t>オコナ</t>
    </rPh>
    <rPh sb="50" eb="52">
      <t>ショクイン</t>
    </rPh>
    <rPh sb="53" eb="55">
      <t>キンム</t>
    </rPh>
    <rPh sb="55" eb="57">
      <t>ジョウケン</t>
    </rPh>
    <rPh sb="58" eb="59">
      <t>カン</t>
    </rPh>
    <rPh sb="61" eb="63">
      <t>キジュン</t>
    </rPh>
    <rPh sb="64" eb="65">
      <t>ヘイ</t>
    </rPh>
    <rPh sb="67" eb="70">
      <t>コウセイショウ</t>
    </rPh>
    <rPh sb="70" eb="72">
      <t>コクジ</t>
    </rPh>
    <rPh sb="76" eb="77">
      <t>ダイ</t>
    </rPh>
    <rPh sb="79" eb="80">
      <t>ゴウ</t>
    </rPh>
    <rPh sb="81" eb="82">
      <t>ダイ</t>
    </rPh>
    <rPh sb="82" eb="83">
      <t>サン</t>
    </rPh>
    <rPh sb="83" eb="84">
      <t>ゴウ</t>
    </rPh>
    <rPh sb="84" eb="86">
      <t>ホンブン</t>
    </rPh>
    <rPh sb="87" eb="89">
      <t>キテイ</t>
    </rPh>
    <rPh sb="91" eb="92">
      <t>カズ</t>
    </rPh>
    <rPh sb="95" eb="96">
      <t>ツギ</t>
    </rPh>
    <rPh sb="106" eb="108">
      <t>テキゴウ</t>
    </rPh>
    <rPh sb="110" eb="112">
      <t>バアイ</t>
    </rPh>
    <rPh sb="123" eb="124">
      <t>クワ</t>
    </rPh>
    <rPh sb="126" eb="127">
      <t>カズ</t>
    </rPh>
    <rPh sb="127" eb="129">
      <t>イジョウ</t>
    </rPh>
    <rPh sb="145" eb="148">
      <t>ジカンタイ</t>
    </rPh>
    <rPh sb="149" eb="150">
      <t>ツウ</t>
    </rPh>
    <rPh sb="153" eb="156">
      <t>リヨウシャ</t>
    </rPh>
    <rPh sb="157" eb="159">
      <t>ドウコウ</t>
    </rPh>
    <rPh sb="160" eb="162">
      <t>ケンチ</t>
    </rPh>
    <rPh sb="165" eb="167">
      <t>ミマモ</t>
    </rPh>
    <rPh sb="172" eb="174">
      <t>キキ</t>
    </rPh>
    <rPh sb="175" eb="177">
      <t>トウガイ</t>
    </rPh>
    <rPh sb="177" eb="179">
      <t>シテイ</t>
    </rPh>
    <rPh sb="179" eb="182">
      <t>ニンチショウ</t>
    </rPh>
    <rPh sb="182" eb="185">
      <t>タイオウガタ</t>
    </rPh>
    <rPh sb="185" eb="187">
      <t>キョウドウ</t>
    </rPh>
    <rPh sb="187" eb="189">
      <t>セイカツ</t>
    </rPh>
    <rPh sb="189" eb="191">
      <t>カイゴ</t>
    </rPh>
    <rPh sb="191" eb="194">
      <t>ジギョウショ</t>
    </rPh>
    <rPh sb="203" eb="204">
      <t>カズ</t>
    </rPh>
    <rPh sb="207" eb="208">
      <t>ブン</t>
    </rPh>
    <rPh sb="210" eb="212">
      <t>イジョウ</t>
    </rPh>
    <rPh sb="213" eb="214">
      <t>カズ</t>
    </rPh>
    <rPh sb="214" eb="216">
      <t>セッチ</t>
    </rPh>
    <rPh sb="231" eb="233">
      <t>アンゼン</t>
    </rPh>
    <rPh sb="233" eb="234">
      <t>ナラ</t>
    </rPh>
    <rPh sb="236" eb="238">
      <t>カイゴ</t>
    </rPh>
    <rPh sb="243" eb="244">
      <t>シツ</t>
    </rPh>
    <rPh sb="245" eb="247">
      <t>カクホ</t>
    </rPh>
    <rPh sb="247" eb="248">
      <t>オヨ</t>
    </rPh>
    <rPh sb="249" eb="251">
      <t>ショクイン</t>
    </rPh>
    <rPh sb="255" eb="257">
      <t>フタン</t>
    </rPh>
    <rPh sb="257" eb="259">
      <t>ケイゲン</t>
    </rPh>
    <rPh sb="260" eb="261">
      <t>シ</t>
    </rPh>
    <rPh sb="263" eb="265">
      <t>ホウサク</t>
    </rPh>
    <rPh sb="266" eb="268">
      <t>ケントウ</t>
    </rPh>
    <rPh sb="273" eb="276">
      <t>イインカイ</t>
    </rPh>
    <rPh sb="285" eb="287">
      <t>ヒツヨウ</t>
    </rPh>
    <rPh sb="288" eb="290">
      <t>ケントウ</t>
    </rPh>
    <rPh sb="290" eb="291">
      <t>ナド</t>
    </rPh>
    <rPh sb="292" eb="293">
      <t>オコナ</t>
    </rPh>
    <rPh sb="305" eb="307">
      <t>ヤキン</t>
    </rPh>
    <rPh sb="308" eb="309">
      <t>オコナ</t>
    </rPh>
    <rPh sb="310" eb="312">
      <t>カイゴ</t>
    </rPh>
    <rPh sb="312" eb="315">
      <t>ジュウギョウシャ</t>
    </rPh>
    <rPh sb="315" eb="316">
      <t>オヨ</t>
    </rPh>
    <rPh sb="317" eb="319">
      <t>シュクチョク</t>
    </rPh>
    <rPh sb="319" eb="321">
      <t>キンム</t>
    </rPh>
    <rPh sb="322" eb="323">
      <t>ア</t>
    </rPh>
    <rPh sb="325" eb="326">
      <t>モノ</t>
    </rPh>
    <rPh sb="327" eb="329">
      <t>ゴウケイ</t>
    </rPh>
    <rPh sb="329" eb="330">
      <t>スウ</t>
    </rPh>
    <rPh sb="336" eb="338">
      <t>イジョウ</t>
    </rPh>
    <phoneticPr fontId="1"/>
  </si>
  <si>
    <t>13.協力医療機関連携加算</t>
    <rPh sb="3" eb="5">
      <t>キョウリョク</t>
    </rPh>
    <rPh sb="5" eb="9">
      <t>イリョウキカン</t>
    </rPh>
    <rPh sb="9" eb="11">
      <t>レンケイ</t>
    </rPh>
    <rPh sb="11" eb="13">
      <t>カサン</t>
    </rPh>
    <phoneticPr fontId="1"/>
  </si>
  <si>
    <t>指定認知症対応型共同生活介護事業所において、協力医療機関（指定地域密着型サービス基準第105条第１項に規定する協力医療機関をいう。）との間で、利用者の同意を得て、当該利用者の病歴等の情報を共有する会議を定期的に開催している場合は、次に掲げる区分に応じ、１月につき次に掲げる単位数を所定単位数に加算していますか。ただし、医療連携体制加算を算定していない場合は、算定しない。</t>
    <rPh sb="159" eb="163">
      <t>イリョウレンケイ</t>
    </rPh>
    <rPh sb="163" eb="167">
      <t>タイセイカサン</t>
    </rPh>
    <rPh sb="168" eb="170">
      <t>サンテイ</t>
    </rPh>
    <rPh sb="175" eb="177">
      <t>バアイ</t>
    </rPh>
    <rPh sb="179" eb="181">
      <t>サンテイ</t>
    </rPh>
    <phoneticPr fontId="1"/>
  </si>
  <si>
    <t>当該指定認知症対応型共同生活介護事業所の職員である看護師又は病院、診療所若しくは指定訪問看護ステーションの看護師との連携により、24時間連絡できる体制を確保していること。</t>
    <rPh sb="25" eb="28">
      <t>カンゴシ</t>
    </rPh>
    <rPh sb="28" eb="29">
      <t>マタ</t>
    </rPh>
    <rPh sb="40" eb="42">
      <t>シテイ</t>
    </rPh>
    <rPh sb="53" eb="56">
      <t>カンゴシ</t>
    </rPh>
    <phoneticPr fontId="1"/>
  </si>
  <si>
    <t>当該指定認知症対応型共同生活介護事業所の職員として看護職員を常勤換算方法で１名以上配置していること。</t>
    <rPh sb="0" eb="2">
      <t>トウガイ</t>
    </rPh>
    <rPh sb="2" eb="4">
      <t>シテイ</t>
    </rPh>
    <rPh sb="4" eb="7">
      <t>ニンチショウ</t>
    </rPh>
    <rPh sb="7" eb="10">
      <t>タイオウガタ</t>
    </rPh>
    <rPh sb="10" eb="16">
      <t>キョウドウセイカツカイゴ</t>
    </rPh>
    <rPh sb="25" eb="27">
      <t>カンゴ</t>
    </rPh>
    <rPh sb="27" eb="29">
      <t>ショクイン</t>
    </rPh>
    <rPh sb="30" eb="32">
      <t>ジョウキン</t>
    </rPh>
    <rPh sb="32" eb="34">
      <t>カンサン</t>
    </rPh>
    <rPh sb="34" eb="36">
      <t>ホウホウ</t>
    </rPh>
    <rPh sb="41" eb="43">
      <t>ハイチ</t>
    </rPh>
    <phoneticPr fontId="1"/>
  </si>
  <si>
    <t>当該指定認知症対応型共同生活介護事業所の職員である看護職員又は病院、診療所若しくは指定訪問看護ステーションの看護師との連携により、24時間連絡できる体制を確保していること。ただし、①により配置している看護職員が准看護師のみである場合には、病院、診療所又は指定訪問看護ステーションの看護師により、24時間連絡できる体制を確保していること。</t>
    <rPh sb="25" eb="27">
      <t>カンゴ</t>
    </rPh>
    <rPh sb="27" eb="29">
      <t>ショクイン</t>
    </rPh>
    <rPh sb="29" eb="30">
      <t>マタ</t>
    </rPh>
    <rPh sb="41" eb="43">
      <t>シテイ</t>
    </rPh>
    <rPh sb="54" eb="57">
      <t>カンゴシ</t>
    </rPh>
    <rPh sb="94" eb="96">
      <t>ハイチ</t>
    </rPh>
    <rPh sb="100" eb="102">
      <t>カンゴ</t>
    </rPh>
    <rPh sb="102" eb="104">
      <t>ショクイン</t>
    </rPh>
    <rPh sb="105" eb="109">
      <t>ジュンカンゴシ</t>
    </rPh>
    <rPh sb="114" eb="116">
      <t>バアイ</t>
    </rPh>
    <rPh sb="119" eb="121">
      <t>ビョウイン</t>
    </rPh>
    <rPh sb="122" eb="125">
      <t>シンリョウジョ</t>
    </rPh>
    <rPh sb="125" eb="126">
      <t>マタ</t>
    </rPh>
    <rPh sb="127" eb="131">
      <t>シテイホウモン</t>
    </rPh>
    <rPh sb="131" eb="133">
      <t>カンゴ</t>
    </rPh>
    <rPh sb="140" eb="143">
      <t>カンゴシ</t>
    </rPh>
    <phoneticPr fontId="1"/>
  </si>
  <si>
    <t>看護師により、24時間連絡できる体制を確保していること。</t>
    <rPh sb="0" eb="3">
      <t>カンゴシ</t>
    </rPh>
    <phoneticPr fontId="1"/>
  </si>
  <si>
    <t>医療連携体制加算（Ⅰ）イ、ロ又はハのいずれかを算定していること。</t>
    <rPh sb="0" eb="8">
      <t>イリョウレンケイタイセイカサン</t>
    </rPh>
    <rPh sb="14" eb="15">
      <t>マタ</t>
    </rPh>
    <rPh sb="23" eb="25">
      <t>サンテイ</t>
    </rPh>
    <phoneticPr fontId="1"/>
  </si>
  <si>
    <t>算定日が属する月の前３月間において、次のいずれかに該当する状態の利用者が１人以上であること。</t>
    <rPh sb="0" eb="2">
      <t>サンテイ</t>
    </rPh>
    <rPh sb="2" eb="3">
      <t>ビ</t>
    </rPh>
    <rPh sb="4" eb="5">
      <t>ゾク</t>
    </rPh>
    <rPh sb="7" eb="8">
      <t>ツキ</t>
    </rPh>
    <rPh sb="9" eb="10">
      <t>マエ</t>
    </rPh>
    <rPh sb="11" eb="13">
      <t>ツキカン</t>
    </rPh>
    <rPh sb="18" eb="19">
      <t>ツギ</t>
    </rPh>
    <rPh sb="25" eb="27">
      <t>ガイトウ</t>
    </rPh>
    <rPh sb="29" eb="31">
      <t>ジョウタイ</t>
    </rPh>
    <rPh sb="32" eb="35">
      <t>リヨウシャ</t>
    </rPh>
    <rPh sb="37" eb="38">
      <t>ヒト</t>
    </rPh>
    <rPh sb="38" eb="40">
      <t>イジョウ</t>
    </rPh>
    <phoneticPr fontId="1"/>
  </si>
  <si>
    <t>事業所又は施設における利用者又は入所者の総数のうち、対象者の占める割合が２分の１以上であること。</t>
    <rPh sb="0" eb="3">
      <t>ジギョウショ</t>
    </rPh>
    <rPh sb="3" eb="4">
      <t>マタ</t>
    </rPh>
    <rPh sb="5" eb="7">
      <t>シセツ</t>
    </rPh>
    <rPh sb="11" eb="14">
      <t>リヨウシャ</t>
    </rPh>
    <rPh sb="14" eb="15">
      <t>マタ</t>
    </rPh>
    <rPh sb="16" eb="19">
      <t>ニュウショシャ</t>
    </rPh>
    <rPh sb="20" eb="22">
      <t>ソウスウ</t>
    </rPh>
    <rPh sb="26" eb="29">
      <t>タイショウシャ</t>
    </rPh>
    <rPh sb="30" eb="31">
      <t>シ</t>
    </rPh>
    <rPh sb="33" eb="35">
      <t>ワリアイ</t>
    </rPh>
    <rPh sb="37" eb="38">
      <t>ブン</t>
    </rPh>
    <rPh sb="40" eb="42">
      <t>イジョウ</t>
    </rPh>
    <phoneticPr fontId="1"/>
  </si>
  <si>
    <t>「認知症介護指導者養成研修」及び「認知症チームケア推進研修」修了者を１名以上配置し、かつ、複数人の介護職員から成る認知症の行動・心理症状に対応するチームを組んでいること。</t>
    <rPh sb="14" eb="15">
      <t>オヨ</t>
    </rPh>
    <rPh sb="17" eb="20">
      <t>ニンチショウ</t>
    </rPh>
    <rPh sb="30" eb="33">
      <t>シュウリョウシャ</t>
    </rPh>
    <rPh sb="35" eb="36">
      <t>ナ</t>
    </rPh>
    <rPh sb="36" eb="38">
      <t>イジョウ</t>
    </rPh>
    <rPh sb="38" eb="40">
      <t>ハイチ</t>
    </rPh>
    <rPh sb="45" eb="48">
      <t>フクスウニン</t>
    </rPh>
    <rPh sb="49" eb="51">
      <t>カイゴ</t>
    </rPh>
    <rPh sb="51" eb="53">
      <t>ショクイン</t>
    </rPh>
    <rPh sb="55" eb="56">
      <t>ナ</t>
    </rPh>
    <rPh sb="57" eb="60">
      <t>ニンチショウ</t>
    </rPh>
    <rPh sb="61" eb="63">
      <t>コウドウ</t>
    </rPh>
    <rPh sb="64" eb="66">
      <t>シンリ</t>
    </rPh>
    <rPh sb="66" eb="68">
      <t>ショウジョウ</t>
    </rPh>
    <rPh sb="69" eb="71">
      <t>タイオウ</t>
    </rPh>
    <rPh sb="77" eb="78">
      <t>ク</t>
    </rPh>
    <phoneticPr fontId="1"/>
  </si>
  <si>
    <t>告示別表５リ
留意事項第２の６(16)</t>
    <phoneticPr fontId="1"/>
  </si>
  <si>
    <t>対象者に対し、個別に認知症の行動・心理症状の評価を計画的に行い、その評価に基づく値を測定し、認知症の行動・心理症状の予防等に資するチームケアを実施していること。</t>
    <rPh sb="0" eb="3">
      <t>タイショウシャ</t>
    </rPh>
    <rPh sb="4" eb="5">
      <t>タイ</t>
    </rPh>
    <rPh sb="7" eb="9">
      <t>コベツ</t>
    </rPh>
    <rPh sb="10" eb="13">
      <t>ニンチショウ</t>
    </rPh>
    <rPh sb="14" eb="16">
      <t>コウドウ</t>
    </rPh>
    <rPh sb="17" eb="21">
      <t>シンリショウジョウ</t>
    </rPh>
    <rPh sb="22" eb="24">
      <t>ヒョウカ</t>
    </rPh>
    <rPh sb="25" eb="28">
      <t>ケイカクテキ</t>
    </rPh>
    <rPh sb="29" eb="30">
      <t>オコナ</t>
    </rPh>
    <rPh sb="34" eb="36">
      <t>ヒョウカ</t>
    </rPh>
    <rPh sb="37" eb="38">
      <t>モト</t>
    </rPh>
    <rPh sb="40" eb="41">
      <t>アタイ</t>
    </rPh>
    <rPh sb="42" eb="44">
      <t>ソクテイ</t>
    </rPh>
    <rPh sb="46" eb="49">
      <t>ニンチショウ</t>
    </rPh>
    <rPh sb="50" eb="52">
      <t>コウドウ</t>
    </rPh>
    <rPh sb="53" eb="57">
      <t>シンリショウジョウ</t>
    </rPh>
    <rPh sb="58" eb="61">
      <t>ヨボウナド</t>
    </rPh>
    <rPh sb="62" eb="63">
      <t>シ</t>
    </rPh>
    <rPh sb="71" eb="73">
      <t>ジッシ</t>
    </rPh>
    <phoneticPr fontId="1"/>
  </si>
  <si>
    <t>認知症の行動・心理症状の予防等に資する認知症ケアについて、カンファレンスの開催、計画の作成、認知症の行動・心理症状の有無及び程度についての定期的な評価、ケアの振り返り、計画の見直し等を行っていること。</t>
    <rPh sb="14" eb="15">
      <t>ナド</t>
    </rPh>
    <rPh sb="16" eb="17">
      <t>シ</t>
    </rPh>
    <rPh sb="19" eb="22">
      <t>ニンチショウ</t>
    </rPh>
    <rPh sb="37" eb="39">
      <t>カイサイ</t>
    </rPh>
    <rPh sb="40" eb="42">
      <t>ケイカク</t>
    </rPh>
    <rPh sb="43" eb="45">
      <t>サクセイ</t>
    </rPh>
    <rPh sb="58" eb="60">
      <t>ウム</t>
    </rPh>
    <rPh sb="60" eb="61">
      <t>オヨ</t>
    </rPh>
    <rPh sb="62" eb="64">
      <t>テイド</t>
    </rPh>
    <rPh sb="69" eb="72">
      <t>テイキテキ</t>
    </rPh>
    <rPh sb="73" eb="75">
      <t>ヒョウカ</t>
    </rPh>
    <rPh sb="79" eb="80">
      <t>フ</t>
    </rPh>
    <rPh sb="81" eb="82">
      <t>カエ</t>
    </rPh>
    <rPh sb="84" eb="86">
      <t>ケイカク</t>
    </rPh>
    <rPh sb="87" eb="89">
      <t>ミナオ</t>
    </rPh>
    <rPh sb="90" eb="91">
      <t>ナド</t>
    </rPh>
    <rPh sb="92" eb="93">
      <t>オコナ</t>
    </rPh>
    <phoneticPr fontId="1"/>
  </si>
  <si>
    <t>上記(1)①、③、④の基準のいずれにも適合すること。</t>
    <rPh sb="0" eb="2">
      <t>ジョウキ</t>
    </rPh>
    <rPh sb="11" eb="13">
      <t>キジュン</t>
    </rPh>
    <rPh sb="19" eb="21">
      <t>テキゴウ</t>
    </rPh>
    <phoneticPr fontId="1"/>
  </si>
  <si>
    <t>「認知症介護実践リーダー研修」及び「認知症チームケア推進研修」修了者を１名以上配置し、かつ、複数人の介護職員から成る認知症の行動・心理症状に対応するチームを組んでいること。</t>
    <rPh sb="15" eb="16">
      <t>オヨ</t>
    </rPh>
    <rPh sb="46" eb="49">
      <t>フクスウニン</t>
    </rPh>
    <rPh sb="50" eb="54">
      <t>カイゴショクイン</t>
    </rPh>
    <rPh sb="56" eb="57">
      <t>ナ</t>
    </rPh>
    <rPh sb="58" eb="61">
      <t>ニンチショウ</t>
    </rPh>
    <rPh sb="62" eb="64">
      <t>コウドウ</t>
    </rPh>
    <rPh sb="65" eb="69">
      <t>シンリショウジョウ</t>
    </rPh>
    <rPh sb="70" eb="72">
      <t>タイオウ</t>
    </rPh>
    <rPh sb="78" eb="79">
      <t>ク</t>
    </rPh>
    <phoneticPr fontId="1"/>
  </si>
  <si>
    <t>別に厚生労働大臣の定める基準に適合しているものとして、電子情報処理組織を使用する方法により、市町村長に対し、老健局長が定める様式による届出を行った指定認知症対応型共同生活介護事業所が、利用者に対して指定認知症対応型共同生活介護を行った場合は、当該基準に掲げる区分に従い、１月につき次に掲げる所定単位数を加算していますか。</t>
    <rPh sb="0" eb="1">
      <t>ベツ</t>
    </rPh>
    <rPh sb="92" eb="95">
      <t>リヨウシャ</t>
    </rPh>
    <rPh sb="121" eb="125">
      <t>トウガイキジュン</t>
    </rPh>
    <rPh sb="126" eb="127">
      <t>カカ</t>
    </rPh>
    <rPh sb="129" eb="131">
      <t>クブン</t>
    </rPh>
    <rPh sb="132" eb="133">
      <t>シタガ</t>
    </rPh>
    <rPh sb="136" eb="137">
      <t>ツキ</t>
    </rPh>
    <rPh sb="140" eb="141">
      <t>ツギ</t>
    </rPh>
    <rPh sb="142" eb="143">
      <t>カカ</t>
    </rPh>
    <rPh sb="145" eb="150">
      <t>ショテイタンイスウ</t>
    </rPh>
    <rPh sb="151" eb="153">
      <t>カサン</t>
    </rPh>
    <phoneticPr fontId="1"/>
  </si>
  <si>
    <t>次のいずれにも適合すること。</t>
    <rPh sb="7" eb="9">
      <t>テキゴウ</t>
    </rPh>
    <phoneticPr fontId="1"/>
  </si>
  <si>
    <t>第二種協定指定医療機関との間で、新興感染症の発生時等の対応を行う体制を確保していること。</t>
    <rPh sb="0" eb="3">
      <t>ダイニシュ</t>
    </rPh>
    <rPh sb="3" eb="5">
      <t>キョウテイ</t>
    </rPh>
    <rPh sb="5" eb="7">
      <t>シテイ</t>
    </rPh>
    <rPh sb="7" eb="11">
      <t>イリョウキカン</t>
    </rPh>
    <rPh sb="13" eb="14">
      <t>アイダ</t>
    </rPh>
    <rPh sb="16" eb="18">
      <t>シンコウ</t>
    </rPh>
    <rPh sb="18" eb="21">
      <t>カンセンショウ</t>
    </rPh>
    <rPh sb="22" eb="25">
      <t>ハッセイジ</t>
    </rPh>
    <rPh sb="25" eb="26">
      <t>ナド</t>
    </rPh>
    <rPh sb="27" eb="29">
      <t>タイオウ</t>
    </rPh>
    <rPh sb="30" eb="31">
      <t>オコナ</t>
    </rPh>
    <rPh sb="32" eb="34">
      <t>タイセイ</t>
    </rPh>
    <rPh sb="35" eb="37">
      <t>カクホ</t>
    </rPh>
    <phoneticPr fontId="1"/>
  </si>
  <si>
    <t>指定地域密着型サービス基準第１０５条第１項本文に規定する協力医療機関その他の医療機関（以下「協力医療機関等」）との間で、感染症（新興感染症を除く。以下同じ）の発生時等の対応を取り決めるとともに、感染症の発生時等に、協力医療機関等と連携し適切に対応していること。</t>
    <rPh sb="0" eb="2">
      <t>シテイ</t>
    </rPh>
    <rPh sb="2" eb="7">
      <t>チイキミッチャクカタ</t>
    </rPh>
    <rPh sb="11" eb="13">
      <t>キジュン</t>
    </rPh>
    <rPh sb="13" eb="14">
      <t>ダイ</t>
    </rPh>
    <rPh sb="17" eb="18">
      <t>ジョウ</t>
    </rPh>
    <rPh sb="18" eb="19">
      <t>ダイ</t>
    </rPh>
    <rPh sb="20" eb="21">
      <t>コウ</t>
    </rPh>
    <rPh sb="21" eb="23">
      <t>ホンブン</t>
    </rPh>
    <rPh sb="24" eb="26">
      <t>キテイ</t>
    </rPh>
    <rPh sb="28" eb="34">
      <t>キョウリョクイリョウキカン</t>
    </rPh>
    <rPh sb="36" eb="37">
      <t>タ</t>
    </rPh>
    <rPh sb="38" eb="42">
      <t>イリョウキカン</t>
    </rPh>
    <rPh sb="43" eb="45">
      <t>イカ</t>
    </rPh>
    <rPh sb="46" eb="50">
      <t>キョウリョクイリョウ</t>
    </rPh>
    <rPh sb="50" eb="52">
      <t>キカン</t>
    </rPh>
    <rPh sb="52" eb="53">
      <t>ナド</t>
    </rPh>
    <rPh sb="57" eb="58">
      <t>アイダ</t>
    </rPh>
    <rPh sb="60" eb="63">
      <t>カンセンショウ</t>
    </rPh>
    <rPh sb="64" eb="66">
      <t>シンコウ</t>
    </rPh>
    <rPh sb="66" eb="69">
      <t>カンセンショウ</t>
    </rPh>
    <rPh sb="70" eb="71">
      <t>ノゾ</t>
    </rPh>
    <rPh sb="73" eb="75">
      <t>イカ</t>
    </rPh>
    <rPh sb="75" eb="76">
      <t>オナ</t>
    </rPh>
    <rPh sb="79" eb="82">
      <t>ハッセイジ</t>
    </rPh>
    <rPh sb="82" eb="83">
      <t>トウ</t>
    </rPh>
    <rPh sb="84" eb="86">
      <t>タイオウ</t>
    </rPh>
    <rPh sb="87" eb="88">
      <t>ト</t>
    </rPh>
    <rPh sb="89" eb="90">
      <t>キ</t>
    </rPh>
    <rPh sb="97" eb="100">
      <t>カンセンショウ</t>
    </rPh>
    <rPh sb="101" eb="103">
      <t>ハッセイ</t>
    </rPh>
    <rPh sb="103" eb="104">
      <t>ジ</t>
    </rPh>
    <rPh sb="104" eb="105">
      <t>ナド</t>
    </rPh>
    <rPh sb="107" eb="109">
      <t>キョウリョク</t>
    </rPh>
    <rPh sb="109" eb="113">
      <t>イリョウキカン</t>
    </rPh>
    <rPh sb="113" eb="114">
      <t>ナド</t>
    </rPh>
    <rPh sb="115" eb="117">
      <t>レンケイ</t>
    </rPh>
    <rPh sb="118" eb="120">
      <t>テキセツ</t>
    </rPh>
    <rPh sb="121" eb="123">
      <t>タイオウ</t>
    </rPh>
    <phoneticPr fontId="1"/>
  </si>
  <si>
    <t>感染対策向上加算又は外来感染対策向上加算に係る届出を行った医療機関等が行う院内感染対策に関する研修又は訓練に１年に１回以上参加していること。</t>
    <rPh sb="0" eb="2">
      <t>カンセン</t>
    </rPh>
    <rPh sb="2" eb="4">
      <t>タイサク</t>
    </rPh>
    <rPh sb="4" eb="6">
      <t>コウジョウ</t>
    </rPh>
    <rPh sb="6" eb="8">
      <t>カサン</t>
    </rPh>
    <rPh sb="8" eb="9">
      <t>マタ</t>
    </rPh>
    <rPh sb="10" eb="12">
      <t>ガイライ</t>
    </rPh>
    <rPh sb="12" eb="14">
      <t>カンセン</t>
    </rPh>
    <rPh sb="14" eb="16">
      <t>タイサク</t>
    </rPh>
    <rPh sb="16" eb="18">
      <t>コウジョウ</t>
    </rPh>
    <rPh sb="18" eb="20">
      <t>カサン</t>
    </rPh>
    <rPh sb="21" eb="22">
      <t>カカ</t>
    </rPh>
    <rPh sb="23" eb="25">
      <t>トドケデ</t>
    </rPh>
    <rPh sb="26" eb="27">
      <t>オコナ</t>
    </rPh>
    <rPh sb="29" eb="33">
      <t>イリョウキカン</t>
    </rPh>
    <rPh sb="33" eb="34">
      <t>ナド</t>
    </rPh>
    <rPh sb="35" eb="36">
      <t>オコナ</t>
    </rPh>
    <rPh sb="37" eb="39">
      <t>インナイ</t>
    </rPh>
    <rPh sb="39" eb="41">
      <t>カンセン</t>
    </rPh>
    <rPh sb="41" eb="43">
      <t>タイサク</t>
    </rPh>
    <rPh sb="44" eb="45">
      <t>カン</t>
    </rPh>
    <rPh sb="47" eb="49">
      <t>ケンシュウ</t>
    </rPh>
    <rPh sb="49" eb="50">
      <t>マタ</t>
    </rPh>
    <rPh sb="51" eb="53">
      <t>クンレン</t>
    </rPh>
    <rPh sb="55" eb="56">
      <t>ネン</t>
    </rPh>
    <rPh sb="58" eb="59">
      <t>カイ</t>
    </rPh>
    <rPh sb="59" eb="61">
      <t>イジョウ</t>
    </rPh>
    <rPh sb="61" eb="63">
      <t>サンカ</t>
    </rPh>
    <phoneticPr fontId="1"/>
  </si>
  <si>
    <t>感染対策向上加算に係る届出を行った医療機関から、３年に１回以上、施設内で感染者が発生した場合の対応に係る実地指導を受けていること。</t>
    <rPh sb="0" eb="2">
      <t>カンセン</t>
    </rPh>
    <rPh sb="2" eb="4">
      <t>タイサク</t>
    </rPh>
    <rPh sb="4" eb="6">
      <t>コウジョウ</t>
    </rPh>
    <rPh sb="6" eb="8">
      <t>カサン</t>
    </rPh>
    <rPh sb="9" eb="10">
      <t>カカ</t>
    </rPh>
    <rPh sb="11" eb="13">
      <t>トドケデ</t>
    </rPh>
    <rPh sb="14" eb="15">
      <t>オコナ</t>
    </rPh>
    <rPh sb="17" eb="21">
      <t>イリョウキカン</t>
    </rPh>
    <rPh sb="25" eb="26">
      <t>ネン</t>
    </rPh>
    <rPh sb="28" eb="29">
      <t>カイ</t>
    </rPh>
    <rPh sb="29" eb="31">
      <t>イジョウ</t>
    </rPh>
    <rPh sb="32" eb="35">
      <t>シセツナイ</t>
    </rPh>
    <rPh sb="36" eb="38">
      <t>カンセン</t>
    </rPh>
    <rPh sb="38" eb="39">
      <t>シャ</t>
    </rPh>
    <rPh sb="40" eb="42">
      <t>ハッセイ</t>
    </rPh>
    <rPh sb="44" eb="46">
      <t>バアイ</t>
    </rPh>
    <rPh sb="47" eb="49">
      <t>タイオウ</t>
    </rPh>
    <rPh sb="50" eb="51">
      <t>カカ</t>
    </rPh>
    <rPh sb="52" eb="54">
      <t>ジッチ</t>
    </rPh>
    <rPh sb="54" eb="56">
      <t>シドウ</t>
    </rPh>
    <rPh sb="57" eb="58">
      <t>ウ</t>
    </rPh>
    <phoneticPr fontId="1"/>
  </si>
  <si>
    <t>告示別表５ヨ
留意事項第２の６(22)(23)</t>
    <phoneticPr fontId="1"/>
  </si>
  <si>
    <t>指定認知症対応型共同生活介護事業所が、利用者が別に厚生労働大臣が定める感染症に感染した場合に相談対応、診療、入院調整等を行う医療機関を確保し、かつ、当該感染症に感染した利用者に対し、適切な感染対策を行った上で、指定認知症対応型共同生活介護を行った場合に、１月に１回、連続する５日を限度として算定していますか。</t>
    <rPh sb="0" eb="2">
      <t>シテイ</t>
    </rPh>
    <rPh sb="2" eb="14">
      <t>ニンチショウタイオウガタキョウドウセイカツカイゴ</t>
    </rPh>
    <rPh sb="14" eb="17">
      <t>ジギョウショ</t>
    </rPh>
    <rPh sb="19" eb="22">
      <t>リヨウシャ</t>
    </rPh>
    <rPh sb="23" eb="24">
      <t>ベツ</t>
    </rPh>
    <rPh sb="25" eb="29">
      <t>コウセイロウドウ</t>
    </rPh>
    <rPh sb="29" eb="31">
      <t>ダイジン</t>
    </rPh>
    <rPh sb="32" eb="33">
      <t>サダ</t>
    </rPh>
    <rPh sb="35" eb="37">
      <t>カンセン</t>
    </rPh>
    <rPh sb="37" eb="38">
      <t>ショウ</t>
    </rPh>
    <rPh sb="39" eb="41">
      <t>カンセン</t>
    </rPh>
    <rPh sb="43" eb="45">
      <t>バアイ</t>
    </rPh>
    <rPh sb="46" eb="50">
      <t>ソウダンタイオウ</t>
    </rPh>
    <rPh sb="51" eb="53">
      <t>シンリョウ</t>
    </rPh>
    <rPh sb="54" eb="56">
      <t>ニュウイン</t>
    </rPh>
    <rPh sb="56" eb="58">
      <t>チョウセイ</t>
    </rPh>
    <rPh sb="58" eb="59">
      <t>ナド</t>
    </rPh>
    <rPh sb="60" eb="61">
      <t>オコナ</t>
    </rPh>
    <rPh sb="62" eb="66">
      <t>イリョウキカン</t>
    </rPh>
    <rPh sb="67" eb="69">
      <t>カクホ</t>
    </rPh>
    <rPh sb="74" eb="76">
      <t>トウガイ</t>
    </rPh>
    <rPh sb="76" eb="79">
      <t>カンセンショウ</t>
    </rPh>
    <phoneticPr fontId="1"/>
  </si>
  <si>
    <t>26.生産性向上推進体制加算</t>
    <rPh sb="3" eb="6">
      <t>セイサンセイ</t>
    </rPh>
    <rPh sb="6" eb="8">
      <t>コウジョウ</t>
    </rPh>
    <rPh sb="8" eb="10">
      <t>スイシン</t>
    </rPh>
    <rPh sb="10" eb="12">
      <t>タイセイ</t>
    </rPh>
    <rPh sb="12" eb="14">
      <t>カサン</t>
    </rPh>
    <phoneticPr fontId="1"/>
  </si>
  <si>
    <t>別に厚生労働大臣の定める基準に適合しているものとして、電子情報処理組織を使用する方法により、市町村長に対し、老健局長が定める様式による届出を行った指定認知症対応型共同生活介護事業所において、利用者に対して指定認知症対応型共同生活介護を行った場合は、当該基準に掲げる区分に従い、１月につき次に掲げる所定単位数を加算していますか。ただし、次に掲げるその他の加算は算定しない。</t>
    <rPh sb="0" eb="1">
      <t>ベツ</t>
    </rPh>
    <rPh sb="95" eb="98">
      <t>リヨウシャ</t>
    </rPh>
    <rPh sb="124" eb="128">
      <t>トウガイキジュン</t>
    </rPh>
    <rPh sb="129" eb="130">
      <t>カカ</t>
    </rPh>
    <rPh sb="132" eb="134">
      <t>クブン</t>
    </rPh>
    <rPh sb="135" eb="136">
      <t>シタガ</t>
    </rPh>
    <rPh sb="139" eb="140">
      <t>ツキ</t>
    </rPh>
    <rPh sb="143" eb="144">
      <t>ツギ</t>
    </rPh>
    <rPh sb="145" eb="146">
      <t>カカ</t>
    </rPh>
    <rPh sb="148" eb="153">
      <t>ショテイタンイスウ</t>
    </rPh>
    <rPh sb="154" eb="156">
      <t>カサン</t>
    </rPh>
    <rPh sb="167" eb="168">
      <t>ツギ</t>
    </rPh>
    <rPh sb="169" eb="170">
      <t>カカ</t>
    </rPh>
    <rPh sb="174" eb="175">
      <t>タ</t>
    </rPh>
    <rPh sb="176" eb="178">
      <t>カサン</t>
    </rPh>
    <rPh sb="179" eb="181">
      <t>サンテイ</t>
    </rPh>
    <phoneticPr fontId="1"/>
  </si>
  <si>
    <t>告示別表５レ
留意事項第２の６(25)</t>
    <phoneticPr fontId="1"/>
  </si>
  <si>
    <t>告示別表５タ
留意事項第２の６(24)</t>
    <phoneticPr fontId="1"/>
  </si>
  <si>
    <t>㈠　介護機器を活用する場合における利用者の安全及びケアの質の確保</t>
    <rPh sb="2" eb="4">
      <t>カイゴ</t>
    </rPh>
    <rPh sb="4" eb="6">
      <t>キキ</t>
    </rPh>
    <rPh sb="7" eb="9">
      <t>カツヨウ</t>
    </rPh>
    <rPh sb="11" eb="13">
      <t>バアイ</t>
    </rPh>
    <rPh sb="17" eb="20">
      <t>リヨウシャ</t>
    </rPh>
    <rPh sb="21" eb="23">
      <t>アンゼン</t>
    </rPh>
    <rPh sb="23" eb="24">
      <t>オヨ</t>
    </rPh>
    <rPh sb="28" eb="29">
      <t>シツ</t>
    </rPh>
    <rPh sb="30" eb="32">
      <t>カクホ</t>
    </rPh>
    <phoneticPr fontId="1"/>
  </si>
  <si>
    <t>㈢　介護機器の定期的な点検</t>
    <rPh sb="2" eb="4">
      <t>カイゴ</t>
    </rPh>
    <rPh sb="4" eb="6">
      <t>キキ</t>
    </rPh>
    <rPh sb="7" eb="10">
      <t>テイキテキ</t>
    </rPh>
    <rPh sb="11" eb="13">
      <t>テンケン</t>
    </rPh>
    <phoneticPr fontId="1"/>
  </si>
  <si>
    <t>㈣　業務の効率化及び質の向上並びに職員の負担軽減を図るための職員研修</t>
    <rPh sb="2" eb="4">
      <t>ギョウム</t>
    </rPh>
    <rPh sb="5" eb="8">
      <t>コウリツカ</t>
    </rPh>
    <rPh sb="8" eb="9">
      <t>オヨ</t>
    </rPh>
    <rPh sb="10" eb="11">
      <t>シツ</t>
    </rPh>
    <rPh sb="12" eb="14">
      <t>コウジョウ</t>
    </rPh>
    <rPh sb="14" eb="15">
      <t>ナラ</t>
    </rPh>
    <rPh sb="17" eb="19">
      <t>ショクイン</t>
    </rPh>
    <rPh sb="20" eb="22">
      <t>フタン</t>
    </rPh>
    <rPh sb="22" eb="24">
      <t>ケイゲン</t>
    </rPh>
    <rPh sb="25" eb="26">
      <t>ハカ</t>
    </rPh>
    <rPh sb="30" eb="32">
      <t>ショクイン</t>
    </rPh>
    <rPh sb="32" eb="34">
      <t>ケンシュウ</t>
    </rPh>
    <phoneticPr fontId="1"/>
  </si>
  <si>
    <t>②</t>
    <phoneticPr fontId="1"/>
  </si>
  <si>
    <t>①の取組及び介護機器の活用による業務の効率化及びケアの質の確保並びに職員の負担軽減に関する実績があること。</t>
    <rPh sb="2" eb="4">
      <t>トリクミ</t>
    </rPh>
    <rPh sb="4" eb="5">
      <t>オヨ</t>
    </rPh>
    <rPh sb="6" eb="10">
      <t>カイゴキキ</t>
    </rPh>
    <rPh sb="11" eb="13">
      <t>カツヨウ</t>
    </rPh>
    <rPh sb="16" eb="18">
      <t>ギョウム</t>
    </rPh>
    <rPh sb="19" eb="22">
      <t>コウリツカ</t>
    </rPh>
    <rPh sb="22" eb="23">
      <t>オヨ</t>
    </rPh>
    <rPh sb="27" eb="28">
      <t>シツ</t>
    </rPh>
    <rPh sb="29" eb="31">
      <t>カクホ</t>
    </rPh>
    <rPh sb="31" eb="32">
      <t>ナラ</t>
    </rPh>
    <rPh sb="34" eb="36">
      <t>ショクイン</t>
    </rPh>
    <rPh sb="37" eb="41">
      <t>フタンケイゲン</t>
    </rPh>
    <rPh sb="42" eb="43">
      <t>カン</t>
    </rPh>
    <rPh sb="45" eb="47">
      <t>ジッセキ</t>
    </rPh>
    <phoneticPr fontId="1"/>
  </si>
  <si>
    <t>介護機器を複数種類活用していること。</t>
    <rPh sb="0" eb="2">
      <t>カイゴ</t>
    </rPh>
    <rPh sb="2" eb="4">
      <t>キキ</t>
    </rPh>
    <rPh sb="5" eb="7">
      <t>フクスウ</t>
    </rPh>
    <rPh sb="7" eb="9">
      <t>シュルイ</t>
    </rPh>
    <rPh sb="9" eb="11">
      <t>カツヨウ</t>
    </rPh>
    <phoneticPr fontId="1"/>
  </si>
  <si>
    <t>①の委員会において、職員の業務分担の明確化等による業務の効率化及びケアの質の確保並びに負担軽減について必要な検討を行い、当該検討を踏まえ、必要な取組を実施し、及び当該取組の実施を定期的に確認すること。</t>
    <rPh sb="2" eb="5">
      <t>イインカイ</t>
    </rPh>
    <rPh sb="10" eb="12">
      <t>ショクイン</t>
    </rPh>
    <rPh sb="13" eb="17">
      <t>ギョウムブンタン</t>
    </rPh>
    <rPh sb="18" eb="21">
      <t>メイカクカ</t>
    </rPh>
    <rPh sb="21" eb="22">
      <t>ナド</t>
    </rPh>
    <rPh sb="25" eb="27">
      <t>ギョウム</t>
    </rPh>
    <rPh sb="28" eb="31">
      <t>コウリツカ</t>
    </rPh>
    <rPh sb="31" eb="32">
      <t>オヨ</t>
    </rPh>
    <rPh sb="36" eb="37">
      <t>シツ</t>
    </rPh>
    <rPh sb="38" eb="40">
      <t>カクホ</t>
    </rPh>
    <rPh sb="40" eb="41">
      <t>ナラ</t>
    </rPh>
    <rPh sb="43" eb="47">
      <t>フタンケイゲン</t>
    </rPh>
    <rPh sb="51" eb="53">
      <t>ヒツヨウ</t>
    </rPh>
    <rPh sb="54" eb="56">
      <t>ケントウ</t>
    </rPh>
    <rPh sb="57" eb="58">
      <t>オコナ</t>
    </rPh>
    <rPh sb="60" eb="62">
      <t>トウガイ</t>
    </rPh>
    <rPh sb="62" eb="64">
      <t>ケントウ</t>
    </rPh>
    <rPh sb="65" eb="66">
      <t>フ</t>
    </rPh>
    <rPh sb="69" eb="71">
      <t>ヒツヨウ</t>
    </rPh>
    <rPh sb="72" eb="74">
      <t>トリクミ</t>
    </rPh>
    <rPh sb="75" eb="77">
      <t>ジッシ</t>
    </rPh>
    <rPh sb="79" eb="80">
      <t>オヨ</t>
    </rPh>
    <rPh sb="81" eb="83">
      <t>トウガイ</t>
    </rPh>
    <rPh sb="83" eb="85">
      <t>トリクミ</t>
    </rPh>
    <rPh sb="86" eb="88">
      <t>ジッシ</t>
    </rPh>
    <rPh sb="89" eb="92">
      <t>テイキテキ</t>
    </rPh>
    <rPh sb="93" eb="95">
      <t>カクニン</t>
    </rPh>
    <phoneticPr fontId="1"/>
  </si>
  <si>
    <t>⑤</t>
    <phoneticPr fontId="1"/>
  </si>
  <si>
    <t>(1)の①に適合していること。</t>
    <rPh sb="6" eb="8">
      <t>テキゴウ</t>
    </rPh>
    <phoneticPr fontId="1"/>
  </si>
  <si>
    <t>介護機器を活用していること。</t>
    <rPh sb="0" eb="2">
      <t>カイゴ</t>
    </rPh>
    <rPh sb="2" eb="4">
      <t>キキ</t>
    </rPh>
    <rPh sb="5" eb="7">
      <t>カツヨウ</t>
    </rPh>
    <phoneticPr fontId="1"/>
  </si>
  <si>
    <t>介護職員等処遇改善加算（Ⅰ）</t>
    <rPh sb="4" eb="5">
      <t>ナド</t>
    </rPh>
    <phoneticPr fontId="1"/>
  </si>
  <si>
    <t>介護職員等処遇改善加算（Ⅱ）</t>
    <rPh sb="4" eb="5">
      <t>トウ</t>
    </rPh>
    <phoneticPr fontId="1"/>
  </si>
  <si>
    <t>介護職員等処遇改善加算（Ⅲ）</t>
    <rPh sb="4" eb="5">
      <t>トウ</t>
    </rPh>
    <phoneticPr fontId="1"/>
  </si>
  <si>
    <t>二</t>
    <rPh sb="0" eb="1">
      <t>ニ</t>
    </rPh>
    <phoneticPr fontId="1"/>
  </si>
  <si>
    <t>(2) 業務継続計画には、以下の項目等が記載されていますか。</t>
    <phoneticPr fontId="21"/>
  </si>
  <si>
    <t>(4) 感染症や災害が発生した場合において迅速に行動できるよう、業務継続計画に基づき、事業所内の役割分担の確認、感染症や災害が発生した場合に実践するケアの訓練（シミュレーション）等を定期的（年２回以上）に実施していますか。</t>
    <phoneticPr fontId="21"/>
  </si>
  <si>
    <t>(3) 感染症及び災害に係る業務継続計画の具体的内容を従業者に共有・理解させるため、定期的（年２回以上）に研修を開催していますか。（また、新規採用時には別に研修を実施していますか。）また、研修の実施内容について記録していますか。</t>
    <phoneticPr fontId="21"/>
  </si>
  <si>
    <t>利用者の病状が急変した場合等において医師又は看護職員が相談対応を行う体制を、常時確保していること。</t>
    <rPh sb="0" eb="3">
      <t>リヨウシャ</t>
    </rPh>
    <rPh sb="4" eb="6">
      <t>ビョウジョウ</t>
    </rPh>
    <rPh sb="7" eb="9">
      <t>キュウヘン</t>
    </rPh>
    <rPh sb="11" eb="13">
      <t>バアイ</t>
    </rPh>
    <rPh sb="13" eb="14">
      <t>ナド</t>
    </rPh>
    <rPh sb="18" eb="21">
      <t>イシマタ</t>
    </rPh>
    <rPh sb="22" eb="24">
      <t>カンゴ</t>
    </rPh>
    <rPh sb="24" eb="26">
      <t>ショクイン</t>
    </rPh>
    <rPh sb="27" eb="29">
      <t>ソウダン</t>
    </rPh>
    <rPh sb="29" eb="31">
      <t>タイオウ</t>
    </rPh>
    <rPh sb="32" eb="33">
      <t>オコナ</t>
    </rPh>
    <rPh sb="34" eb="36">
      <t>タイセイ</t>
    </rPh>
    <rPh sb="38" eb="40">
      <t>ジョウジ</t>
    </rPh>
    <rPh sb="40" eb="42">
      <t>カクホ</t>
    </rPh>
    <phoneticPr fontId="1"/>
  </si>
  <si>
    <t>当該指定認知症対応型共同生活介護事業者からの診療の求めがあった場合において診療を行う体制を、常時確保していること。</t>
    <rPh sb="0" eb="2">
      <t>トウガイ</t>
    </rPh>
    <rPh sb="2" eb="16">
      <t>シテイニンチショウタイオウガタキョウドウセイカツカイゴ</t>
    </rPh>
    <rPh sb="16" eb="19">
      <t>ジギョウシャ</t>
    </rPh>
    <rPh sb="22" eb="24">
      <t>シンリョウ</t>
    </rPh>
    <rPh sb="25" eb="26">
      <t>モト</t>
    </rPh>
    <rPh sb="31" eb="33">
      <t>バアイ</t>
    </rPh>
    <rPh sb="37" eb="39">
      <t>シンリョウ</t>
    </rPh>
    <rPh sb="40" eb="41">
      <t>オコナ</t>
    </rPh>
    <rPh sb="42" eb="44">
      <t>タイセイ</t>
    </rPh>
    <rPh sb="46" eb="48">
      <t>ジョウジ</t>
    </rPh>
    <rPh sb="48" eb="50">
      <t>カクホ</t>
    </rPh>
    <phoneticPr fontId="1"/>
  </si>
  <si>
    <t>(2) 事業者は、１年に１回以上、協力医療機関との間で、利用者の病状が急変した場合等の対応を確認するとともに、協力医療機関の名称等を、当該指定認知症対応型共同生活介護事業者に係る指定を行った区長に届け出ていますか。</t>
    <phoneticPr fontId="1"/>
  </si>
  <si>
    <t>(3) 事業者は、感染症の予防及び感染症の患者に対する医療に関する法律（平成10年法律第114号）第６条第17項に規定する第二種協定指定医療機関（以下「第二種協定指定医療機関」という。）との間で、新興感染症（同条第７項に規定する新型インフルエンザ等感染症、同条第８項に規定する指定感染症又は同条第９項に規定する新感染症をいう。以下同じ。）の発生時等の対応を取り決めるように努めていますか。</t>
    <phoneticPr fontId="1"/>
  </si>
  <si>
    <t>(4) 事業者は、協力医療機関が第二種協定指定医療機関である場合においては、当該第二種協定指定医療機関との間で、新興感染症の発生時等の対応について協議を行っていますか。</t>
    <rPh sb="76" eb="77">
      <t>オコナ</t>
    </rPh>
    <phoneticPr fontId="1"/>
  </si>
  <si>
    <t>(5)事業者は、利用者が協力医療機関その他の医療機関に入院した後に、当該利用者の病状が軽快し、退院が可能となった場合においては、再び当該指定認知症対応型共同生活介護事業所に速やかに入居させることができるように努めていますか。</t>
    <phoneticPr fontId="1"/>
  </si>
  <si>
    <t xml:space="preserve">区条例
第107条の2
</t>
    <phoneticPr fontId="1"/>
  </si>
  <si>
    <t>☆は令和9年3月31日まで努力義務、令和9年4月1日より義務化</t>
    <phoneticPr fontId="1"/>
  </si>
  <si>
    <t>☆34.利用者の安全並びに介護サービスの質の確保及び職員の負担軽減に資する方策を検討するための委員会の設置</t>
    <rPh sb="4" eb="7">
      <t>リヨウシャ</t>
    </rPh>
    <rPh sb="8" eb="10">
      <t>アンゼン</t>
    </rPh>
    <rPh sb="10" eb="11">
      <t>ナラ</t>
    </rPh>
    <rPh sb="13" eb="15">
      <t>カイゴ</t>
    </rPh>
    <rPh sb="20" eb="21">
      <t>シツ</t>
    </rPh>
    <rPh sb="22" eb="25">
      <t>カクホオヨ</t>
    </rPh>
    <rPh sb="26" eb="28">
      <t>ショクイン</t>
    </rPh>
    <rPh sb="29" eb="33">
      <t>フタンケイゲン</t>
    </rPh>
    <rPh sb="51" eb="53">
      <t>セッチ</t>
    </rPh>
    <phoneticPr fontId="1"/>
  </si>
  <si>
    <t>虐待の防止のための措置に関する事項</t>
    <phoneticPr fontId="1"/>
  </si>
  <si>
    <t>(4) 事業者は、すべての介護従業者（看護師、准看護師、介護福祉士、介護支援専門員、法第８条第２項に規定する政令で定める者等の資格を有する者その他これに類する者を除く。）に対し、認知症介護に係る基礎的な研修を受講させるために必要な措置を講じていますか。</t>
    <rPh sb="13" eb="15">
      <t>カイゴ</t>
    </rPh>
    <rPh sb="15" eb="18">
      <t>ジュウギョウシャ</t>
    </rPh>
    <rPh sb="19" eb="22">
      <t>カンゴシ</t>
    </rPh>
    <rPh sb="23" eb="27">
      <t>ジュンカンゴシ</t>
    </rPh>
    <rPh sb="28" eb="30">
      <t>カイゴ</t>
    </rPh>
    <rPh sb="30" eb="33">
      <t>フクシシ</t>
    </rPh>
    <rPh sb="34" eb="36">
      <t>カイゴ</t>
    </rPh>
    <rPh sb="36" eb="38">
      <t>シエン</t>
    </rPh>
    <rPh sb="38" eb="41">
      <t>センモンイン</t>
    </rPh>
    <rPh sb="42" eb="43">
      <t>ホウ</t>
    </rPh>
    <rPh sb="43" eb="44">
      <t>ダイ</t>
    </rPh>
    <rPh sb="45" eb="46">
      <t>ジョウ</t>
    </rPh>
    <rPh sb="46" eb="47">
      <t>ダイ</t>
    </rPh>
    <rPh sb="48" eb="49">
      <t>コウ</t>
    </rPh>
    <rPh sb="50" eb="52">
      <t>キテイ</t>
    </rPh>
    <rPh sb="54" eb="56">
      <t>セイレイ</t>
    </rPh>
    <rPh sb="57" eb="58">
      <t>サダ</t>
    </rPh>
    <rPh sb="60" eb="61">
      <t>モノ</t>
    </rPh>
    <rPh sb="61" eb="62">
      <t>トウ</t>
    </rPh>
    <rPh sb="63" eb="65">
      <t>シカク</t>
    </rPh>
    <rPh sb="66" eb="67">
      <t>ユウ</t>
    </rPh>
    <rPh sb="69" eb="70">
      <t>モノ</t>
    </rPh>
    <rPh sb="72" eb="73">
      <t>ホカ</t>
    </rPh>
    <rPh sb="76" eb="77">
      <t>ルイ</t>
    </rPh>
    <rPh sb="79" eb="80">
      <t>モノ</t>
    </rPh>
    <rPh sb="81" eb="82">
      <t>ノゾ</t>
    </rPh>
    <rPh sb="86" eb="87">
      <t>タイ</t>
    </rPh>
    <rPh sb="89" eb="92">
      <t>ニンチショウ</t>
    </rPh>
    <rPh sb="92" eb="94">
      <t>カイゴ</t>
    </rPh>
    <rPh sb="95" eb="96">
      <t>カカ</t>
    </rPh>
    <rPh sb="97" eb="100">
      <t>キソテキ</t>
    </rPh>
    <rPh sb="101" eb="103">
      <t>ケンシュウ</t>
    </rPh>
    <rPh sb="104" eb="106">
      <t>ジュコウ</t>
    </rPh>
    <rPh sb="112" eb="114">
      <t>ヒツヨウ</t>
    </rPh>
    <rPh sb="115" eb="117">
      <t>ソチ</t>
    </rPh>
    <rPh sb="118" eb="119">
      <t>コウ</t>
    </rPh>
    <phoneticPr fontId="1"/>
  </si>
  <si>
    <t>(5) 事業者は、適切な指定認知症対応型共同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9" eb="11">
      <t>テキセツ</t>
    </rPh>
    <rPh sb="12" eb="14">
      <t>シテイ</t>
    </rPh>
    <rPh sb="27" eb="29">
      <t>テイキョウ</t>
    </rPh>
    <rPh sb="30" eb="32">
      <t>カクホ</t>
    </rPh>
    <rPh sb="34" eb="36">
      <t>カンテン</t>
    </rPh>
    <phoneticPr fontId="1"/>
  </si>
  <si>
    <t>５.業務継続計画の策定等</t>
    <phoneticPr fontId="21"/>
  </si>
  <si>
    <t>虐待の防止のための措置に関する事項</t>
    <rPh sb="0" eb="2">
      <t>ギャクタイ</t>
    </rPh>
    <rPh sb="3" eb="5">
      <t>ボウシ</t>
    </rPh>
    <rPh sb="9" eb="11">
      <t>ソチ</t>
    </rPh>
    <rPh sb="12" eb="13">
      <t>カン</t>
    </rPh>
    <rPh sb="15" eb="17">
      <t>ジコウ</t>
    </rPh>
    <phoneticPr fontId="21"/>
  </si>
  <si>
    <t>16.利用者に関する市町村への通知</t>
    <phoneticPr fontId="1"/>
  </si>
  <si>
    <t>(2) 事業者は、事業所において感染症が発生し、又はまん延しないように、次に掲げる措置を講じていますか。</t>
    <phoneticPr fontId="1"/>
  </si>
  <si>
    <t>(3) 提供したサービスに関し、区が行う文書その他の物件の提出若しくは提示の求め又は区の職員からの質問若しくは照会に応じていますか。また、苦情に関して区が行う調査に協力するとともに、指導又は助言を受けた場合は、当該指導又は助言に従って必要な改善を行っていますか。</t>
    <rPh sb="72" eb="73">
      <t>カン</t>
    </rPh>
    <rPh sb="77" eb="78">
      <t>オコナ</t>
    </rPh>
    <phoneticPr fontId="1"/>
  </si>
  <si>
    <t>(1) 事業者は、当該指定認知症対応型共同生活介護事業所における業務の効率化、介護サービスの質の向上その他の生産性の向上に資する取組の促進を図るため、当該指定認知症対応型共同生活介護事業所における利用者の安全並びに介護サービスの質の確保及び職員の負担軽減に資する方策を検討するための委員会（テレビ電話装置等を活用して行うことができるものとする。）を定期的に開催していますか。
☆令和９年３月３１日までは努力義務です。</t>
    <rPh sb="13" eb="18">
      <t>ニンチショウタイオウ</t>
    </rPh>
    <rPh sb="18" eb="19">
      <t>ガタ</t>
    </rPh>
    <rPh sb="19" eb="23">
      <t>キョウドウセイカツ</t>
    </rPh>
    <rPh sb="23" eb="25">
      <t>カイゴ</t>
    </rPh>
    <rPh sb="190" eb="192">
      <t>レイワ</t>
    </rPh>
    <rPh sb="193" eb="194">
      <t>ネン</t>
    </rPh>
    <rPh sb="195" eb="196">
      <t>ツキ</t>
    </rPh>
    <rPh sb="198" eb="199">
      <t>ヒ</t>
    </rPh>
    <rPh sb="202" eb="204">
      <t>ドリョク</t>
    </rPh>
    <rPh sb="204" eb="206">
      <t>ギム</t>
    </rPh>
    <phoneticPr fontId="1"/>
  </si>
  <si>
    <t>告示別表５二
留意事項第２の６(11)</t>
    <rPh sb="2" eb="4">
      <t>ベッピョウ</t>
    </rPh>
    <rPh sb="5" eb="6">
      <t>ニ</t>
    </rPh>
    <phoneticPr fontId="1"/>
  </si>
  <si>
    <t>当該指定認知症対応型共同生活介護事業所の職員として又は病院、診療所若しくは指定訪問看護ステーションとの連携により、看護師を１名以上確保していること。</t>
    <rPh sb="0" eb="2">
      <t>トウガイ</t>
    </rPh>
    <rPh sb="2" eb="4">
      <t>シテイ</t>
    </rPh>
    <rPh sb="4" eb="7">
      <t>ニンチショウ</t>
    </rPh>
    <rPh sb="7" eb="10">
      <t>タイオウガタ</t>
    </rPh>
    <rPh sb="10" eb="16">
      <t>キョウドウセイカツカイゴ</t>
    </rPh>
    <rPh sb="25" eb="26">
      <t>マタ</t>
    </rPh>
    <rPh sb="27" eb="29">
      <t>ビョウイン</t>
    </rPh>
    <rPh sb="30" eb="33">
      <t>シンリョウジョ</t>
    </rPh>
    <rPh sb="33" eb="34">
      <t>モ</t>
    </rPh>
    <rPh sb="37" eb="39">
      <t>シテイ</t>
    </rPh>
    <rPh sb="39" eb="41">
      <t>ホウモン</t>
    </rPh>
    <rPh sb="41" eb="43">
      <t>カンゴ</t>
    </rPh>
    <rPh sb="51" eb="53">
      <t>レンケイ</t>
    </rPh>
    <rPh sb="57" eb="60">
      <t>カンゴシ</t>
    </rPh>
    <rPh sb="65" eb="67">
      <t>カクホ</t>
    </rPh>
    <phoneticPr fontId="1"/>
  </si>
  <si>
    <t>15.退居時情報提供加算</t>
    <rPh sb="3" eb="6">
      <t>タイキョジ</t>
    </rPh>
    <rPh sb="6" eb="8">
      <t>ジョウホウ</t>
    </rPh>
    <rPh sb="8" eb="10">
      <t>テイキョウ</t>
    </rPh>
    <rPh sb="10" eb="12">
      <t>カサン</t>
    </rPh>
    <phoneticPr fontId="1"/>
  </si>
  <si>
    <t xml:space="preserve">告示別表５ヘ
留意事項第２の６(13)
</t>
    <rPh sb="2" eb="4">
      <t>ベッピョウ</t>
    </rPh>
    <phoneticPr fontId="1"/>
  </si>
  <si>
    <t>事業所における利用者の総数のうち、対象者の占める割合が2分の1以上であること。</t>
    <rPh sb="0" eb="3">
      <t>ジギョウショ</t>
    </rPh>
    <rPh sb="7" eb="10">
      <t>リヨウシャ</t>
    </rPh>
    <rPh sb="11" eb="13">
      <t>ソウスウ</t>
    </rPh>
    <rPh sb="17" eb="20">
      <t>タイショウシャ</t>
    </rPh>
    <rPh sb="21" eb="22">
      <t>シ</t>
    </rPh>
    <rPh sb="24" eb="26">
      <t>ワリアイ</t>
    </rPh>
    <rPh sb="28" eb="29">
      <t>ブン</t>
    </rPh>
    <rPh sb="31" eb="33">
      <t>イジョウ</t>
    </rPh>
    <phoneticPr fontId="1"/>
  </si>
  <si>
    <t>「認知症介護実践リーダー研修」修了者を、以下のとおり配置し、チームとして専門的な認知症ケアを実施していること。
　対象者が20人未満である場合
   ……１名以上
　対象者が20人以上である場合
   ……１に、対象者数が19を超えて10、又はその端数を
   増すごとに１を加えて得た数以上</t>
    <rPh sb="1" eb="4">
      <t>ニンチショウ</t>
    </rPh>
    <rPh sb="4" eb="6">
      <t>カイゴ</t>
    </rPh>
    <rPh sb="6" eb="8">
      <t>ジッセン</t>
    </rPh>
    <rPh sb="12" eb="14">
      <t>ケンシュウ</t>
    </rPh>
    <rPh sb="15" eb="18">
      <t>シュウリョウシャ</t>
    </rPh>
    <rPh sb="20" eb="22">
      <t>イカ</t>
    </rPh>
    <rPh sb="26" eb="28">
      <t>ハイチ</t>
    </rPh>
    <rPh sb="36" eb="39">
      <t>センモンテキ</t>
    </rPh>
    <rPh sb="40" eb="43">
      <t>ニンチショウ</t>
    </rPh>
    <rPh sb="46" eb="48">
      <t>ジッシ</t>
    </rPh>
    <rPh sb="89" eb="90">
      <t>ニン</t>
    </rPh>
    <rPh sb="90" eb="92">
      <t>イジョウ</t>
    </rPh>
    <rPh sb="106" eb="108">
      <t>タイショウ</t>
    </rPh>
    <rPh sb="108" eb="109">
      <t>シャ</t>
    </rPh>
    <rPh sb="109" eb="110">
      <t>スウ</t>
    </rPh>
    <rPh sb="114" eb="115">
      <t>コ</t>
    </rPh>
    <rPh sb="120" eb="121">
      <t>マタ</t>
    </rPh>
    <rPh sb="124" eb="126">
      <t>ハスウ</t>
    </rPh>
    <rPh sb="131" eb="132">
      <t>マ</t>
    </rPh>
    <rPh sb="138" eb="139">
      <t>クワ</t>
    </rPh>
    <rPh sb="141" eb="142">
      <t>エ</t>
    </rPh>
    <rPh sb="143" eb="144">
      <t>カズ</t>
    </rPh>
    <rPh sb="144" eb="146">
      <t>イジョウ</t>
    </rPh>
    <phoneticPr fontId="1"/>
  </si>
  <si>
    <t>18.認知症チームケア推進加算</t>
    <rPh sb="11" eb="13">
      <t>スイシン</t>
    </rPh>
    <rPh sb="13" eb="15">
      <t>カサン</t>
    </rPh>
    <phoneticPr fontId="1"/>
  </si>
  <si>
    <t>別に厚生労働大臣の定める基準に適合しているものとして、電子情報処理組織を使用する方法により、市町村長に対し、老健局長が定める様式による届出を行った指定認知症対応型共同生活介護事業所が、別に厚生労働大臣が定める者に対し認知症の行動・心理症状の予防及び出現時の早期対応に資するチームケアを行った場合は、１月につき次に掲げる所定単位数を加算していますか。</t>
    <rPh sb="0" eb="1">
      <t>ベツ</t>
    </rPh>
    <rPh sb="108" eb="111">
      <t>ニンチショウ</t>
    </rPh>
    <rPh sb="112" eb="114">
      <t>コウドウ</t>
    </rPh>
    <rPh sb="115" eb="117">
      <t>シンリ</t>
    </rPh>
    <rPh sb="117" eb="119">
      <t>ショウジョウ</t>
    </rPh>
    <rPh sb="120" eb="122">
      <t>ヨボウ</t>
    </rPh>
    <rPh sb="122" eb="123">
      <t>オヨ</t>
    </rPh>
    <rPh sb="124" eb="126">
      <t>シュツゲン</t>
    </rPh>
    <rPh sb="126" eb="127">
      <t>トキ</t>
    </rPh>
    <rPh sb="128" eb="132">
      <t>ソウキタイオウ</t>
    </rPh>
    <rPh sb="133" eb="134">
      <t>シ</t>
    </rPh>
    <rPh sb="142" eb="143">
      <t>オコナ</t>
    </rPh>
    <rPh sb="145" eb="147">
      <t>バアイ</t>
    </rPh>
    <rPh sb="150" eb="151">
      <t>ツキ</t>
    </rPh>
    <rPh sb="154" eb="155">
      <t>ツギ</t>
    </rPh>
    <rPh sb="156" eb="157">
      <t>カカ</t>
    </rPh>
    <rPh sb="159" eb="164">
      <t>ショテイタンイスウ</t>
    </rPh>
    <rPh sb="165" eb="167">
      <t>カサン</t>
    </rPh>
    <phoneticPr fontId="1"/>
  </si>
  <si>
    <t>24.高齢者施設等感染対策向上加算</t>
    <rPh sb="3" eb="6">
      <t>コウレイシャ</t>
    </rPh>
    <rPh sb="6" eb="8">
      <t>シセツ</t>
    </rPh>
    <rPh sb="8" eb="9">
      <t>ナド</t>
    </rPh>
    <rPh sb="9" eb="11">
      <t>カンセン</t>
    </rPh>
    <rPh sb="11" eb="13">
      <t>タイサク</t>
    </rPh>
    <rPh sb="13" eb="15">
      <t>コウジョウ</t>
    </rPh>
    <rPh sb="15" eb="17">
      <t>カサン</t>
    </rPh>
    <phoneticPr fontId="1"/>
  </si>
  <si>
    <t>25.新興感染症等施設療養費</t>
    <rPh sb="3" eb="5">
      <t>シンコウ</t>
    </rPh>
    <rPh sb="5" eb="8">
      <t>カンセンショウ</t>
    </rPh>
    <rPh sb="8" eb="9">
      <t>ナド</t>
    </rPh>
    <rPh sb="9" eb="11">
      <t>シセツ</t>
    </rPh>
    <rPh sb="11" eb="14">
      <t>リョウヨウヒ</t>
    </rPh>
    <phoneticPr fontId="1"/>
  </si>
  <si>
    <t>利用者の安全並びに介護サービスの質の確保及び職員の負担軽減に資する方策を検討するための委員会において、次に掲げる事項について必要な検討を行い、及び当該事項の実施を定期的に確認していること。</t>
    <rPh sb="0" eb="3">
      <t>リヨウシャ</t>
    </rPh>
    <rPh sb="4" eb="6">
      <t>アンゼン</t>
    </rPh>
    <rPh sb="6" eb="7">
      <t>ナラ</t>
    </rPh>
    <rPh sb="9" eb="11">
      <t>カイゴ</t>
    </rPh>
    <rPh sb="16" eb="17">
      <t>シツ</t>
    </rPh>
    <rPh sb="18" eb="20">
      <t>カクホ</t>
    </rPh>
    <rPh sb="20" eb="21">
      <t>オヨ</t>
    </rPh>
    <rPh sb="22" eb="24">
      <t>ショクイン</t>
    </rPh>
    <rPh sb="25" eb="29">
      <t>フタンケイゲン</t>
    </rPh>
    <rPh sb="30" eb="31">
      <t>シ</t>
    </rPh>
    <rPh sb="33" eb="35">
      <t>ホウサク</t>
    </rPh>
    <rPh sb="36" eb="38">
      <t>ケントウ</t>
    </rPh>
    <rPh sb="43" eb="46">
      <t>イインカイ</t>
    </rPh>
    <rPh sb="51" eb="52">
      <t>ツギ</t>
    </rPh>
    <rPh sb="53" eb="54">
      <t>カカ</t>
    </rPh>
    <rPh sb="56" eb="58">
      <t>ジコウ</t>
    </rPh>
    <rPh sb="62" eb="64">
      <t>ヒツヨウ</t>
    </rPh>
    <rPh sb="65" eb="67">
      <t>ケントウ</t>
    </rPh>
    <rPh sb="68" eb="69">
      <t>オコナ</t>
    </rPh>
    <rPh sb="71" eb="72">
      <t>オヨ</t>
    </rPh>
    <rPh sb="73" eb="75">
      <t>トウガイ</t>
    </rPh>
    <rPh sb="75" eb="77">
      <t>ジコウ</t>
    </rPh>
    <rPh sb="78" eb="80">
      <t>ジッシ</t>
    </rPh>
    <rPh sb="81" eb="84">
      <t>テイキテキ</t>
    </rPh>
    <rPh sb="85" eb="87">
      <t>カクニン</t>
    </rPh>
    <phoneticPr fontId="1"/>
  </si>
  <si>
    <t>㈡　職員の負担の軽減及び勤務状況への配慮</t>
    <rPh sb="2" eb="4">
      <t>ショクイン</t>
    </rPh>
    <rPh sb="5" eb="7">
      <t>フタン</t>
    </rPh>
    <rPh sb="8" eb="10">
      <t>ケイゲン</t>
    </rPh>
    <rPh sb="10" eb="11">
      <t>オヨ</t>
    </rPh>
    <rPh sb="12" eb="14">
      <t>キンム</t>
    </rPh>
    <rPh sb="14" eb="16">
      <t>ジョウキョウ</t>
    </rPh>
    <rPh sb="18" eb="20">
      <t>ハイリョ</t>
    </rPh>
    <phoneticPr fontId="1"/>
  </si>
  <si>
    <t>事業年度ごとに①、③及び④の取組に関する実績を厚生労働省に報告すること。</t>
    <rPh sb="0" eb="2">
      <t>ジギョウ</t>
    </rPh>
    <rPh sb="2" eb="4">
      <t>ネンド</t>
    </rPh>
    <rPh sb="10" eb="11">
      <t>オヨ</t>
    </rPh>
    <rPh sb="14" eb="16">
      <t>トリクミ</t>
    </rPh>
    <rPh sb="17" eb="18">
      <t>カン</t>
    </rPh>
    <rPh sb="20" eb="22">
      <t>ジッセキ</t>
    </rPh>
    <rPh sb="23" eb="25">
      <t>コウセイ</t>
    </rPh>
    <rPh sb="25" eb="28">
      <t>ロウドウショウ</t>
    </rPh>
    <rPh sb="29" eb="31">
      <t>ホウコク</t>
    </rPh>
    <phoneticPr fontId="1"/>
  </si>
  <si>
    <t>事業年度ごとに②及び(1)①の取組に関する実績を厚生労働省に報告すること。</t>
    <rPh sb="0" eb="4">
      <t>ジギョウネンド</t>
    </rPh>
    <rPh sb="8" eb="9">
      <t>オヨ</t>
    </rPh>
    <rPh sb="15" eb="17">
      <t>トリクミ</t>
    </rPh>
    <rPh sb="18" eb="19">
      <t>カン</t>
    </rPh>
    <rPh sb="21" eb="23">
      <t>ジッセキ</t>
    </rPh>
    <rPh sb="24" eb="29">
      <t>コウセイロウドウショウ</t>
    </rPh>
    <rPh sb="30" eb="32">
      <t>ホウコク</t>
    </rPh>
    <phoneticPr fontId="1"/>
  </si>
  <si>
    <r>
      <t>※</t>
    </r>
    <r>
      <rPr>
        <sz val="11"/>
        <rFont val="HGSｺﾞｼｯｸM"/>
        <family val="3"/>
        <charset val="128"/>
      </rPr>
      <t>運営指導日の</t>
    </r>
    <r>
      <rPr>
        <sz val="11"/>
        <color rgb="FFFF0000"/>
        <rFont val="HGSｺﾞｼｯｸM"/>
        <family val="3"/>
        <charset val="128"/>
      </rPr>
      <t>前々月</t>
    </r>
    <r>
      <rPr>
        <sz val="11"/>
        <rFont val="HGSｺﾞｼｯｸM"/>
        <family val="3"/>
        <charset val="128"/>
      </rPr>
      <t>の状況について記載してください。</t>
    </r>
    <rPh sb="1" eb="3">
      <t>ウンエイ</t>
    </rPh>
    <phoneticPr fontId="21"/>
  </si>
  <si>
    <t>　　事業所における夜間及び深夜の時間帯</t>
    <phoneticPr fontId="1"/>
  </si>
  <si>
    <t>※
※</t>
    <phoneticPr fontId="21"/>
  </si>
  <si>
    <t>㈠喀痰吸引を実施している状態
㈡呼吸障害等により人工呼吸器を使用している状態
㈢中心静脈注射を実施している状態
㈣人工腎臓を実施している状態
㈤重篤な心機能障害、呼吸障害等により常時モニター測定を実施している状態
㈥人工膀胱又は人工肛門の処置を実施している状態
㈦経鼻胃管や胃瘻等の経腸栄養が行われている状態
㈧褥瘡に対する治療を実施している状態
㈨気管切開が行われている状態
㈩留置カテーテルを使用している状態
㈯インスリン注射を実施している状態</t>
    <rPh sb="1" eb="3">
      <t>カクタン</t>
    </rPh>
    <rPh sb="3" eb="5">
      <t>キュウイン</t>
    </rPh>
    <rPh sb="6" eb="8">
      <t>ジッシ</t>
    </rPh>
    <rPh sb="12" eb="14">
      <t>ジョウタイ</t>
    </rPh>
    <rPh sb="16" eb="20">
      <t>コキュウショウガイ</t>
    </rPh>
    <rPh sb="20" eb="21">
      <t>ナド</t>
    </rPh>
    <rPh sb="24" eb="26">
      <t>ジンコウ</t>
    </rPh>
    <rPh sb="26" eb="29">
      <t>コキュウキ</t>
    </rPh>
    <rPh sb="30" eb="32">
      <t>シヨウ</t>
    </rPh>
    <rPh sb="36" eb="38">
      <t>ジョウタイ</t>
    </rPh>
    <rPh sb="40" eb="42">
      <t>チュウシン</t>
    </rPh>
    <rPh sb="42" eb="44">
      <t>ジョウミャク</t>
    </rPh>
    <rPh sb="44" eb="46">
      <t>チュウシャ</t>
    </rPh>
    <rPh sb="47" eb="49">
      <t>ジッシ</t>
    </rPh>
    <rPh sb="53" eb="55">
      <t>ジョウタイ</t>
    </rPh>
    <rPh sb="57" eb="59">
      <t>ジンコウ</t>
    </rPh>
    <rPh sb="59" eb="61">
      <t>ジンゾウ</t>
    </rPh>
    <rPh sb="62" eb="64">
      <t>ジッシ</t>
    </rPh>
    <rPh sb="68" eb="70">
      <t>ジョウタイ</t>
    </rPh>
    <rPh sb="72" eb="74">
      <t>ジュウトク</t>
    </rPh>
    <rPh sb="75" eb="80">
      <t>シンキノウショウガイ</t>
    </rPh>
    <rPh sb="81" eb="85">
      <t>コキュウショウガイ</t>
    </rPh>
    <rPh sb="85" eb="86">
      <t>ナド</t>
    </rPh>
    <rPh sb="89" eb="91">
      <t>ジョウジ</t>
    </rPh>
    <rPh sb="95" eb="97">
      <t>ソクテイ</t>
    </rPh>
    <rPh sb="98" eb="100">
      <t>ジッシ</t>
    </rPh>
    <rPh sb="104" eb="106">
      <t>ジョウタイ</t>
    </rPh>
    <rPh sb="108" eb="110">
      <t>ジンコウ</t>
    </rPh>
    <rPh sb="110" eb="112">
      <t>ボウコウ</t>
    </rPh>
    <rPh sb="112" eb="113">
      <t>マタ</t>
    </rPh>
    <rPh sb="114" eb="116">
      <t>ジンコウ</t>
    </rPh>
    <rPh sb="116" eb="118">
      <t>コウモン</t>
    </rPh>
    <rPh sb="119" eb="121">
      <t>ショチ</t>
    </rPh>
    <rPh sb="132" eb="134">
      <t>ケイビ</t>
    </rPh>
    <rPh sb="134" eb="136">
      <t>イカン</t>
    </rPh>
    <rPh sb="137" eb="139">
      <t>イロウ</t>
    </rPh>
    <rPh sb="139" eb="140">
      <t>ナド</t>
    </rPh>
    <rPh sb="141" eb="145">
      <t>ケイチョウエイヨウ</t>
    </rPh>
    <rPh sb="146" eb="147">
      <t>オコナ</t>
    </rPh>
    <rPh sb="152" eb="154">
      <t>ジョウタイ</t>
    </rPh>
    <rPh sb="156" eb="158">
      <t>ジョクソウ</t>
    </rPh>
    <rPh sb="159" eb="160">
      <t>タイ</t>
    </rPh>
    <rPh sb="162" eb="164">
      <t>チリョウ</t>
    </rPh>
    <rPh sb="165" eb="167">
      <t>ジッシ</t>
    </rPh>
    <rPh sb="171" eb="173">
      <t>ジョウタイ</t>
    </rPh>
    <rPh sb="175" eb="179">
      <t>キカンセッカイ</t>
    </rPh>
    <rPh sb="180" eb="181">
      <t>オコナ</t>
    </rPh>
    <rPh sb="186" eb="188">
      <t>ジョウタイ</t>
    </rPh>
    <rPh sb="190" eb="192">
      <t>リュウチ</t>
    </rPh>
    <rPh sb="198" eb="200">
      <t>シヨウ</t>
    </rPh>
    <rPh sb="204" eb="206">
      <t>ジョウタイ</t>
    </rPh>
    <rPh sb="213" eb="215">
      <t>チュウシャ</t>
    </rPh>
    <rPh sb="216" eb="218">
      <t>ジッシ</t>
    </rPh>
    <rPh sb="222" eb="224">
      <t>ジョウタイ</t>
    </rPh>
    <phoneticPr fontId="1"/>
  </si>
  <si>
    <r>
      <t>次に掲げるいずれの基準にも適合しているものとして市町村長に届け出た事業所が、利用者に対し指定認知症対応型共同生活介護を行った場合は、１月につき</t>
    </r>
    <r>
      <rPr>
        <b/>
        <sz val="11"/>
        <rFont val="ＭＳ 明朝"/>
        <family val="1"/>
        <charset val="128"/>
      </rPr>
      <t>40単位</t>
    </r>
    <r>
      <rPr>
        <sz val="11"/>
        <rFont val="ＭＳ 明朝"/>
        <family val="1"/>
        <charset val="128"/>
      </rPr>
      <t>を加算していますか。</t>
    </r>
    <rPh sb="73" eb="75">
      <t>タンイ</t>
    </rPh>
    <phoneticPr fontId="1"/>
  </si>
  <si>
    <r>
      <t>※運営指導日の</t>
    </r>
    <r>
      <rPr>
        <sz val="11"/>
        <color rgb="FFFF0000"/>
        <rFont val="HGSｺﾞｼｯｸM"/>
        <family val="3"/>
        <charset val="128"/>
      </rPr>
      <t>前々月</t>
    </r>
    <r>
      <rPr>
        <sz val="11"/>
        <rFont val="HGSｺﾞｼｯｸM"/>
        <family val="3"/>
        <charset val="128"/>
      </rPr>
      <t>の状況について記載してください。</t>
    </r>
    <rPh sb="1" eb="3">
      <t>ウンエイ</t>
    </rPh>
    <phoneticPr fontId="1"/>
  </si>
  <si>
    <t>ユニット（１階、２階等）を記入してください。</t>
    <rPh sb="6" eb="7">
      <t>カイ</t>
    </rPh>
    <rPh sb="9" eb="10">
      <t>カイ</t>
    </rPh>
    <rPh sb="10" eb="11">
      <t>ナド</t>
    </rPh>
    <rPh sb="13" eb="15">
      <t>キニュウ</t>
    </rPh>
    <phoneticPr fontId="1"/>
  </si>
  <si>
    <t>計画作成担当者の氏名を記入してください。</t>
    <rPh sb="0" eb="7">
      <t>ケイカクサクセイタントウシャ</t>
    </rPh>
    <rPh sb="8" eb="10">
      <t>シメイ</t>
    </rPh>
    <rPh sb="11" eb="13">
      <t>キニュウ</t>
    </rPh>
    <phoneticPr fontId="1"/>
  </si>
  <si>
    <t>ユニット</t>
    <phoneticPr fontId="1"/>
  </si>
  <si>
    <t>計画作成担当者</t>
    <rPh sb="0" eb="7">
      <t>ケイカクサクセイタントウシャ</t>
    </rPh>
    <phoneticPr fontId="1"/>
  </si>
  <si>
    <t>豊島　太郎</t>
    <rPh sb="0" eb="2">
      <t>トシマ</t>
    </rPh>
    <rPh sb="3" eb="5">
      <t>タロウ</t>
    </rPh>
    <phoneticPr fontId="1"/>
  </si>
  <si>
    <t>1階</t>
    <rPh sb="1" eb="2">
      <t>カイ</t>
    </rPh>
    <phoneticPr fontId="1"/>
  </si>
  <si>
    <t>○○　A男</t>
    <phoneticPr fontId="1"/>
  </si>
  <si>
    <t>身体拘束</t>
    <phoneticPr fontId="1"/>
  </si>
  <si>
    <t>○○　一郎</t>
    <rPh sb="3" eb="5">
      <t>イチロウ</t>
    </rPh>
    <phoneticPr fontId="1"/>
  </si>
  <si>
    <t>2階</t>
    <rPh sb="1" eb="2">
      <t>カイ</t>
    </rPh>
    <phoneticPr fontId="1"/>
  </si>
  <si>
    <t>○○　花子</t>
    <rPh sb="3" eb="5">
      <t>ハナコ</t>
    </rPh>
    <phoneticPr fontId="1"/>
  </si>
  <si>
    <t>点検後、運営指導当日用に控えを必ず保管してください。</t>
    <rPh sb="0" eb="2">
      <t>テンケン</t>
    </rPh>
    <rPh sb="2" eb="3">
      <t>ゴ</t>
    </rPh>
    <rPh sb="4" eb="6">
      <t>ウンエイ</t>
    </rPh>
    <rPh sb="6" eb="8">
      <t>シドウ</t>
    </rPh>
    <rPh sb="8" eb="10">
      <t>トウジツ</t>
    </rPh>
    <rPh sb="10" eb="11">
      <t>ヨウ</t>
    </rPh>
    <rPh sb="12" eb="13">
      <t>ヒカ</t>
    </rPh>
    <rPh sb="15" eb="16">
      <t>カナラ</t>
    </rPh>
    <rPh sb="17" eb="19">
      <t>ホカン</t>
    </rPh>
    <phoneticPr fontId="1"/>
  </si>
  <si>
    <t>管理上支障がない場合は、共同生活住居の他の職務、又は他の事業所、施設等の職務に従事することができる。</t>
    <phoneticPr fontId="1"/>
  </si>
  <si>
    <t>②他の事業所等の職務に従事している</t>
    <phoneticPr fontId="1"/>
  </si>
  <si>
    <t>(1) 事業者は、感染症や非常災害の発生時において、利用者に対する指定認知症対応型共同生活介護の提供を継続的に実施するための、及び非常時の体制で早期の業務再開を図るための計画（以下「業務継続計画」という。）を策定し、当該業務継続計画に従い必要な措置を講じていますか。</t>
    <phoneticPr fontId="21"/>
  </si>
  <si>
    <r>
      <rPr>
        <b/>
        <sz val="11"/>
        <rFont val="ＭＳ 明朝"/>
        <family val="1"/>
        <charset val="128"/>
      </rPr>
      <t>感染症に係る業務継続計画</t>
    </r>
    <r>
      <rPr>
        <sz val="11"/>
        <rFont val="ＭＳ 明朝"/>
        <family val="1"/>
        <charset val="128"/>
      </rPr>
      <t xml:space="preserve">
 ア　平時からの備え
　 ・体制構築・整備
　 ・感染症防止に向けた取組の実施
　 ・備蓄品の確保等
 イ　初動対応
 ウ　感染拡大防止体制の確立
　 ・保健所との連携
　 ・濃厚接触者への対応、
　 ・関係者との情報共有等
</t>
    </r>
    <r>
      <rPr>
        <b/>
        <sz val="11"/>
        <rFont val="ＭＳ 明朝"/>
        <family val="1"/>
        <charset val="128"/>
      </rPr>
      <t>災害に係る業務継続計画</t>
    </r>
    <r>
      <rPr>
        <sz val="11"/>
        <rFont val="ＭＳ 明朝"/>
        <family val="1"/>
        <charset val="128"/>
      </rPr>
      <t xml:space="preserve">
 ア　平常時の対応
　 ・建物・設備の安全対策
　 ・電気・水道等のライフラインが停止の場合の対策
　 ・必要品の備蓄等
 イ　緊急時の対応
　 ・業務継続計画発動基準、対応体制等
 ウ　他施設及び地域との連携</t>
    </r>
    <phoneticPr fontId="21"/>
  </si>
  <si>
    <t>なお、(3)及び(4)感染症の業務継続計画に係る研修・訓練については、感染症の予防及びまん延の防止のための研修・訓練と一体的に実施することもできる。
また、災害の業務継続計画に係る訓練については、非常災害対策に係る訓練と一体的に実施することも差し支えない。</t>
    <rPh sb="6" eb="7">
      <t>オヨ</t>
    </rPh>
    <rPh sb="27" eb="29">
      <t>クンレン</t>
    </rPh>
    <rPh sb="56" eb="58">
      <t>クンレン</t>
    </rPh>
    <phoneticPr fontId="21"/>
  </si>
  <si>
    <t>(5) 事業者は、定期的に業務継続計画の見直しを行い、必要に応じて業務継続計画の変更を行っていますか。</t>
    <phoneticPr fontId="21"/>
  </si>
  <si>
    <t>(6) 身体的拘束等を行う場合には、その態様及び時間、その際の利用者の心身の状況並びに緊急やむを得ない理由を記録していますか。
※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ある。</t>
    <phoneticPr fontId="1"/>
  </si>
  <si>
    <t>身体的拘束等適正化検討委員会その他事業所内の組織に関する事項</t>
    <rPh sb="5" eb="6">
      <t>トウ</t>
    </rPh>
    <phoneticPr fontId="1"/>
  </si>
  <si>
    <t>評価の実施を担保する観点から、それらの結果を入居（申込）者及びその家族へ提供するほか、事業所内の外部の者にも確認しやすい場所に掲示する方法や、市町村窓口、地域包括支援センターに置いておく方法、インターネットを活用する方法などにより、開示しなければならないこととする。</t>
    <phoneticPr fontId="1"/>
  </si>
  <si>
    <t>認知症対応型共同生活介護計画の作成及びその実施に当たっては、いたずらにこれを利用者に強制することとならないように留意するものとする。</t>
    <rPh sb="12" eb="14">
      <t>ケイカク</t>
    </rPh>
    <phoneticPr fontId="1"/>
  </si>
  <si>
    <t>偽りその他不正な行為によって保険給付を受け、若しくは受けようとした場合</t>
    <phoneticPr fontId="1"/>
  </si>
  <si>
    <t xml:space="preserve">(1) 事業者は、利用者の病状の急変等に備えるため、あらかじめ、協力医療機関を定めるに当たっては次に掲げる要件を満たす協力医療機関を定めるように努めていますか。
</t>
    <rPh sb="43" eb="44">
      <t>ア</t>
    </rPh>
    <rPh sb="48" eb="49">
      <t>ツギ</t>
    </rPh>
    <rPh sb="50" eb="51">
      <t>カカ</t>
    </rPh>
    <rPh sb="53" eb="55">
      <t>ヨウケン</t>
    </rPh>
    <rPh sb="56" eb="57">
      <t>ミ</t>
    </rPh>
    <rPh sb="59" eb="61">
      <t>キョウリョク</t>
    </rPh>
    <rPh sb="61" eb="65">
      <t>イリョウキカン</t>
    </rPh>
    <rPh sb="66" eb="67">
      <t>サダ</t>
    </rPh>
    <phoneticPr fontId="1"/>
  </si>
  <si>
    <t>(6)事業者は、あらかじめ協力歯科医療機関を定めておくよう努めていますか。</t>
    <rPh sb="3" eb="6">
      <t>ジギョウシャ</t>
    </rPh>
    <rPh sb="13" eb="15">
      <t>キョウリョク</t>
    </rPh>
    <rPh sb="15" eb="21">
      <t>シカイリョウキカン</t>
    </rPh>
    <rPh sb="22" eb="23">
      <t>サダ</t>
    </rPh>
    <rPh sb="29" eb="30">
      <t>ツト</t>
    </rPh>
    <phoneticPr fontId="1"/>
  </si>
  <si>
    <t>(7)事業者は、サービスの提供体制の確保、夜間における緊急時の対応等のため、介護老人福祉施設、介護老人保健施設、介護医療院、病院等との間の連携及び支援の体制を整えていますか。</t>
    <phoneticPr fontId="1"/>
  </si>
  <si>
    <t>(1) 事業所の見やすい場所に運営規程や勤務体制等、その他重要事項を掲示していますか。</t>
    <rPh sb="4" eb="7">
      <t>ジギョウショ</t>
    </rPh>
    <rPh sb="8" eb="9">
      <t>ミ</t>
    </rPh>
    <rPh sb="12" eb="14">
      <t>バショ</t>
    </rPh>
    <phoneticPr fontId="1"/>
  </si>
  <si>
    <t>提供した認知症対応型共同生活介護に関し、利用者の心身の状況を踏まえ、妥当適切な認知症対応型共同生活介護が行われているかどうかを確認するために区が行う調査に協力するとともに、区から指導又は助言を受けた場合においては、指導又は助言に従って必要な改善を行っていますか。</t>
    <rPh sb="39" eb="41">
      <t>ニンチ</t>
    </rPh>
    <rPh sb="42" eb="45">
      <t>タイオウガタ</t>
    </rPh>
    <phoneticPr fontId="1"/>
  </si>
  <si>
    <t xml:space="preserve">法第78条の５第１項
規則第131条の13
</t>
    <rPh sb="11" eb="13">
      <t>キソク</t>
    </rPh>
    <phoneticPr fontId="1"/>
  </si>
  <si>
    <r>
      <t>減算対象の事実が生じた場合、速やかに改善計画を区市町村長に提出した後、事実が生じた月から３月後に改善計画に基づく改善状況を報告し、事実が生じた月の翌月から改善が認められた月までの間、</t>
    </r>
    <r>
      <rPr>
        <b/>
        <u/>
        <sz val="11"/>
        <rFont val="ＭＳ 明朝"/>
        <family val="1"/>
        <charset val="128"/>
      </rPr>
      <t>利用者全員</t>
    </r>
    <r>
      <rPr>
        <u/>
        <sz val="11"/>
        <rFont val="ＭＳ 明朝"/>
        <family val="1"/>
        <charset val="128"/>
      </rPr>
      <t>について所定単位数から減算</t>
    </r>
    <r>
      <rPr>
        <sz val="11"/>
        <rFont val="ＭＳ 明朝"/>
        <family val="1"/>
        <charset val="128"/>
      </rPr>
      <t>することとする。</t>
    </r>
    <rPh sb="23" eb="24">
      <t>ク</t>
    </rPh>
    <rPh sb="24" eb="27">
      <t>シチョウソン</t>
    </rPh>
    <rPh sb="33" eb="34">
      <t>アト</t>
    </rPh>
    <rPh sb="41" eb="42">
      <t>ツキ</t>
    </rPh>
    <rPh sb="104" eb="105">
      <t>スウ</t>
    </rPh>
    <phoneticPr fontId="1"/>
  </si>
  <si>
    <r>
      <t>別に厚生労働大臣が定める基準を満たさない場合は、業務継続計画未策定減算として、所定単位数の</t>
    </r>
    <r>
      <rPr>
        <b/>
        <sz val="11"/>
        <rFont val="ＭＳ 明朝"/>
        <family val="1"/>
        <charset val="128"/>
      </rPr>
      <t>100分の3</t>
    </r>
    <r>
      <rPr>
        <sz val="11"/>
        <rFont val="ＭＳ 明朝"/>
        <family val="1"/>
        <charset val="128"/>
      </rPr>
      <t>に相当する単位数を所定単位数から減算していますか。</t>
    </r>
    <rPh sb="0" eb="1">
      <t>ベツ</t>
    </rPh>
    <rPh sb="2" eb="6">
      <t>コウセイロウドウ</t>
    </rPh>
    <rPh sb="6" eb="8">
      <t>ダイジン</t>
    </rPh>
    <rPh sb="9" eb="10">
      <t>サダ</t>
    </rPh>
    <rPh sb="12" eb="14">
      <t>キジュン</t>
    </rPh>
    <rPh sb="15" eb="16">
      <t>ミ</t>
    </rPh>
    <rPh sb="20" eb="22">
      <t>バアイ</t>
    </rPh>
    <rPh sb="24" eb="33">
      <t>ギョウムケイゾクケイカクミサクテイ</t>
    </rPh>
    <rPh sb="33" eb="35">
      <t>ゲンサン</t>
    </rPh>
    <rPh sb="39" eb="41">
      <t>ショテイ</t>
    </rPh>
    <rPh sb="41" eb="44">
      <t>タンイスウ</t>
    </rPh>
    <rPh sb="48" eb="49">
      <t>ブン</t>
    </rPh>
    <rPh sb="52" eb="54">
      <t>ソウトウ</t>
    </rPh>
    <rPh sb="56" eb="59">
      <t>タンイスウ</t>
    </rPh>
    <rPh sb="60" eb="62">
      <t>ショテイ</t>
    </rPh>
    <rPh sb="62" eb="65">
      <t>タンイスウ</t>
    </rPh>
    <rPh sb="67" eb="69">
      <t>ゲンサン</t>
    </rPh>
    <phoneticPr fontId="1"/>
  </si>
  <si>
    <t>７.３ユニットの認知症グループホームの夜勤職員体制の緩和</t>
    <phoneticPr fontId="1"/>
  </si>
  <si>
    <t>告示別表５
注５</t>
    <rPh sb="2" eb="4">
      <t>ベッピョウ</t>
    </rPh>
    <phoneticPr fontId="1"/>
  </si>
  <si>
    <t>８.夜間支援体制加算</t>
    <phoneticPr fontId="1"/>
  </si>
  <si>
    <t>別に厚生労働大臣の定める施設基準に適合しているものとして、電子情報処理組織を使用する方法により、市町村長に対し、老健局長が定める様式による届出を行った指定認知症対応型共同生活介護事業所については、当該施設基準に掲げる区分に従い、１日につき次に掲げる単位数を所定単位数に加算していますか。</t>
    <rPh sb="0" eb="1">
      <t>ベツ</t>
    </rPh>
    <rPh sb="29" eb="37">
      <t>デンシジョウホウショリソシキ</t>
    </rPh>
    <rPh sb="38" eb="40">
      <t>シヨウ</t>
    </rPh>
    <rPh sb="42" eb="44">
      <t>ホウホウ</t>
    </rPh>
    <rPh sb="48" eb="51">
      <t>シチョウソン</t>
    </rPh>
    <rPh sb="51" eb="52">
      <t>チョウ</t>
    </rPh>
    <rPh sb="53" eb="54">
      <t>タイ</t>
    </rPh>
    <rPh sb="56" eb="60">
      <t>ロウケンキョクチョウ</t>
    </rPh>
    <rPh sb="61" eb="62">
      <t>サダ</t>
    </rPh>
    <rPh sb="64" eb="66">
      <t>ヨウシキ</t>
    </rPh>
    <rPh sb="69" eb="71">
      <t>トドケデ</t>
    </rPh>
    <rPh sb="72" eb="73">
      <t>オコナ</t>
    </rPh>
    <rPh sb="75" eb="77">
      <t>シテイ</t>
    </rPh>
    <rPh sb="89" eb="92">
      <t>ジギョウショ</t>
    </rPh>
    <rPh sb="98" eb="100">
      <t>トウガイ</t>
    </rPh>
    <rPh sb="100" eb="102">
      <t>シセツ</t>
    </rPh>
    <rPh sb="102" eb="104">
      <t>キジュン</t>
    </rPh>
    <rPh sb="105" eb="106">
      <t>カカ</t>
    </rPh>
    <rPh sb="108" eb="110">
      <t>クブン</t>
    </rPh>
    <rPh sb="111" eb="112">
      <t>シタガ</t>
    </rPh>
    <rPh sb="119" eb="120">
      <t>ツギ</t>
    </rPh>
    <rPh sb="121" eb="122">
      <t>カカ</t>
    </rPh>
    <rPh sb="124" eb="127">
      <t>タンイスウ</t>
    </rPh>
    <rPh sb="128" eb="130">
      <t>ショテイ</t>
    </rPh>
    <phoneticPr fontId="1"/>
  </si>
  <si>
    <t xml:space="preserve">告示別表５
注６
留意事項第２の６(５)
</t>
    <rPh sb="2" eb="4">
      <t>ベッピョウ</t>
    </rPh>
    <phoneticPr fontId="1"/>
  </si>
  <si>
    <t>９.若年性認知症利用者受入加算</t>
    <phoneticPr fontId="1"/>
  </si>
  <si>
    <r>
      <t>別に厚生労働大臣の定める基準に適合しているものとして、電子情報処理組織を使用する方法により、市町村長に対し、老健局長が定める様式による届出を行った指定認知症対応型共同生活介護事業所において、若年性認知症利用者に対して、指定認知症対応型共同生活介護を行った場合は、１日につき</t>
    </r>
    <r>
      <rPr>
        <b/>
        <sz val="11"/>
        <rFont val="ＭＳ 明朝"/>
        <family val="1"/>
        <charset val="128"/>
      </rPr>
      <t>120単位</t>
    </r>
    <r>
      <rPr>
        <sz val="11"/>
        <rFont val="ＭＳ 明朝"/>
        <family val="1"/>
        <charset val="128"/>
      </rPr>
      <t>を所定単位数に加算していますか。</t>
    </r>
    <rPh sb="0" eb="1">
      <t>ベツ</t>
    </rPh>
    <rPh sb="109" eb="111">
      <t>シテイ</t>
    </rPh>
    <phoneticPr fontId="1"/>
  </si>
  <si>
    <t xml:space="preserve">告示別表５
注８
留意事項第２の６(７)
</t>
    <rPh sb="2" eb="4">
      <t>ベッピョウ</t>
    </rPh>
    <phoneticPr fontId="1"/>
  </si>
  <si>
    <t>10.利用者が入院した時の費用の算定について</t>
    <rPh sb="3" eb="6">
      <t>リヨウシャ</t>
    </rPh>
    <rPh sb="7" eb="9">
      <t>ニュウイン</t>
    </rPh>
    <rPh sb="11" eb="12">
      <t>トキ</t>
    </rPh>
    <rPh sb="13" eb="15">
      <t>ヒヨウ</t>
    </rPh>
    <rPh sb="16" eb="18">
      <t>サンテイ</t>
    </rPh>
    <phoneticPr fontId="1"/>
  </si>
  <si>
    <r>
      <t>別に厚生労働大臣の定める基準に適合しているものとして、電子情報処理組織を使用する方法により、市町村長に対し、老健局長が定める様式による届出を行った指定認知症対応型共同生活介護事業所において、利用者が病院又は診療所への入院を要した場合は、１月に６日を限度として所定単位数に代えて１日につき</t>
    </r>
    <r>
      <rPr>
        <b/>
        <sz val="11"/>
        <rFont val="ＭＳ 明朝"/>
        <family val="1"/>
        <charset val="128"/>
      </rPr>
      <t>246単位</t>
    </r>
    <r>
      <rPr>
        <sz val="11"/>
        <rFont val="ＭＳ 明朝"/>
        <family val="1"/>
        <charset val="128"/>
      </rPr>
      <t>を算定していますか。
ただし、入院の初日及び最終日は算定できない。</t>
    </r>
    <rPh sb="0" eb="1">
      <t>ベツ</t>
    </rPh>
    <rPh sb="95" eb="98">
      <t>リヨウシャ</t>
    </rPh>
    <rPh sb="99" eb="101">
      <t>ビョウイン</t>
    </rPh>
    <rPh sb="101" eb="102">
      <t>マタ</t>
    </rPh>
    <rPh sb="103" eb="106">
      <t>シンリョウジョ</t>
    </rPh>
    <rPh sb="108" eb="110">
      <t>ニュウイン</t>
    </rPh>
    <rPh sb="111" eb="112">
      <t>ヨウ</t>
    </rPh>
    <rPh sb="114" eb="116">
      <t>バアイ</t>
    </rPh>
    <rPh sb="119" eb="120">
      <t>ツキ</t>
    </rPh>
    <rPh sb="122" eb="123">
      <t>ヒ</t>
    </rPh>
    <rPh sb="124" eb="126">
      <t>ゲンド</t>
    </rPh>
    <rPh sb="129" eb="131">
      <t>ショテイ</t>
    </rPh>
    <rPh sb="131" eb="134">
      <t>タンイスウ</t>
    </rPh>
    <rPh sb="135" eb="136">
      <t>カ</t>
    </rPh>
    <rPh sb="139" eb="140">
      <t>ヒ</t>
    </rPh>
    <rPh sb="146" eb="148">
      <t>タンイ</t>
    </rPh>
    <rPh sb="149" eb="151">
      <t>サンテイ</t>
    </rPh>
    <rPh sb="163" eb="165">
      <t>ニュウイン</t>
    </rPh>
    <rPh sb="166" eb="168">
      <t>ショニチ</t>
    </rPh>
    <rPh sb="168" eb="169">
      <t>オヨ</t>
    </rPh>
    <rPh sb="170" eb="173">
      <t>サイシュウビ</t>
    </rPh>
    <rPh sb="174" eb="176">
      <t>サンテイ</t>
    </rPh>
    <phoneticPr fontId="1"/>
  </si>
  <si>
    <t>告示別表５
注９
留意事項第２の６(８)</t>
    <phoneticPr fontId="1"/>
  </si>
  <si>
    <t>入院の期間には初日及び最終日は含まないので、連続して８日間の入院を行う場合の入院期間は、６日と計算される。</t>
    <rPh sb="0" eb="2">
      <t>ニュウイン</t>
    </rPh>
    <rPh sb="3" eb="5">
      <t>キカン</t>
    </rPh>
    <rPh sb="7" eb="9">
      <t>ショニチ</t>
    </rPh>
    <rPh sb="9" eb="10">
      <t>オヨ</t>
    </rPh>
    <rPh sb="11" eb="14">
      <t>サイシュウビ</t>
    </rPh>
    <rPh sb="15" eb="16">
      <t>フク</t>
    </rPh>
    <rPh sb="22" eb="24">
      <t>レンゾク</t>
    </rPh>
    <rPh sb="27" eb="28">
      <t>ヒ</t>
    </rPh>
    <rPh sb="28" eb="29">
      <t>カン</t>
    </rPh>
    <rPh sb="30" eb="32">
      <t>ニュウイン</t>
    </rPh>
    <rPh sb="33" eb="34">
      <t>オコナ</t>
    </rPh>
    <rPh sb="35" eb="37">
      <t>バアイ</t>
    </rPh>
    <rPh sb="38" eb="40">
      <t>ニュウイン</t>
    </rPh>
    <rPh sb="40" eb="42">
      <t>キカン</t>
    </rPh>
    <rPh sb="45" eb="46">
      <t>ヒ</t>
    </rPh>
    <rPh sb="47" eb="49">
      <t>ケイサン</t>
    </rPh>
    <phoneticPr fontId="1"/>
  </si>
  <si>
    <t>入院時の費用の算定にあたって、１回の入院で月をまたがる場合は、最大で12日分まで入院時の費用の算定が可能であること。</t>
    <phoneticPr fontId="1"/>
  </si>
  <si>
    <t>11.看取り介護加算</t>
    <phoneticPr fontId="1"/>
  </si>
  <si>
    <t>別に厚生労働大臣が定める施設基準に適合しているものとして、電子情報処理組織を使用する方法により、市町村長に対し、老健局長が定める様式による届出を行った指定認知症対応型共同生活介護事業所において、別に厚生労働大臣が定める基準に適合する利用者については、１日につき以下の区分の単位数を死亡月に加算していますか。
ただし、退居した日の翌日から死亡日までの間または医療連携体制加算を算定していない場合は、算定できません。</t>
    <rPh sb="0" eb="1">
      <t>ベツ</t>
    </rPh>
    <rPh sb="126" eb="127">
      <t>ニチ</t>
    </rPh>
    <rPh sb="130" eb="132">
      <t>イカ</t>
    </rPh>
    <rPh sb="133" eb="135">
      <t>クブン</t>
    </rPh>
    <rPh sb="136" eb="139">
      <t>タンイスウ</t>
    </rPh>
    <rPh sb="140" eb="142">
      <t>シボウ</t>
    </rPh>
    <rPh sb="142" eb="143">
      <t>ツキ</t>
    </rPh>
    <rPh sb="144" eb="146">
      <t>カサン</t>
    </rPh>
    <phoneticPr fontId="1"/>
  </si>
  <si>
    <t>告示別表５
注10
留意事項第２の６(９)</t>
    <phoneticPr fontId="1"/>
  </si>
  <si>
    <t>12.初期加算</t>
    <phoneticPr fontId="1"/>
  </si>
  <si>
    <t xml:space="preserve">告示別表５ハ
留意事項第２の６(10)
</t>
    <rPh sb="2" eb="4">
      <t>ベッピョウ</t>
    </rPh>
    <phoneticPr fontId="1"/>
  </si>
  <si>
    <r>
      <t>当該協力医療機関が、地域密着型サービス基準第105条第２項各号に掲げる要件を満たしている場合　　　　　　　　　</t>
    </r>
    <r>
      <rPr>
        <b/>
        <sz val="11"/>
        <rFont val="ＭＳ 明朝"/>
        <family val="1"/>
        <charset val="128"/>
      </rPr>
      <t>100単位</t>
    </r>
    <rPh sb="0" eb="2">
      <t>トウガイ</t>
    </rPh>
    <rPh sb="2" eb="4">
      <t>キョウリョク</t>
    </rPh>
    <rPh sb="4" eb="8">
      <t>イリョウキカン</t>
    </rPh>
    <rPh sb="10" eb="14">
      <t>チイキミッチャク</t>
    </rPh>
    <rPh sb="14" eb="15">
      <t>カタ</t>
    </rPh>
    <rPh sb="19" eb="21">
      <t>キジュン</t>
    </rPh>
    <rPh sb="21" eb="22">
      <t>ダイ</t>
    </rPh>
    <rPh sb="25" eb="26">
      <t>ジョウ</t>
    </rPh>
    <rPh sb="26" eb="27">
      <t>ダイ</t>
    </rPh>
    <rPh sb="28" eb="29">
      <t>コウ</t>
    </rPh>
    <rPh sb="29" eb="31">
      <t>カクゴウ</t>
    </rPh>
    <rPh sb="32" eb="33">
      <t>カカ</t>
    </rPh>
    <rPh sb="35" eb="37">
      <t>ヨウケン</t>
    </rPh>
    <rPh sb="38" eb="39">
      <t>ミ</t>
    </rPh>
    <rPh sb="44" eb="46">
      <t>バアイ</t>
    </rPh>
    <rPh sb="58" eb="60">
      <t>タンイ</t>
    </rPh>
    <phoneticPr fontId="1"/>
  </si>
  <si>
    <r>
      <t>(1)以外の場合　　　　　　　　　　　　　　　　　　　</t>
    </r>
    <r>
      <rPr>
        <b/>
        <sz val="11"/>
        <rFont val="ＭＳ 明朝"/>
        <family val="1"/>
        <charset val="128"/>
      </rPr>
      <t>40単位</t>
    </r>
    <rPh sb="3" eb="5">
      <t>イガイ</t>
    </rPh>
    <rPh sb="6" eb="8">
      <t>バアイ</t>
    </rPh>
    <rPh sb="29" eb="31">
      <t>タンイ</t>
    </rPh>
    <phoneticPr fontId="1"/>
  </si>
  <si>
    <t>14.医療連携体制加算</t>
    <phoneticPr fontId="1"/>
  </si>
  <si>
    <t>別に厚生労働大臣の定める施設基準に適合しているものとして、電子情報処理組織を使用する方法により、市町村長に対し、老健局長が定める様式による届出を行った指定認知症対応型共同生活介護事業所において、指定認知症対応型共同生活介護を行った場合は、１日につき以下の区分の単位数を所定単位数に加算していますか。ただし、医療連携体制加算（Ⅰ）イ、（Ⅰ）ロ又は（Ⅰ）ハのいずれかの加算と医療連携体制加算（Ⅱ）を同時に算定する場合を除き、次に掲げるいずれかの加算を算定している場合は、その他の加算は算定できません。</t>
    <rPh sb="0" eb="1">
      <t>ベツ</t>
    </rPh>
    <rPh sb="97" eb="99">
      <t>シテイ</t>
    </rPh>
    <rPh sb="124" eb="126">
      <t>イカ</t>
    </rPh>
    <rPh sb="127" eb="129">
      <t>クブン</t>
    </rPh>
    <rPh sb="130" eb="133">
      <t>タンイスウ</t>
    </rPh>
    <rPh sb="134" eb="136">
      <t>ショテイ</t>
    </rPh>
    <rPh sb="136" eb="139">
      <t>タンイスウ</t>
    </rPh>
    <rPh sb="153" eb="157">
      <t>イリョウレンケイ</t>
    </rPh>
    <rPh sb="157" eb="159">
      <t>タイセイ</t>
    </rPh>
    <rPh sb="159" eb="161">
      <t>カサン</t>
    </rPh>
    <rPh sb="170" eb="171">
      <t>マタ</t>
    </rPh>
    <rPh sb="182" eb="184">
      <t>カサン</t>
    </rPh>
    <rPh sb="185" eb="187">
      <t>イリョウ</t>
    </rPh>
    <rPh sb="187" eb="189">
      <t>レンケイ</t>
    </rPh>
    <rPh sb="189" eb="191">
      <t>タイセイ</t>
    </rPh>
    <rPh sb="191" eb="193">
      <t>カサン</t>
    </rPh>
    <rPh sb="197" eb="199">
      <t>ドウジ</t>
    </rPh>
    <rPh sb="200" eb="202">
      <t>サンテイ</t>
    </rPh>
    <rPh sb="204" eb="206">
      <t>バアイ</t>
    </rPh>
    <rPh sb="207" eb="208">
      <t>ノゾ</t>
    </rPh>
    <phoneticPr fontId="1"/>
  </si>
  <si>
    <t xml:space="preserve">告示別表５ホ
留意事項第２の６(12)
</t>
    <phoneticPr fontId="1"/>
  </si>
  <si>
    <r>
      <t>医療連携体制加算(Ⅰ)イ　</t>
    </r>
    <r>
      <rPr>
        <b/>
        <sz val="11"/>
        <rFont val="ＭＳ 明朝"/>
        <family val="1"/>
        <charset val="128"/>
      </rPr>
      <t>57単位</t>
    </r>
    <phoneticPr fontId="1"/>
  </si>
  <si>
    <r>
      <t>当該指定認知症対応型共同生活介護事業所の職員として</t>
    </r>
    <r>
      <rPr>
        <u/>
        <sz val="11"/>
        <rFont val="ＭＳ 明朝"/>
        <family val="1"/>
        <charset val="128"/>
      </rPr>
      <t>看護師</t>
    </r>
    <r>
      <rPr>
        <sz val="11"/>
        <rFont val="ＭＳ 明朝"/>
        <family val="1"/>
        <charset val="128"/>
      </rPr>
      <t>を常勤換算方法により１名以上配置していること。（准看護師では加算を算定できません。）</t>
    </r>
    <rPh sb="0" eb="2">
      <t>トウガイ</t>
    </rPh>
    <rPh sb="2" eb="4">
      <t>シテイ</t>
    </rPh>
    <rPh sb="4" eb="7">
      <t>ニンチショウ</t>
    </rPh>
    <rPh sb="7" eb="10">
      <t>タイオウガタ</t>
    </rPh>
    <rPh sb="10" eb="16">
      <t>キョウドウセイカツカイゴ</t>
    </rPh>
    <rPh sb="29" eb="31">
      <t>ジョウキン</t>
    </rPh>
    <rPh sb="31" eb="33">
      <t>カンサン</t>
    </rPh>
    <rPh sb="33" eb="35">
      <t>ホウホウ</t>
    </rPh>
    <rPh sb="42" eb="44">
      <t>ハイチ</t>
    </rPh>
    <phoneticPr fontId="1"/>
  </si>
  <si>
    <r>
      <t>医療連携体制加算(Ⅰ)ロ　</t>
    </r>
    <r>
      <rPr>
        <b/>
        <sz val="11"/>
        <rFont val="ＭＳ 明朝"/>
        <family val="1"/>
        <charset val="128"/>
      </rPr>
      <t>47単位</t>
    </r>
    <phoneticPr fontId="1"/>
  </si>
  <si>
    <r>
      <t>医療連携体制加算(Ⅰ)ハ　</t>
    </r>
    <r>
      <rPr>
        <b/>
        <sz val="11"/>
        <rFont val="ＭＳ 明朝"/>
        <family val="1"/>
        <charset val="128"/>
      </rPr>
      <t>37単位</t>
    </r>
    <phoneticPr fontId="1"/>
  </si>
  <si>
    <r>
      <t>(4) 医療連携体制加算(Ⅱ)　</t>
    </r>
    <r>
      <rPr>
        <b/>
        <sz val="11"/>
        <rFont val="ＭＳ 明朝"/>
        <family val="1"/>
        <charset val="128"/>
      </rPr>
      <t>5単位</t>
    </r>
    <phoneticPr fontId="1"/>
  </si>
  <si>
    <t>（Ⅱ）を算定する事業所においては、(2)のサービス提供に加えて、協力医療機関等との連携を確保しつつ、医療ニーズを有する利用者が、可能な限り認知症対応型共同生活介護事業所で療養生活を継続できるように必要な支援を行うことが求められる。</t>
    <phoneticPr fontId="1"/>
  </si>
  <si>
    <r>
      <t>利用者が退居し、医療機関に入院する場合において、当該医療機関に対して、当該利用者の同意を得て、当該利用者の心身の状況、生活歴等の情報を提供した上で、当該利用者の紹介を行った場合に、利用者1人につき１回に限り</t>
    </r>
    <r>
      <rPr>
        <b/>
        <sz val="11"/>
        <rFont val="ＭＳ 明朝"/>
        <family val="1"/>
        <charset val="128"/>
      </rPr>
      <t>250単位</t>
    </r>
    <r>
      <rPr>
        <sz val="11"/>
        <rFont val="ＭＳ 明朝"/>
        <family val="1"/>
        <charset val="128"/>
      </rPr>
      <t>を算定していますか。</t>
    </r>
    <rPh sb="0" eb="3">
      <t>リヨウシャ</t>
    </rPh>
    <rPh sb="4" eb="6">
      <t>タイキョ</t>
    </rPh>
    <rPh sb="8" eb="12">
      <t>イリョウキカン</t>
    </rPh>
    <rPh sb="13" eb="15">
      <t>ニュウイン</t>
    </rPh>
    <rPh sb="17" eb="19">
      <t>バアイ</t>
    </rPh>
    <rPh sb="24" eb="26">
      <t>トウガイ</t>
    </rPh>
    <rPh sb="26" eb="30">
      <t>イリョウキカン</t>
    </rPh>
    <rPh sb="31" eb="32">
      <t>タイ</t>
    </rPh>
    <rPh sb="35" eb="37">
      <t>トウガイ</t>
    </rPh>
    <rPh sb="37" eb="40">
      <t>リヨウシャ</t>
    </rPh>
    <rPh sb="41" eb="43">
      <t>ドウイ</t>
    </rPh>
    <rPh sb="44" eb="45">
      <t>エ</t>
    </rPh>
    <rPh sb="47" eb="49">
      <t>トウガイ</t>
    </rPh>
    <rPh sb="49" eb="52">
      <t>リヨウシャ</t>
    </rPh>
    <rPh sb="53" eb="55">
      <t>シンシン</t>
    </rPh>
    <rPh sb="56" eb="58">
      <t>ジョウキョウ</t>
    </rPh>
    <rPh sb="59" eb="61">
      <t>セイカツ</t>
    </rPh>
    <rPh sb="61" eb="62">
      <t>レキ</t>
    </rPh>
    <rPh sb="62" eb="63">
      <t>ナド</t>
    </rPh>
    <rPh sb="64" eb="66">
      <t>ジョウホウ</t>
    </rPh>
    <rPh sb="67" eb="69">
      <t>テイキョウ</t>
    </rPh>
    <rPh sb="71" eb="72">
      <t>ウエ</t>
    </rPh>
    <rPh sb="74" eb="76">
      <t>トウガイ</t>
    </rPh>
    <rPh sb="94" eb="95">
      <t>ニン</t>
    </rPh>
    <rPh sb="109" eb="111">
      <t>サンテイ</t>
    </rPh>
    <phoneticPr fontId="1"/>
  </si>
  <si>
    <t>16.退居時相談援助加算</t>
    <phoneticPr fontId="1"/>
  </si>
  <si>
    <r>
      <t>利用期間が１月を超える利用者が退居し、その居宅において居宅サービス又は地域密着型サービスを利用する場合において、退居時に、利用者及びその家族等に対して、退居後の居宅サービス、地域密着型サービス、その他の保健医療サービスについて相談援助を行い、かつ、利用者の同意を得て、退居の日から２週間以内に地域包括支援センター等に対して、当該利用者の介護状況を示す文書を添えて利用者に係る居宅サービス又は地域密着型サービスに必要な情報を提供した場合に、利用者１人につき１回を限度として、</t>
    </r>
    <r>
      <rPr>
        <b/>
        <sz val="11"/>
        <rFont val="ＭＳ 明朝"/>
        <family val="1"/>
        <charset val="128"/>
      </rPr>
      <t>400単位</t>
    </r>
    <r>
      <rPr>
        <sz val="11"/>
        <rFont val="ＭＳ 明朝"/>
        <family val="1"/>
        <charset val="128"/>
      </rPr>
      <t>を加算していますか。</t>
    </r>
    <rPh sb="21" eb="23">
      <t>キョタク</t>
    </rPh>
    <rPh sb="27" eb="29">
      <t>キョタク</t>
    </rPh>
    <rPh sb="33" eb="34">
      <t>マタ</t>
    </rPh>
    <rPh sb="35" eb="40">
      <t>チイキミッチャクガタ</t>
    </rPh>
    <rPh sb="45" eb="47">
      <t>リヨウ</t>
    </rPh>
    <rPh sb="49" eb="51">
      <t>バアイ</t>
    </rPh>
    <rPh sb="56" eb="58">
      <t>タイキョ</t>
    </rPh>
    <rPh sb="58" eb="59">
      <t>ジ</t>
    </rPh>
    <rPh sb="61" eb="64">
      <t>リヨウシャ</t>
    </rPh>
    <rPh sb="64" eb="65">
      <t>オヨ</t>
    </rPh>
    <rPh sb="68" eb="70">
      <t>カゾク</t>
    </rPh>
    <rPh sb="70" eb="71">
      <t>トウ</t>
    </rPh>
    <rPh sb="72" eb="73">
      <t>タイ</t>
    </rPh>
    <rPh sb="91" eb="92">
      <t>ガタ</t>
    </rPh>
    <rPh sb="156" eb="157">
      <t>トウ</t>
    </rPh>
    <rPh sb="215" eb="217">
      <t>バアイ</t>
    </rPh>
    <phoneticPr fontId="1"/>
  </si>
  <si>
    <t xml:space="preserve">告示別表５ト
留意事項第２の６(14)
</t>
    <rPh sb="2" eb="4">
      <t>ベッピョウ</t>
    </rPh>
    <phoneticPr fontId="1"/>
  </si>
  <si>
    <t>17.認知症専門ケア加算</t>
    <phoneticPr fontId="1"/>
  </si>
  <si>
    <t>別に厚生労働大臣の定める基準に適合しているものとして、電子情報処理組織を使用する方法により、市町村長に対し、老健局長が定める様式による届出を行った指定認知症対応型共同生活介護事業所が、別に厚生労働大臣が定める者（日常生活に支障を来すおそれのある症状若しくは行動が認められることから介護を必要とする認知症の者。日常生活自立度のランクⅢ、Ⅳ、Ｍに該当する利用者。以下「対象者」。）に対し、専門的な認知症ケアを行った場合は、１日につき次に掲げる所定単位数を加算していますか。ただし、次に掲げるいずれかの加算を算定している場合は、次に掲げるその他の加算は算定せず、認知症チームケア推進加算を算定している場合においては、次に掲げる加算は算定しない。</t>
    <rPh sb="0" eb="1">
      <t>ベツ</t>
    </rPh>
    <rPh sb="124" eb="125">
      <t>モ</t>
    </rPh>
    <rPh sb="261" eb="262">
      <t>ツギ</t>
    </rPh>
    <rPh sb="263" eb="264">
      <t>カカ</t>
    </rPh>
    <rPh sb="278" eb="281">
      <t>ニンチショウ</t>
    </rPh>
    <rPh sb="286" eb="288">
      <t>スイシン</t>
    </rPh>
    <rPh sb="288" eb="290">
      <t>カサン</t>
    </rPh>
    <rPh sb="291" eb="293">
      <t>サンテイ</t>
    </rPh>
    <rPh sb="297" eb="299">
      <t>バアイ</t>
    </rPh>
    <rPh sb="305" eb="306">
      <t>ツギ</t>
    </rPh>
    <rPh sb="307" eb="308">
      <t>カカ</t>
    </rPh>
    <rPh sb="310" eb="312">
      <t>カサン</t>
    </rPh>
    <rPh sb="313" eb="315">
      <t>サンテイ</t>
    </rPh>
    <phoneticPr fontId="1"/>
  </si>
  <si>
    <t xml:space="preserve">告示別表５チ
留意事項第２の６(15)
</t>
    <phoneticPr fontId="1"/>
  </si>
  <si>
    <t>事業所における介護職員、看護職員ごとの認知症ケアに関する研修計画を作成し、当該計画に従い、研修（外部における研修を含む。）を実施又は実施を予定していること。</t>
    <rPh sb="48" eb="50">
      <t>ガイブ</t>
    </rPh>
    <rPh sb="54" eb="56">
      <t>ケンシュウ</t>
    </rPh>
    <rPh sb="57" eb="58">
      <t>フク</t>
    </rPh>
    <phoneticPr fontId="1"/>
  </si>
  <si>
    <r>
      <t>認知症チームケア推進加算（Ⅰ）　</t>
    </r>
    <r>
      <rPr>
        <b/>
        <sz val="11"/>
        <rFont val="ＭＳ 明朝"/>
        <family val="1"/>
        <charset val="128"/>
      </rPr>
      <t>150単位</t>
    </r>
    <rPh sb="8" eb="10">
      <t>スイシン</t>
    </rPh>
    <phoneticPr fontId="1"/>
  </si>
  <si>
    <r>
      <t>認知症チームケア推進加算（Ⅱ）　</t>
    </r>
    <r>
      <rPr>
        <b/>
        <sz val="11"/>
        <rFont val="ＭＳ 明朝"/>
        <family val="1"/>
        <charset val="128"/>
      </rPr>
      <t>120単位</t>
    </r>
    <rPh sb="8" eb="10">
      <t>スイシン</t>
    </rPh>
    <phoneticPr fontId="1"/>
  </si>
  <si>
    <t>19.生活機能向上連携加算</t>
    <phoneticPr fontId="1"/>
  </si>
  <si>
    <t xml:space="preserve">告示別表５ヌ
留意事項第２の６(17)
</t>
    <phoneticPr fontId="1"/>
  </si>
  <si>
    <t>20.栄養管理体制加算</t>
    <phoneticPr fontId="1"/>
  </si>
  <si>
    <r>
      <t>別に厚生労働大臣が定める基準に適合する指定認知症対応型共同生活介護事業所において、管理栄養士（当該事業所の従業者以外の管理栄養士を含む。）が、従業者に対する栄養ケアに係る技術的助言及び指導を月１回以上行っている場合に、１月につき</t>
    </r>
    <r>
      <rPr>
        <b/>
        <sz val="11"/>
        <rFont val="ＭＳ 明朝"/>
        <family val="1"/>
        <charset val="128"/>
      </rPr>
      <t>30単位</t>
    </r>
    <r>
      <rPr>
        <sz val="11"/>
        <rFont val="ＭＳ 明朝"/>
        <family val="1"/>
        <charset val="128"/>
      </rPr>
      <t>を加算していますか。</t>
    </r>
    <rPh sb="116" eb="118">
      <t>タンイ</t>
    </rPh>
    <phoneticPr fontId="1"/>
  </si>
  <si>
    <r>
      <t>告示別表５ル</t>
    </r>
    <r>
      <rPr>
        <strike/>
        <sz val="9"/>
        <rFont val="ＭＳ 明朝"/>
        <family val="1"/>
        <charset val="128"/>
      </rPr>
      <t>チ</t>
    </r>
    <r>
      <rPr>
        <sz val="9"/>
        <rFont val="ＭＳ 明朝"/>
        <family val="1"/>
        <charset val="128"/>
      </rPr>
      <t xml:space="preserve">
留意事項第２の６(18)
</t>
    </r>
    <phoneticPr fontId="1"/>
  </si>
  <si>
    <t>21.口腔衛生管理体制加算</t>
    <rPh sb="3" eb="5">
      <t>コウクウ</t>
    </rPh>
    <rPh sb="5" eb="7">
      <t>エイセイ</t>
    </rPh>
    <rPh sb="7" eb="9">
      <t>カンリ</t>
    </rPh>
    <rPh sb="9" eb="11">
      <t>タイセイ</t>
    </rPh>
    <rPh sb="11" eb="13">
      <t>カサン</t>
    </rPh>
    <phoneticPr fontId="1"/>
  </si>
  <si>
    <r>
      <t>別に厚生労働大臣の定める基準に適合する指定認知症対応型共同生活介護事業所において、歯科医師又は歯科医師の指示を受けた歯科衛生士が、介護職員に対する口腔ケアに係る技術的助言及び指導を月１回以上行っている場合に、１月につき</t>
    </r>
    <r>
      <rPr>
        <b/>
        <sz val="11"/>
        <rFont val="ＭＳ 明朝"/>
        <family val="1"/>
        <charset val="128"/>
      </rPr>
      <t>30単位</t>
    </r>
    <r>
      <rPr>
        <sz val="11"/>
        <rFont val="ＭＳ 明朝"/>
        <family val="1"/>
        <charset val="128"/>
      </rPr>
      <t>を算定していますか。</t>
    </r>
    <rPh sb="0" eb="1">
      <t>ベツ</t>
    </rPh>
    <rPh sb="19" eb="21">
      <t>シテイ</t>
    </rPh>
    <rPh sb="21" eb="33">
      <t>ニンチショウタイオウガタキョウドウセイカツカイゴ</t>
    </rPh>
    <rPh sb="41" eb="43">
      <t>シカ</t>
    </rPh>
    <rPh sb="43" eb="45">
      <t>イシ</t>
    </rPh>
    <rPh sb="45" eb="46">
      <t>マタ</t>
    </rPh>
    <rPh sb="47" eb="49">
      <t>シカ</t>
    </rPh>
    <rPh sb="49" eb="51">
      <t>イシ</t>
    </rPh>
    <rPh sb="52" eb="54">
      <t>シジ</t>
    </rPh>
    <rPh sb="55" eb="56">
      <t>ウ</t>
    </rPh>
    <rPh sb="58" eb="60">
      <t>シカ</t>
    </rPh>
    <rPh sb="60" eb="63">
      <t>エイセイシ</t>
    </rPh>
    <rPh sb="65" eb="67">
      <t>カイゴ</t>
    </rPh>
    <rPh sb="67" eb="69">
      <t>ショクイン</t>
    </rPh>
    <rPh sb="70" eb="71">
      <t>タイ</t>
    </rPh>
    <rPh sb="73" eb="75">
      <t>コウクウ</t>
    </rPh>
    <rPh sb="78" eb="79">
      <t>カカ</t>
    </rPh>
    <rPh sb="80" eb="82">
      <t>ギジュツ</t>
    </rPh>
    <rPh sb="82" eb="83">
      <t>テキ</t>
    </rPh>
    <rPh sb="83" eb="85">
      <t>ジョゲン</t>
    </rPh>
    <rPh sb="85" eb="86">
      <t>オヨ</t>
    </rPh>
    <rPh sb="87" eb="89">
      <t>シドウ</t>
    </rPh>
    <rPh sb="90" eb="91">
      <t>ツキ</t>
    </rPh>
    <rPh sb="92" eb="93">
      <t>カイ</t>
    </rPh>
    <rPh sb="93" eb="95">
      <t>イジョウ</t>
    </rPh>
    <rPh sb="95" eb="96">
      <t>オコナ</t>
    </rPh>
    <rPh sb="100" eb="102">
      <t>バアイ</t>
    </rPh>
    <rPh sb="105" eb="106">
      <t>ツキ</t>
    </rPh>
    <rPh sb="111" eb="113">
      <t>タンイ</t>
    </rPh>
    <rPh sb="114" eb="116">
      <t>サンテイ</t>
    </rPh>
    <phoneticPr fontId="1"/>
  </si>
  <si>
    <t>告示別表５ヲ
留意事項第２の６(19)</t>
    <phoneticPr fontId="1"/>
  </si>
  <si>
    <t>22.口腔・栄養スクリーニング加算</t>
    <rPh sb="3" eb="5">
      <t>コウクウ</t>
    </rPh>
    <rPh sb="6" eb="8">
      <t>エイヨウ</t>
    </rPh>
    <rPh sb="15" eb="17">
      <t>カサン</t>
    </rPh>
    <phoneticPr fontId="1"/>
  </si>
  <si>
    <r>
      <t>別に厚生労働大臣の定める基準に適合する指定認知症対応型共同生活介護事業所の従業者が、利用開始時及び利用中６月ごとに利用者の口腔の健康状態のスクリーニング及び栄養状態のスクリーニングを行った場合に、１回につき</t>
    </r>
    <r>
      <rPr>
        <b/>
        <sz val="11"/>
        <rFont val="ＭＳ 明朝"/>
        <family val="1"/>
        <charset val="128"/>
      </rPr>
      <t>20単位</t>
    </r>
    <r>
      <rPr>
        <sz val="11"/>
        <rFont val="ＭＳ 明朝"/>
        <family val="1"/>
        <charset val="128"/>
      </rPr>
      <t>を算定していますか。
ただし、当該利用者について、当該事業所以外で既に口腔・栄養スクリーニング加算を算定している場合にあっては算定しません。</t>
    </r>
    <rPh sb="0" eb="1">
      <t>ベツ</t>
    </rPh>
    <rPh sb="19" eb="21">
      <t>シテイ</t>
    </rPh>
    <rPh sb="21" eb="33">
      <t>ニンチショウタイオウガタキョウドウセイカツカイゴ</t>
    </rPh>
    <rPh sb="42" eb="44">
      <t>リヨウ</t>
    </rPh>
    <rPh sb="44" eb="46">
      <t>カイシ</t>
    </rPh>
    <rPh sb="46" eb="47">
      <t>ジ</t>
    </rPh>
    <rPh sb="47" eb="48">
      <t>オヨ</t>
    </rPh>
    <rPh sb="49" eb="52">
      <t>リヨウチュウ</t>
    </rPh>
    <rPh sb="53" eb="54">
      <t>ツキ</t>
    </rPh>
    <rPh sb="57" eb="60">
      <t>リヨウシャ</t>
    </rPh>
    <rPh sb="78" eb="80">
      <t>エイヨウ</t>
    </rPh>
    <rPh sb="80" eb="82">
      <t>ジョウタイ</t>
    </rPh>
    <rPh sb="94" eb="96">
      <t>バアイ</t>
    </rPh>
    <rPh sb="99" eb="100">
      <t>カイ</t>
    </rPh>
    <rPh sb="122" eb="124">
      <t>トウガイ</t>
    </rPh>
    <rPh sb="124" eb="127">
      <t>リヨウシャ</t>
    </rPh>
    <rPh sb="132" eb="134">
      <t>トウガイ</t>
    </rPh>
    <rPh sb="134" eb="137">
      <t>ジギョウショ</t>
    </rPh>
    <rPh sb="137" eb="139">
      <t>イガイ</t>
    </rPh>
    <rPh sb="140" eb="141">
      <t>スデ</t>
    </rPh>
    <rPh sb="157" eb="159">
      <t>サンテイ</t>
    </rPh>
    <rPh sb="163" eb="165">
      <t>バアイ</t>
    </rPh>
    <rPh sb="170" eb="172">
      <t>サンテイ</t>
    </rPh>
    <phoneticPr fontId="1"/>
  </si>
  <si>
    <t>告示別表５ワ
留意事項第２の６(20)</t>
    <rPh sb="2" eb="4">
      <t>ベッピョウ</t>
    </rPh>
    <phoneticPr fontId="1"/>
  </si>
  <si>
    <t>23.科学的介護推進体制加算</t>
    <phoneticPr fontId="1"/>
  </si>
  <si>
    <t>告示別表５カ
留意事項第２の６(21)</t>
    <phoneticPr fontId="1"/>
  </si>
  <si>
    <r>
      <t>高齢者施設等感染対策向上加算(Ⅰ)　</t>
    </r>
    <r>
      <rPr>
        <b/>
        <sz val="11"/>
        <rFont val="ＭＳ 明朝"/>
        <family val="1"/>
        <charset val="128"/>
      </rPr>
      <t>10単位</t>
    </r>
    <phoneticPr fontId="1"/>
  </si>
  <si>
    <r>
      <t>高齢者施設等感染対策向上加算(Ⅱ)　</t>
    </r>
    <r>
      <rPr>
        <b/>
        <sz val="11"/>
        <rFont val="ＭＳ 明朝"/>
        <family val="1"/>
        <charset val="128"/>
      </rPr>
      <t>5単位</t>
    </r>
    <phoneticPr fontId="1"/>
  </si>
  <si>
    <r>
      <t>生産性向上推進体制加算(Ⅰ)　</t>
    </r>
    <r>
      <rPr>
        <b/>
        <sz val="11"/>
        <rFont val="ＭＳ 明朝"/>
        <family val="1"/>
        <charset val="128"/>
      </rPr>
      <t>100単位</t>
    </r>
    <rPh sb="0" eb="3">
      <t>セイサンセイ</t>
    </rPh>
    <rPh sb="5" eb="7">
      <t>スイシン</t>
    </rPh>
    <rPh sb="7" eb="9">
      <t>タイセイ</t>
    </rPh>
    <phoneticPr fontId="1"/>
  </si>
  <si>
    <r>
      <t>生産性向上推進体制加算(Ⅱ)　</t>
    </r>
    <r>
      <rPr>
        <b/>
        <sz val="11"/>
        <rFont val="ＭＳ 明朝"/>
        <family val="1"/>
        <charset val="128"/>
      </rPr>
      <t>10単位</t>
    </r>
    <rPh sb="0" eb="3">
      <t>セイサンセイ</t>
    </rPh>
    <rPh sb="5" eb="7">
      <t>スイシン</t>
    </rPh>
    <rPh sb="7" eb="9">
      <t>タイセイ</t>
    </rPh>
    <phoneticPr fontId="1"/>
  </si>
  <si>
    <t>27.サービス提供体制強化加算</t>
    <phoneticPr fontId="1"/>
  </si>
  <si>
    <t>別に厚生労働大臣が定める基準に適合しているものとして、電子情報処理組織を使用する方法により、市町村長に対し、老健局長が定める様式による届出を行った指定認知症対応型共同生活介護事業所が利用者に対し、指定認知症対応型共同生活介護を行った場合は、当該基準に掲げる区分に従い、１日につき次に掲げる所定単位数を加算していますか。ただし、次に掲げるいずれかの加算を算定している場合は、次に掲げるその他の加算は算定しません。</t>
    <rPh sb="98" eb="100">
      <t>シテイ</t>
    </rPh>
    <rPh sb="100" eb="106">
      <t>ニンチショウタイオウガタ</t>
    </rPh>
    <rPh sb="106" eb="108">
      <t>キョウドウ</t>
    </rPh>
    <rPh sb="108" eb="110">
      <t>セイカツ</t>
    </rPh>
    <rPh sb="135" eb="136">
      <t>ニチ</t>
    </rPh>
    <rPh sb="139" eb="140">
      <t>ツギ</t>
    </rPh>
    <rPh sb="141" eb="142">
      <t>カカ</t>
    </rPh>
    <phoneticPr fontId="1"/>
  </si>
  <si>
    <t>告示別表５ソ
留意事項第２の６(26)</t>
    <phoneticPr fontId="1"/>
  </si>
  <si>
    <t>事業所の介護職員の総数のうち、勤続年数10年以上の介護福祉士の占める割合が100分の25以上であること。</t>
    <phoneticPr fontId="1"/>
  </si>
  <si>
    <t>事業所の介護職員の総数のうち、介護福祉士の占める割合が100分の60であること。</t>
    <rPh sb="30" eb="31">
      <t>ブン</t>
    </rPh>
    <phoneticPr fontId="1"/>
  </si>
  <si>
    <t>28.介護職員等処遇改善加算</t>
    <rPh sb="7" eb="8">
      <t>ナド</t>
    </rPh>
    <phoneticPr fontId="1"/>
  </si>
  <si>
    <t>別に厚生労働大臣が定める基準に適合する介護職員等の賃金の改善等を実施しているものとして、電子情報処理組織を使用する方法により、市町村長に対し、老健局長が定める様式による届出を行った事業所が、利用者に対し、指定認知症対応型共同生活介護を行った場合は、基準に掲げる区分に従い、次に掲げる単位数を所定単位数に加算していますか。ただし、次に掲げるいずれかの加算を算定している場合は、次に掲げるその他の加算は算定しません。</t>
    <rPh sb="23" eb="24">
      <t>トウ</t>
    </rPh>
    <rPh sb="90" eb="92">
      <t>ジギョウ</t>
    </rPh>
    <rPh sb="102" eb="104">
      <t>シテイ</t>
    </rPh>
    <rPh sb="110" eb="114">
      <t>キョウドウセイカツ</t>
    </rPh>
    <phoneticPr fontId="1"/>
  </si>
  <si>
    <t>告示別表５ツ
留意事項
第２の６(27)</t>
    <phoneticPr fontId="1"/>
  </si>
  <si>
    <r>
      <t>算定した単位数の</t>
    </r>
    <r>
      <rPr>
        <b/>
        <sz val="11"/>
        <rFont val="ＭＳ 明朝"/>
        <family val="1"/>
        <charset val="128"/>
      </rPr>
      <t>1000分の186</t>
    </r>
    <r>
      <rPr>
        <sz val="11"/>
        <rFont val="ＭＳ 明朝"/>
        <family val="1"/>
        <charset val="128"/>
      </rPr>
      <t>に相当する単位数</t>
    </r>
    <phoneticPr fontId="1"/>
  </si>
  <si>
    <r>
      <t>算定した単位数の</t>
    </r>
    <r>
      <rPr>
        <b/>
        <sz val="11"/>
        <rFont val="ＭＳ 明朝"/>
        <family val="1"/>
        <charset val="128"/>
      </rPr>
      <t>1000分の178</t>
    </r>
    <r>
      <rPr>
        <sz val="11"/>
        <rFont val="ＭＳ 明朝"/>
        <family val="1"/>
        <charset val="128"/>
      </rPr>
      <t>に相当する単位数</t>
    </r>
    <phoneticPr fontId="1"/>
  </si>
  <si>
    <r>
      <t>算定した単位数の</t>
    </r>
    <r>
      <rPr>
        <b/>
        <sz val="11"/>
        <rFont val="ＭＳ 明朝"/>
        <family val="1"/>
        <charset val="128"/>
      </rPr>
      <t>1000分の155</t>
    </r>
    <r>
      <rPr>
        <sz val="11"/>
        <rFont val="ＭＳ 明朝"/>
        <family val="1"/>
        <charset val="128"/>
      </rPr>
      <t>に相当する単位数</t>
    </r>
    <phoneticPr fontId="1"/>
  </si>
  <si>
    <t>介護職員処遇等改善加算（Ⅳ）</t>
    <rPh sb="6" eb="7">
      <t>トウ</t>
    </rPh>
    <phoneticPr fontId="1"/>
  </si>
  <si>
    <r>
      <t>算定した単位数の</t>
    </r>
    <r>
      <rPr>
        <b/>
        <sz val="11"/>
        <rFont val="ＭＳ 明朝"/>
        <family val="1"/>
        <charset val="128"/>
      </rPr>
      <t>1000分の125</t>
    </r>
    <r>
      <rPr>
        <sz val="11"/>
        <rFont val="ＭＳ 明朝"/>
        <family val="1"/>
        <charset val="128"/>
      </rPr>
      <t>に相当する単位数</t>
    </r>
    <phoneticPr fontId="1"/>
  </si>
  <si>
    <t>35.記録の整備</t>
    <phoneticPr fontId="1"/>
  </si>
  <si>
    <t>① 介護従業者
共同生活住居ごとに、夜間及び深夜の時間帯以外の時間帯に、サービスの提供に当たる介護従業者を、常勤換算方法で、共同生活住居の利用者の数が３又はその端数を増すごとに１人以上としていますか。
（「利用者の数」＝「前年度の平均値」。ただし、新規に指定を受ける場合は、推定数による。）</t>
    <rPh sb="2" eb="4">
      <t>カイゴ</t>
    </rPh>
    <rPh sb="4" eb="7">
      <t>ジュウギョウシャ</t>
    </rPh>
    <rPh sb="89" eb="90">
      <t>ニン</t>
    </rPh>
    <phoneticPr fontId="1"/>
  </si>
  <si>
    <t xml:space="preserve">共同生活住居ごとに、夜間及び深夜の時間帯を通じて、１以上の介護従業者に夜間及び深夜の勤務（宿直勤務を除く）を行わせるために必要な数以上となっていますか。
</t>
    <rPh sb="37" eb="38">
      <t>オヨ</t>
    </rPh>
    <phoneticPr fontId="1"/>
  </si>
  <si>
    <t>介護従業者のうち、１以上の者は、常勤となっていますか。</t>
    <phoneticPr fontId="1"/>
  </si>
  <si>
    <t>(1) 共同生活住居ごとに、専らその職務に従事する常勤の管理者を置いていますか。</t>
    <phoneticPr fontId="1"/>
  </si>
  <si>
    <t>(2) 管理者が他の職種等を兼務している場合、兼務形態は適切ですか。兼務している場合は①または②にチェックしてください。</t>
    <phoneticPr fontId="1"/>
  </si>
  <si>
    <t>(2) 共同生活住居は、その入居定員を５人以上９人以下とし、居室、居間、食堂、台所、浴室、消火設備その他の非常災害に際して必要な設備、その他利用者が日常生活を営む上で必要な設備を設けていますか。</t>
    <phoneticPr fontId="1"/>
  </si>
  <si>
    <t>認知症対応型共同生活介護事業所については、原則として、全ての事業所でスプリンクラー設備の設置が義務づけられている。</t>
    <phoneticPr fontId="1"/>
  </si>
  <si>
    <t>共同生活住居の管理者は、同時に介護保険施設、居宅サービス事業所、地域密着型サービス（サテライト型指定認知症対応型共同生活介護事業所の場合は、本体事業所が提供する指定認知症対応型共同生活介護を除く。）事業所、（地域密着型）介護予防サービス事業所、病院、診療所又は社会福祉施設を管理する者となっていませんか。ただし、共同生活住居の管理上支障がない場合は、この限りではありません。</t>
    <rPh sb="110" eb="112">
      <t>カイゴ</t>
    </rPh>
    <rPh sb="112" eb="114">
      <t>ヨボウ</t>
    </rPh>
    <rPh sb="118" eb="120">
      <t>ジギョウ</t>
    </rPh>
    <rPh sb="120" eb="121">
      <t>ショ</t>
    </rPh>
    <phoneticPr fontId="1"/>
  </si>
  <si>
    <t xml:space="preserve">※利用者又は他の利用者等の生命又は身体を保護するため緊急やむを得ない場合に、身体的拘束等を行う際の手続について定めておくことが望ましい
</t>
    <phoneticPr fontId="1"/>
  </si>
  <si>
    <t>(2) 被保険者証に、認定審査会意見が記載されている場合には、認定審査会意見に配慮してサービスを提供するよう努めていますか。</t>
    <rPh sb="54" eb="55">
      <t>ツト</t>
    </rPh>
    <phoneticPr fontId="1"/>
  </si>
  <si>
    <t xml:space="preserve">(1) 利用申込者が要介護認定を受けていないことを確認した場合には、要介護認定の申請をしているか確認し、申請が行われていない場合は、利用申込者の意思を踏まえて速やかに申請が行われるよう必要な援助を行っていますか。
</t>
    <rPh sb="25" eb="27">
      <t>カクニン</t>
    </rPh>
    <rPh sb="75" eb="76">
      <t>フ</t>
    </rPh>
    <phoneticPr fontId="1"/>
  </si>
  <si>
    <t>(1) 法定代理受領サービスに該当するサービスを提供した際には、利用者から利用料の一部として、利用者負担分（サービスに係る域密着型介護サービス費用基準額から事業者に支払われる域密着型介護サービス費の額を控除して得た額）の支払を受けていますか。</t>
    <phoneticPr fontId="1"/>
  </si>
  <si>
    <t>(2) 重要事項をウェブサイトに掲載していますか。</t>
    <phoneticPr fontId="21"/>
  </si>
  <si>
    <t>「必要な措置」とは、具体的には、相談窓口、苦情処理の体制及び手順等、事業所における苦情を処理するために講ずる措置の概要について明らかにし、利用申込者又はその家族にサービスの内容を説明する文書に苦情に対する対応の内容についても併せて記載するとともに、事業所に掲示し、かつ、ウェブサイトに掲載すること等である。</t>
    <phoneticPr fontId="1"/>
  </si>
  <si>
    <t>(1) 事業者は、サービスの提供に当たっては、利用者、利用者の家族、地域住民の代表者、区の職員又は地域包括支援センターの職員、認知症対応型共同生活介護について知見を有する者等により構成される協議会（テレビ電話装置等を活用して行うことができるものとする。ただし、利用者等が参加する場合にあっては、テレビ電話装置等の活用について当該利用者等の同意を得なければならない。）（「運営推進会議」という。）を設置し、おおむね２月に１回以上、運営推進会議に対しサービスの活動状況を報告し、運営推進会議による評価を受けるとともに、運営推進会議から必要な要望、助言等を聴く機会を設けていますか。</t>
    <rPh sb="63" eb="66">
      <t>ニンチショウ</t>
    </rPh>
    <rPh sb="66" eb="69">
      <t>タイオウガタ</t>
    </rPh>
    <rPh sb="69" eb="71">
      <t>キョウドウ</t>
    </rPh>
    <rPh sb="71" eb="73">
      <t>セイカツ</t>
    </rPh>
    <phoneticPr fontId="1"/>
  </si>
  <si>
    <t>６．業務継続計画未策定減算</t>
    <rPh sb="2" eb="6">
      <t>ギョウムケイゾク</t>
    </rPh>
    <rPh sb="6" eb="8">
      <t>ケイカク</t>
    </rPh>
    <rPh sb="8" eb="11">
      <t>ミサクテイ</t>
    </rPh>
    <rPh sb="11" eb="13">
      <t>ゲンサン</t>
    </rPh>
    <phoneticPr fontId="1"/>
  </si>
  <si>
    <t>受け入れた若年性認知症利用者（初老期における認知症によって要介護者となった者）ごとに個別に担当者を定め、その者を中心に、当該利用者の特性やニーズに応じたサービス提供を行うこと。</t>
    <rPh sb="0" eb="1">
      <t>ウ</t>
    </rPh>
    <rPh sb="2" eb="3">
      <t>イ</t>
    </rPh>
    <rPh sb="15" eb="18">
      <t>ショロウキ</t>
    </rPh>
    <rPh sb="22" eb="25">
      <t>ニンチショウ</t>
    </rPh>
    <rPh sb="29" eb="30">
      <t>ヨウ</t>
    </rPh>
    <rPh sb="30" eb="33">
      <t>カイゴシャ</t>
    </rPh>
    <rPh sb="37" eb="38">
      <t>モノ</t>
    </rPh>
    <phoneticPr fontId="1"/>
  </si>
  <si>
    <t>1.管理者の責務</t>
    <phoneticPr fontId="1"/>
  </si>
  <si>
    <t>点検年月日</t>
    <rPh sb="4" eb="5">
      <t>ヒ</t>
    </rPh>
    <phoneticPr fontId="1"/>
  </si>
  <si>
    <t>認知症対応型サービス事業管理者研修</t>
    <rPh sb="0" eb="6">
      <t>ニンチショウタイオウガタ</t>
    </rPh>
    <rPh sb="10" eb="12">
      <t>ジギョウ</t>
    </rPh>
    <rPh sb="12" eb="15">
      <t>カンリシャ</t>
    </rPh>
    <rPh sb="15" eb="17">
      <t>ケンシュウ</t>
    </rPh>
    <phoneticPr fontId="1"/>
  </si>
  <si>
    <t>看護師</t>
    <rPh sb="0" eb="3">
      <t>カンゴシ</t>
    </rPh>
    <phoneticPr fontId="1"/>
  </si>
  <si>
    <t>–</t>
    <phoneticPr fontId="1"/>
  </si>
  <si>
    <t>准看護師</t>
    <rPh sb="0" eb="4">
      <t>ジュンカンゴシ</t>
    </rPh>
    <phoneticPr fontId="1"/>
  </si>
  <si>
    <t>介護福祉士</t>
    <rPh sb="0" eb="5">
      <t>カイゴフクシシ</t>
    </rPh>
    <phoneticPr fontId="1"/>
  </si>
  <si>
    <t>介護支援専門員</t>
    <rPh sb="0" eb="7">
      <t>カイゴシエンセンモンイン</t>
    </rPh>
    <phoneticPr fontId="1"/>
  </si>
  <si>
    <t>実務者研修</t>
    <rPh sb="0" eb="5">
      <t>ジツムシャケンシュウ</t>
    </rPh>
    <phoneticPr fontId="1"/>
  </si>
  <si>
    <t>認知症介護基礎研修</t>
    <rPh sb="0" eb="3">
      <t>ニンチショウ</t>
    </rPh>
    <rPh sb="3" eb="5">
      <t>カイゴ</t>
    </rPh>
    <rPh sb="5" eb="9">
      <t>キソケンシュウ</t>
    </rPh>
    <phoneticPr fontId="1"/>
  </si>
  <si>
    <t>介護職員初任者研修</t>
    <rPh sb="0" eb="4">
      <t>カイゴショクイン</t>
    </rPh>
    <rPh sb="4" eb="9">
      <t>ショニンシャケンシュウ</t>
    </rPh>
    <phoneticPr fontId="1"/>
  </si>
  <si>
    <t>介護職員基礎研修</t>
    <rPh sb="0" eb="4">
      <t>カイゴショクイン</t>
    </rPh>
    <rPh sb="4" eb="8">
      <t>キソケンシュウ</t>
    </rPh>
    <phoneticPr fontId="1"/>
  </si>
  <si>
    <t>その他</t>
    <rPh sb="2" eb="3">
      <t>タ</t>
    </rPh>
    <phoneticPr fontId="1"/>
  </si>
  <si>
    <t>点検事項の内容を確認し、点検結果の該当する箇所（はい、いいえ、非該当）のいずれかチェックをしてください。</t>
    <rPh sb="0" eb="4">
      <t>テンケンジコウ</t>
    </rPh>
    <rPh sb="5" eb="7">
      <t>ナイヨウ</t>
    </rPh>
    <rPh sb="8" eb="10">
      <t>カクニン</t>
    </rPh>
    <rPh sb="12" eb="16">
      <t>テンケンケッカ</t>
    </rPh>
    <rPh sb="17" eb="19">
      <t>ガイトウ</t>
    </rPh>
    <rPh sb="21" eb="23">
      <t>カショ</t>
    </rPh>
    <rPh sb="31" eb="34">
      <t>ヒガイトウ</t>
    </rPh>
    <phoneticPr fontId="21"/>
  </si>
  <si>
    <t>自己点検表の内容は、令和８年４月１日現在のものです。法令等の改正があった場合は、改正後の内容に即した対応をお願いします。</t>
    <rPh sb="10" eb="12">
      <t>レイワ</t>
    </rPh>
    <rPh sb="13" eb="14">
      <t>ネン</t>
    </rPh>
    <rPh sb="15" eb="16">
      <t>ガツ</t>
    </rPh>
    <rPh sb="17" eb="18">
      <t>ニチ</t>
    </rPh>
    <phoneticPr fontId="21"/>
  </si>
  <si>
    <t>○○　C太</t>
    <rPh sb="4" eb="5">
      <t>タ</t>
    </rPh>
    <phoneticPr fontId="21"/>
  </si>
  <si>
    <t>○○　D美</t>
    <rPh sb="4" eb="5">
      <t>ミ</t>
    </rPh>
    <phoneticPr fontId="21"/>
  </si>
  <si>
    <t>○○　E夫</t>
    <rPh sb="4" eb="5">
      <t>オット</t>
    </rPh>
    <phoneticPr fontId="1"/>
  </si>
  <si>
    <t>○○　F子</t>
    <rPh sb="4" eb="5">
      <t>コ</t>
    </rPh>
    <phoneticPr fontId="1"/>
  </si>
  <si>
    <t>○○　G太</t>
    <rPh sb="4" eb="5">
      <t>タ</t>
    </rPh>
    <phoneticPr fontId="1"/>
  </si>
  <si>
    <t>○○　H美</t>
    <rPh sb="4" eb="5">
      <t>ミ</t>
    </rPh>
    <phoneticPr fontId="1"/>
  </si>
  <si>
    <t>事業所のユニット数</t>
    <rPh sb="8" eb="9">
      <t>スウ</t>
    </rPh>
    <phoneticPr fontId="21"/>
  </si>
  <si>
    <t>認知症の診断書の有無</t>
    <rPh sb="0" eb="3">
      <t>ニンチショウ</t>
    </rPh>
    <rPh sb="4" eb="7">
      <t>シンダンショ</t>
    </rPh>
    <rPh sb="8" eb="10">
      <t>ウム</t>
    </rPh>
    <phoneticPr fontId="1"/>
  </si>
  <si>
    <t>　</t>
  </si>
  <si>
    <t>以下の事項に変更があったときは、10日以内に、その旨を区に届け出ていますか。</t>
    <phoneticPr fontId="1"/>
  </si>
  <si>
    <t>区分</t>
    <phoneticPr fontId="1"/>
  </si>
  <si>
    <t>日勤</t>
    <phoneticPr fontId="1"/>
  </si>
  <si>
    <t>夜勤</t>
    <phoneticPr fontId="1"/>
  </si>
  <si>
    <t>認知症高齢者の「日常生活自立度」は、Ⅰ、Ⅱ、Ⅱa、Ⅱb・・・Ｍを選択してください。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</si>
</sst>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0\)"/>
    <numFmt numFmtId="177" formatCode="0.0"/>
    <numFmt numFmtId="178" formatCode="#,##0.0;[Red]\-#,##0.0"/>
  </numFmts>
  <fonts count="58" x14ac:knownFonts="1">
    <font>
      <sz val="11"/>
      <color theme="1"/>
      <name val="ＭＳ Ｐゴシック"/>
      <family val="2"/>
      <charset val="128"/>
      <scheme val="minor"/>
    </font>
    <font>
      <sz val="6"/>
      <name val="ＭＳ Ｐゴシック"/>
      <family val="2"/>
      <charset val="128"/>
      <scheme val="minor"/>
    </font>
    <font>
      <sz val="11"/>
      <name val="ＭＳ 明朝"/>
      <family val="1"/>
      <charset val="128"/>
    </font>
    <font>
      <sz val="8"/>
      <color rgb="FFFF0000"/>
      <name val="ＭＳ 明朝"/>
      <family val="1"/>
      <charset val="128"/>
    </font>
    <font>
      <b/>
      <sz val="11"/>
      <name val="ＭＳ 明朝"/>
      <family val="1"/>
      <charset val="128"/>
    </font>
    <font>
      <sz val="10"/>
      <name val="ＭＳ 明朝"/>
      <family val="1"/>
      <charset val="128"/>
    </font>
    <font>
      <sz val="14"/>
      <name val="ＭＳ 明朝"/>
      <family val="1"/>
      <charset val="128"/>
    </font>
    <font>
      <sz val="12"/>
      <name val="ＭＳ 明朝"/>
      <family val="1"/>
      <charset val="128"/>
    </font>
    <font>
      <sz val="8"/>
      <name val="ＭＳ 明朝"/>
      <family val="1"/>
      <charset val="128"/>
    </font>
    <font>
      <sz val="11"/>
      <name val="ＭＳ Ｐゴシック"/>
      <family val="2"/>
      <charset val="128"/>
      <scheme val="minor"/>
    </font>
    <font>
      <sz val="9"/>
      <name val="ＭＳ 明朝"/>
      <family val="1"/>
      <charset val="128"/>
    </font>
    <font>
      <sz val="9"/>
      <name val="ＭＳ Ｐゴシック"/>
      <family val="2"/>
      <charset val="128"/>
      <scheme val="minor"/>
    </font>
    <font>
      <u/>
      <sz val="11"/>
      <name val="ＭＳ 明朝"/>
      <family val="1"/>
      <charset val="128"/>
    </font>
    <font>
      <sz val="10"/>
      <name val="ＭＳ Ｐゴシック"/>
      <family val="2"/>
      <charset val="128"/>
      <scheme val="minor"/>
    </font>
    <font>
      <sz val="11"/>
      <name val="ＭＳ Ｐ明朝"/>
      <family val="1"/>
      <charset val="128"/>
    </font>
    <font>
      <sz val="11"/>
      <name val="ＭＳ Ｐゴシック"/>
      <family val="3"/>
      <charset val="128"/>
      <scheme val="minor"/>
    </font>
    <font>
      <u/>
      <sz val="10"/>
      <name val="ＭＳ 明朝"/>
      <family val="1"/>
      <charset val="128"/>
    </font>
    <font>
      <b/>
      <u/>
      <sz val="11"/>
      <name val="ＭＳ 明朝"/>
      <family val="1"/>
      <charset val="128"/>
    </font>
    <font>
      <sz val="10.5"/>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20"/>
      <name val="ＭＳ ゴシック"/>
      <family val="3"/>
      <charset val="128"/>
    </font>
    <font>
      <b/>
      <sz val="12"/>
      <name val="ＭＳ 明朝"/>
      <family val="1"/>
      <charset val="128"/>
    </font>
    <font>
      <sz val="11"/>
      <name val="HGSｺﾞｼｯｸM"/>
      <family val="3"/>
      <charset val="128"/>
    </font>
    <font>
      <sz val="10"/>
      <name val="HGSｺﾞｼｯｸM"/>
      <family val="3"/>
      <charset val="128"/>
    </font>
    <font>
      <sz val="18"/>
      <name val="HGSｺﾞｼｯｸM"/>
      <family val="3"/>
      <charset val="128"/>
    </font>
    <font>
      <sz val="20"/>
      <name val="HGSｺﾞｼｯｸM"/>
      <family val="3"/>
      <charset val="128"/>
    </font>
    <font>
      <b/>
      <sz val="11"/>
      <name val="HGSｺﾞｼｯｸM"/>
      <family val="3"/>
      <charset val="128"/>
    </font>
    <font>
      <sz val="11"/>
      <color theme="1"/>
      <name val="HGSｺﾞｼｯｸM"/>
      <family val="3"/>
      <charset val="128"/>
    </font>
    <font>
      <sz val="9"/>
      <name val="HGSｺﾞｼｯｸM"/>
      <family val="3"/>
      <charset val="128"/>
    </font>
    <font>
      <sz val="12"/>
      <name val="HGSｺﾞｼｯｸM"/>
      <family val="3"/>
      <charset val="128"/>
    </font>
    <font>
      <b/>
      <sz val="9"/>
      <color theme="1"/>
      <name val="HGSｺﾞｼｯｸM"/>
      <family val="3"/>
      <charset val="128"/>
    </font>
    <font>
      <sz val="10"/>
      <color theme="1"/>
      <name val="HGSｺﾞｼｯｸM"/>
      <family val="3"/>
      <charset val="128"/>
    </font>
    <font>
      <b/>
      <sz val="12"/>
      <name val="HGSｺﾞｼｯｸM"/>
      <family val="3"/>
      <charset val="128"/>
    </font>
    <font>
      <sz val="11"/>
      <color rgb="FFFF0000"/>
      <name val="HGSｺﾞｼｯｸM"/>
      <family val="3"/>
      <charset val="128"/>
    </font>
    <font>
      <b/>
      <sz val="14"/>
      <name val="HGSｺﾞｼｯｸM"/>
      <family val="3"/>
      <charset val="128"/>
    </font>
    <font>
      <sz val="14"/>
      <name val="HGSｺﾞｼｯｸM"/>
      <family val="3"/>
      <charset val="128"/>
    </font>
    <font>
      <sz val="20"/>
      <name val="ＭＳ 明朝"/>
      <family val="1"/>
      <charset val="128"/>
    </font>
    <font>
      <sz val="11"/>
      <color rgb="FFFF0000"/>
      <name val="ＭＳ Ｐゴシック"/>
      <family val="3"/>
      <charset val="128"/>
      <scheme val="minor"/>
    </font>
    <font>
      <b/>
      <sz val="11"/>
      <name val="ＭＳ Ｐゴシック"/>
      <family val="3"/>
      <charset val="128"/>
      <scheme val="minor"/>
    </font>
    <font>
      <b/>
      <sz val="14"/>
      <name val="ＭＳ Ｐゴシック"/>
      <family val="3"/>
      <charset val="128"/>
      <scheme val="minor"/>
    </font>
    <font>
      <sz val="12"/>
      <name val="ＭＳ Ｐゴシック"/>
      <family val="3"/>
      <charset val="128"/>
      <scheme val="minor"/>
    </font>
    <font>
      <sz val="18"/>
      <name val="ＭＳ Ｐゴシック"/>
      <family val="3"/>
      <charset val="128"/>
      <scheme val="minor"/>
    </font>
    <font>
      <sz val="20"/>
      <name val="ＭＳ Ｐゴシック"/>
      <family val="3"/>
      <charset val="128"/>
      <scheme val="minor"/>
    </font>
    <font>
      <b/>
      <sz val="12"/>
      <name val="ＭＳ Ｐゴシック"/>
      <family val="3"/>
      <charset val="128"/>
      <scheme val="minor"/>
    </font>
    <font>
      <sz val="9"/>
      <name val="ＭＳ Ｐゴシック"/>
      <family val="3"/>
      <charset val="128"/>
      <scheme val="minor"/>
    </font>
    <font>
      <sz val="14"/>
      <name val="ＭＳ Ｐゴシック"/>
      <family val="3"/>
      <charset val="128"/>
      <scheme val="minor"/>
    </font>
    <font>
      <sz val="10"/>
      <name val="ＭＳ Ｐゴシック"/>
      <family val="3"/>
      <charset val="128"/>
      <scheme val="minor"/>
    </font>
    <font>
      <b/>
      <sz val="11"/>
      <color rgb="FFFF0000"/>
      <name val="ＭＳ Ｐゴシック"/>
      <family val="3"/>
      <charset val="128"/>
      <scheme val="minor"/>
    </font>
    <font>
      <b/>
      <sz val="11"/>
      <color rgb="FFFF0000"/>
      <name val="HGP創英角ﾎﾟｯﾌﾟ体"/>
      <family val="3"/>
      <charset val="128"/>
    </font>
    <font>
      <strike/>
      <sz val="11"/>
      <name val="ＭＳ 明朝"/>
      <family val="1"/>
      <charset val="128"/>
    </font>
    <font>
      <strike/>
      <sz val="9"/>
      <name val="ＭＳ 明朝"/>
      <family val="1"/>
      <charset val="128"/>
    </font>
    <font>
      <b/>
      <sz val="11"/>
      <color theme="1"/>
      <name val="HGSｺﾞｼｯｸM"/>
      <family val="3"/>
      <charset val="128"/>
    </font>
    <font>
      <sz val="11"/>
      <color rgb="FFFF0000"/>
      <name val="ＭＳ 明朝"/>
      <family val="1"/>
      <charset val="128"/>
    </font>
    <font>
      <sz val="11"/>
      <name val="Calibri"/>
      <family val="3"/>
    </font>
    <font>
      <b/>
      <sz val="12"/>
      <color theme="1"/>
      <name val="ＭＳ 明朝"/>
      <family val="1"/>
      <charset val="128"/>
    </font>
    <font>
      <sz val="12"/>
      <color theme="1"/>
      <name val="ＭＳ 明朝"/>
      <family val="1"/>
      <charset val="128"/>
    </font>
  </fonts>
  <fills count="7">
    <fill>
      <patternFill patternType="none"/>
    </fill>
    <fill>
      <patternFill patternType="gray125"/>
    </fill>
    <fill>
      <patternFill patternType="solid">
        <fgColor rgb="FFCCFFC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5">
    <xf numFmtId="0" fontId="0" fillId="0" borderId="0">
      <alignment vertical="center"/>
    </xf>
    <xf numFmtId="0" fontId="19" fillId="0" borderId="0">
      <alignment vertical="center"/>
    </xf>
    <xf numFmtId="0" fontId="20" fillId="0" borderId="0"/>
    <xf numFmtId="0" fontId="20" fillId="0" borderId="0">
      <alignment vertical="center"/>
    </xf>
    <xf numFmtId="38" fontId="20" fillId="0" borderId="0" applyFont="0" applyFill="0" applyBorder="0" applyAlignment="0" applyProtection="0">
      <alignment vertical="center"/>
    </xf>
  </cellStyleXfs>
  <cellXfs count="1192">
    <xf numFmtId="0" fontId="0" fillId="0" borderId="0" xfId="0">
      <alignment vertical="center"/>
    </xf>
    <xf numFmtId="176" fontId="2" fillId="0" borderId="0" xfId="0" quotePrefix="1" applyNumberFormat="1" applyFont="1" applyFill="1" applyBorder="1" applyAlignment="1">
      <alignment horizontal="center" vertical="center"/>
    </xf>
    <xf numFmtId="176" fontId="2" fillId="0" borderId="0" xfId="0" applyNumberFormat="1" applyFont="1" applyFill="1" applyBorder="1">
      <alignment vertical="center"/>
    </xf>
    <xf numFmtId="0" fontId="2" fillId="0" borderId="0" xfId="0" applyFont="1" applyFill="1" applyBorder="1">
      <alignment vertical="center"/>
    </xf>
    <xf numFmtId="176" fontId="2" fillId="0" borderId="10" xfId="0" applyNumberFormat="1" applyFont="1" applyFill="1" applyBorder="1">
      <alignment vertical="center"/>
    </xf>
    <xf numFmtId="0" fontId="2" fillId="0" borderId="28" xfId="0" applyFont="1" applyFill="1" applyBorder="1" applyAlignment="1">
      <alignment vertical="center"/>
    </xf>
    <xf numFmtId="176" fontId="2" fillId="0" borderId="7" xfId="0" quotePrefix="1" applyNumberFormat="1" applyFont="1" applyFill="1" applyBorder="1" applyAlignment="1">
      <alignment vertical="center"/>
    </xf>
    <xf numFmtId="0" fontId="4" fillId="0" borderId="0" xfId="0" applyFont="1" applyFill="1" applyBorder="1" applyAlignment="1">
      <alignment vertical="center"/>
    </xf>
    <xf numFmtId="0" fontId="2" fillId="0" borderId="7" xfId="0" quotePrefix="1" applyFont="1" applyFill="1" applyBorder="1" applyAlignment="1">
      <alignment vertical="center" wrapText="1"/>
    </xf>
    <xf numFmtId="0" fontId="2" fillId="0" borderId="27" xfId="0" applyFont="1" applyFill="1" applyBorder="1" applyAlignment="1">
      <alignment vertical="center"/>
    </xf>
    <xf numFmtId="0" fontId="2" fillId="0" borderId="7" xfId="0" applyFont="1" applyFill="1" applyBorder="1" applyAlignment="1">
      <alignment vertical="center"/>
    </xf>
    <xf numFmtId="0" fontId="2" fillId="0" borderId="0" xfId="0" applyFont="1" applyFill="1" applyBorder="1" applyAlignment="1">
      <alignment vertical="top"/>
    </xf>
    <xf numFmtId="176" fontId="2" fillId="0" borderId="27" xfId="0" quotePrefix="1" applyNumberFormat="1" applyFont="1" applyFill="1" applyBorder="1" applyAlignment="1">
      <alignment vertical="center"/>
    </xf>
    <xf numFmtId="0" fontId="13" fillId="0" borderId="0" xfId="0" applyFont="1" applyFill="1" applyBorder="1">
      <alignment vertical="center"/>
    </xf>
    <xf numFmtId="0" fontId="2" fillId="0" borderId="5" xfId="1" applyFont="1" applyFill="1" applyBorder="1" applyAlignment="1">
      <alignment horizontal="left" vertical="center"/>
    </xf>
    <xf numFmtId="0" fontId="2" fillId="0" borderId="7" xfId="1" applyFont="1" applyFill="1" applyBorder="1" applyAlignment="1">
      <alignment horizontal="left" vertical="center"/>
    </xf>
    <xf numFmtId="0" fontId="10" fillId="0" borderId="0" xfId="1" applyFont="1" applyFill="1" applyBorder="1" applyAlignment="1">
      <alignment horizontal="left" vertical="center"/>
    </xf>
    <xf numFmtId="0" fontId="5" fillId="0" borderId="0" xfId="1" applyFont="1" applyFill="1" applyBorder="1" applyAlignment="1">
      <alignment horizontal="left" vertical="center" wrapText="1"/>
    </xf>
    <xf numFmtId="0" fontId="2" fillId="0" borderId="7" xfId="1" applyFont="1" applyFill="1" applyBorder="1">
      <alignment vertical="center"/>
    </xf>
    <xf numFmtId="0" fontId="2" fillId="0" borderId="0" xfId="1" applyFont="1" applyFill="1" applyBorder="1" applyAlignment="1">
      <alignment vertical="center"/>
    </xf>
    <xf numFmtId="0" fontId="2" fillId="0" borderId="8" xfId="1" applyFont="1" applyFill="1" applyBorder="1" applyAlignment="1">
      <alignment vertical="center"/>
    </xf>
    <xf numFmtId="0" fontId="2" fillId="0" borderId="7" xfId="0" applyFont="1" applyFill="1" applyBorder="1" applyAlignment="1">
      <alignment horizontal="right" vertical="top" wrapText="1"/>
    </xf>
    <xf numFmtId="0" fontId="5" fillId="0" borderId="8" xfId="1" applyFont="1" applyFill="1" applyBorder="1" applyAlignment="1">
      <alignment horizontal="left" vertical="center" wrapText="1"/>
    </xf>
    <xf numFmtId="0" fontId="2" fillId="0" borderId="0" xfId="0" quotePrefix="1" applyFont="1" applyFill="1" applyBorder="1" applyAlignment="1">
      <alignment horizontal="center" vertical="top"/>
    </xf>
    <xf numFmtId="0" fontId="2" fillId="0" borderId="0" xfId="0" applyFont="1" applyFill="1" applyBorder="1" applyAlignment="1">
      <alignment vertical="center"/>
    </xf>
    <xf numFmtId="0" fontId="2" fillId="0" borderId="0" xfId="0" applyFont="1" applyFill="1" applyBorder="1" applyAlignment="1">
      <alignment horizontal="right" vertical="center" wrapText="1"/>
    </xf>
    <xf numFmtId="0" fontId="2" fillId="0" borderId="0" xfId="0" applyFont="1" applyFill="1" applyBorder="1" applyAlignment="1">
      <alignment horizontal="right" wrapText="1"/>
    </xf>
    <xf numFmtId="0" fontId="2" fillId="0" borderId="8" xfId="0" applyFont="1" applyFill="1" applyBorder="1" applyAlignment="1">
      <alignment vertical="center"/>
    </xf>
    <xf numFmtId="0" fontId="5" fillId="0" borderId="7" xfId="0" applyFont="1" applyFill="1" applyBorder="1" applyAlignment="1">
      <alignment horizontal="right" vertical="top"/>
    </xf>
    <xf numFmtId="0" fontId="2" fillId="0" borderId="7" xfId="0" applyFont="1" applyFill="1" applyBorder="1" applyAlignment="1">
      <alignment horizontal="right" vertical="center"/>
    </xf>
    <xf numFmtId="0" fontId="2" fillId="0" borderId="7" xfId="0" applyFont="1" applyFill="1" applyBorder="1" applyAlignment="1">
      <alignment horizontal="right" vertical="center" wrapText="1"/>
    </xf>
    <xf numFmtId="0" fontId="2" fillId="0" borderId="27" xfId="0" quotePrefix="1" applyFont="1" applyFill="1" applyBorder="1" applyAlignment="1">
      <alignment vertical="center" wrapText="1"/>
    </xf>
    <xf numFmtId="176" fontId="2" fillId="0" borderId="0" xfId="0" quotePrefix="1" applyNumberFormat="1" applyFont="1" applyFill="1" applyBorder="1" applyAlignment="1">
      <alignment vertical="center"/>
    </xf>
    <xf numFmtId="0" fontId="2" fillId="0" borderId="28" xfId="0" applyFont="1" applyFill="1" applyBorder="1" applyAlignment="1">
      <alignment horizontal="left" vertical="center"/>
    </xf>
    <xf numFmtId="0" fontId="2" fillId="0" borderId="0" xfId="0" applyFont="1" applyFill="1" applyBorder="1" applyAlignment="1">
      <alignment horizontal="right" vertical="top"/>
    </xf>
    <xf numFmtId="0" fontId="2" fillId="0" borderId="8" xfId="0" applyFont="1" applyFill="1" applyBorder="1" applyAlignment="1">
      <alignment horizontal="right" vertical="center"/>
    </xf>
    <xf numFmtId="0" fontId="5" fillId="0" borderId="0" xfId="0" applyFont="1" applyFill="1" applyBorder="1" applyAlignment="1">
      <alignment vertical="top" wrapText="1"/>
    </xf>
    <xf numFmtId="0" fontId="10" fillId="0" borderId="0" xfId="0" applyFont="1" applyFill="1" applyBorder="1" applyAlignment="1">
      <alignment horizontal="left" vertical="center"/>
    </xf>
    <xf numFmtId="0" fontId="10" fillId="0" borderId="28" xfId="0" applyFont="1" applyFill="1" applyBorder="1" applyAlignment="1">
      <alignment horizontal="left" vertical="center"/>
    </xf>
    <xf numFmtId="0" fontId="2" fillId="0" borderId="0" xfId="1" applyFont="1" applyFill="1" applyBorder="1" applyAlignment="1">
      <alignment vertical="center" wrapText="1"/>
    </xf>
    <xf numFmtId="0" fontId="9" fillId="0" borderId="0" xfId="1" applyFont="1" applyFill="1">
      <alignment vertical="center"/>
    </xf>
    <xf numFmtId="0" fontId="2" fillId="0" borderId="4" xfId="1" applyFont="1" applyFill="1" applyBorder="1" applyAlignment="1">
      <alignment vertical="center"/>
    </xf>
    <xf numFmtId="0" fontId="9" fillId="0" borderId="0" xfId="0" applyFont="1" applyFill="1">
      <alignment vertical="center"/>
    </xf>
    <xf numFmtId="0" fontId="2" fillId="0" borderId="0" xfId="1" applyFont="1" applyFill="1">
      <alignment vertical="center"/>
    </xf>
    <xf numFmtId="0" fontId="9" fillId="0" borderId="0" xfId="0" applyFont="1" applyFill="1" applyAlignment="1">
      <alignment horizontal="left" vertical="top"/>
    </xf>
    <xf numFmtId="0" fontId="11" fillId="0" borderId="0" xfId="0" applyFont="1" applyFill="1" applyAlignment="1">
      <alignment horizontal="center" vertical="top"/>
    </xf>
    <xf numFmtId="0" fontId="5" fillId="0" borderId="0" xfId="0" applyFont="1" applyFill="1" applyBorder="1" applyAlignment="1">
      <alignment horizontal="center" vertical="center"/>
    </xf>
    <xf numFmtId="0" fontId="13" fillId="0" borderId="7" xfId="0" applyFont="1" applyFill="1" applyBorder="1">
      <alignment vertical="center"/>
    </xf>
    <xf numFmtId="0" fontId="13" fillId="0" borderId="27" xfId="0" applyFont="1" applyFill="1" applyBorder="1">
      <alignment vertical="center"/>
    </xf>
    <xf numFmtId="0" fontId="5" fillId="0" borderId="8" xfId="0" applyFont="1" applyFill="1" applyBorder="1" applyAlignment="1">
      <alignment vertical="center"/>
    </xf>
    <xf numFmtId="0" fontId="13" fillId="0" borderId="14" xfId="0" applyFont="1" applyFill="1" applyBorder="1">
      <alignment vertical="center"/>
    </xf>
    <xf numFmtId="0" fontId="13" fillId="0" borderId="8" xfId="0" applyFont="1" applyFill="1" applyBorder="1">
      <alignment vertical="center"/>
    </xf>
    <xf numFmtId="0" fontId="2" fillId="0" borderId="0" xfId="0" applyFont="1" applyFill="1" applyBorder="1" applyAlignment="1">
      <alignment horizontal="right" vertical="top" wrapText="1"/>
    </xf>
    <xf numFmtId="0" fontId="2" fillId="0" borderId="27" xfId="0" applyFont="1" applyFill="1" applyBorder="1" applyAlignment="1">
      <alignment horizontal="right" vertical="top" wrapText="1"/>
    </xf>
    <xf numFmtId="49" fontId="2" fillId="0" borderId="7" xfId="0" applyNumberFormat="1" applyFont="1" applyFill="1" applyBorder="1" applyAlignment="1">
      <alignment horizontal="right" vertical="center" wrapText="1"/>
    </xf>
    <xf numFmtId="0" fontId="5" fillId="0" borderId="11" xfId="0" applyFont="1" applyFill="1" applyBorder="1" applyAlignment="1">
      <alignment horizontal="center" vertical="center"/>
    </xf>
    <xf numFmtId="0" fontId="2" fillId="0" borderId="7" xfId="0" applyFont="1" applyFill="1" applyBorder="1" applyAlignment="1">
      <alignment horizontal="center" vertical="center" wrapText="1"/>
    </xf>
    <xf numFmtId="0" fontId="5" fillId="0" borderId="8" xfId="0" applyFont="1" applyFill="1" applyBorder="1">
      <alignment vertical="center"/>
    </xf>
    <xf numFmtId="0" fontId="9" fillId="0" borderId="7" xfId="0" applyFont="1" applyFill="1" applyBorder="1" applyAlignment="1">
      <alignment vertical="center" wrapText="1"/>
    </xf>
    <xf numFmtId="0" fontId="5" fillId="0" borderId="14" xfId="0" applyFont="1" applyFill="1" applyBorder="1">
      <alignment vertical="center"/>
    </xf>
    <xf numFmtId="0" fontId="5" fillId="0" borderId="11" xfId="0" applyFont="1" applyFill="1" applyBorder="1">
      <alignment vertical="center"/>
    </xf>
    <xf numFmtId="0" fontId="13" fillId="0" borderId="12" xfId="0" applyFont="1" applyFill="1" applyBorder="1">
      <alignment vertical="center"/>
    </xf>
    <xf numFmtId="0" fontId="2" fillId="0" borderId="0" xfId="0" applyFont="1" applyFill="1">
      <alignment vertical="center"/>
    </xf>
    <xf numFmtId="0" fontId="2" fillId="0" borderId="5" xfId="0" applyFont="1" applyFill="1" applyBorder="1" applyAlignment="1">
      <alignment horizontal="left" vertical="center"/>
    </xf>
    <xf numFmtId="0" fontId="6" fillId="0" borderId="4" xfId="0" applyFont="1" applyFill="1" applyBorder="1" applyAlignment="1">
      <alignment horizontal="left" vertical="center"/>
    </xf>
    <xf numFmtId="0" fontId="6" fillId="0" borderId="6" xfId="0" applyFont="1" applyFill="1" applyBorder="1" applyAlignment="1">
      <alignment horizontal="left" vertical="center"/>
    </xf>
    <xf numFmtId="0" fontId="6" fillId="0" borderId="13" xfId="0" applyFont="1" applyFill="1" applyBorder="1" applyAlignment="1">
      <alignment horizontal="left" vertical="center"/>
    </xf>
    <xf numFmtId="0" fontId="9" fillId="0" borderId="27" xfId="0" applyFont="1" applyFill="1" applyBorder="1" applyAlignment="1">
      <alignment vertical="top" wrapText="1"/>
    </xf>
    <xf numFmtId="0" fontId="2" fillId="0" borderId="24" xfId="0" applyFont="1" applyFill="1" applyBorder="1" applyAlignment="1">
      <alignment horizontal="left" vertical="center"/>
    </xf>
    <xf numFmtId="0" fontId="6" fillId="0" borderId="25" xfId="0" applyFont="1" applyFill="1" applyBorder="1" applyAlignment="1">
      <alignment horizontal="left" vertical="center"/>
    </xf>
    <xf numFmtId="0" fontId="6" fillId="0" borderId="26" xfId="0" applyFont="1" applyFill="1" applyBorder="1" applyAlignment="1">
      <alignment horizontal="left" vertical="center"/>
    </xf>
    <xf numFmtId="0" fontId="5" fillId="0" borderId="7" xfId="0" applyFont="1" applyFill="1" applyBorder="1" applyAlignment="1">
      <alignment vertical="center"/>
    </xf>
    <xf numFmtId="0" fontId="5" fillId="0" borderId="9" xfId="0" applyFont="1" applyFill="1" applyBorder="1" applyAlignment="1">
      <alignment vertical="center"/>
    </xf>
    <xf numFmtId="0" fontId="2" fillId="0" borderId="5" xfId="1" applyFont="1" applyFill="1" applyBorder="1" applyAlignment="1">
      <alignment vertical="center"/>
    </xf>
    <xf numFmtId="0" fontId="2" fillId="0" borderId="6" xfId="1" applyFont="1" applyFill="1" applyBorder="1" applyAlignment="1">
      <alignment vertical="center"/>
    </xf>
    <xf numFmtId="0" fontId="5" fillId="0" borderId="8" xfId="1" applyFont="1" applyFill="1" applyBorder="1" applyAlignment="1">
      <alignment horizontal="right" vertical="center"/>
    </xf>
    <xf numFmtId="0" fontId="2" fillId="0" borderId="0" xfId="1" applyFont="1" applyFill="1" applyBorder="1">
      <alignment vertical="center"/>
    </xf>
    <xf numFmtId="0" fontId="2" fillId="0" borderId="7" xfId="1" applyFont="1" applyFill="1" applyBorder="1" applyAlignment="1">
      <alignment vertical="center" wrapText="1"/>
    </xf>
    <xf numFmtId="0" fontId="5" fillId="0" borderId="8" xfId="1" applyFont="1" applyFill="1" applyBorder="1" applyAlignment="1">
      <alignment vertical="center" wrapText="1"/>
    </xf>
    <xf numFmtId="0" fontId="5" fillId="0" borderId="0" xfId="0" applyFont="1" applyFill="1" applyBorder="1" applyAlignment="1">
      <alignment vertical="center"/>
    </xf>
    <xf numFmtId="0" fontId="5" fillId="0" borderId="7" xfId="1" applyFont="1" applyFill="1" applyBorder="1" applyAlignment="1">
      <alignment vertical="center" wrapText="1"/>
    </xf>
    <xf numFmtId="0" fontId="10" fillId="0" borderId="0" xfId="1" applyFont="1" applyFill="1" applyBorder="1" applyAlignment="1">
      <alignment horizontal="left" vertical="top" wrapText="1"/>
    </xf>
    <xf numFmtId="0" fontId="10" fillId="0" borderId="8" xfId="1" applyFont="1" applyFill="1" applyBorder="1" applyAlignment="1">
      <alignment horizontal="left" vertical="top" wrapText="1"/>
    </xf>
    <xf numFmtId="0" fontId="10" fillId="0" borderId="0" xfId="0" applyFont="1" applyFill="1" applyBorder="1" applyAlignment="1">
      <alignment vertical="center"/>
    </xf>
    <xf numFmtId="0" fontId="2" fillId="0" borderId="13" xfId="0" applyFont="1" applyFill="1" applyBorder="1">
      <alignment vertical="center"/>
    </xf>
    <xf numFmtId="0" fontId="2" fillId="0" borderId="14" xfId="0" applyFont="1" applyFill="1" applyBorder="1">
      <alignment vertical="center"/>
    </xf>
    <xf numFmtId="0" fontId="2" fillId="0" borderId="8" xfId="0" applyFont="1" applyFill="1" applyBorder="1">
      <alignment vertical="center"/>
    </xf>
    <xf numFmtId="0" fontId="2" fillId="0" borderId="4" xfId="0" applyFont="1" applyFill="1" applyBorder="1">
      <alignment vertical="center"/>
    </xf>
    <xf numFmtId="0" fontId="2" fillId="0" borderId="6" xfId="0" applyFont="1" applyFill="1" applyBorder="1">
      <alignment vertical="center"/>
    </xf>
    <xf numFmtId="0" fontId="9" fillId="0" borderId="0" xfId="1" applyFont="1" applyFill="1" applyBorder="1">
      <alignment vertical="center"/>
    </xf>
    <xf numFmtId="0" fontId="9" fillId="0" borderId="0" xfId="1" applyFont="1" applyFill="1" applyBorder="1" applyAlignment="1">
      <alignment horizontal="left" vertical="center"/>
    </xf>
    <xf numFmtId="0" fontId="9" fillId="0" borderId="8" xfId="1" applyFont="1" applyFill="1" applyBorder="1" applyAlignment="1">
      <alignment horizontal="left" vertical="center"/>
    </xf>
    <xf numFmtId="0" fontId="14" fillId="0" borderId="0" xfId="0" applyFont="1" applyFill="1" applyBorder="1" applyAlignment="1">
      <alignment vertical="center" wrapText="1"/>
    </xf>
    <xf numFmtId="0" fontId="14" fillId="0" borderId="8" xfId="0" applyFont="1" applyFill="1" applyBorder="1" applyAlignment="1">
      <alignment vertical="center" wrapText="1"/>
    </xf>
    <xf numFmtId="0" fontId="14" fillId="0" borderId="27" xfId="0" applyFont="1" applyFill="1" applyBorder="1" applyAlignment="1">
      <alignment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wrapText="1"/>
    </xf>
    <xf numFmtId="0" fontId="2" fillId="0" borderId="28" xfId="0" applyFont="1" applyFill="1" applyBorder="1" applyAlignment="1">
      <alignment horizontal="center" vertical="center" wrapText="1"/>
    </xf>
    <xf numFmtId="0" fontId="10" fillId="0" borderId="28" xfId="0" applyFont="1" applyFill="1" applyBorder="1" applyAlignment="1">
      <alignment vertical="center"/>
    </xf>
    <xf numFmtId="0" fontId="2" fillId="0" borderId="39" xfId="0" applyFont="1" applyFill="1" applyBorder="1">
      <alignment vertical="center"/>
    </xf>
    <xf numFmtId="0" fontId="5" fillId="0" borderId="0" xfId="0" applyFont="1" applyFill="1" applyBorder="1" applyAlignment="1">
      <alignment horizontal="right" vertical="top"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center" wrapText="1"/>
    </xf>
    <xf numFmtId="0" fontId="2" fillId="0" borderId="41" xfId="0" applyFont="1" applyFill="1" applyBorder="1">
      <alignment vertical="center"/>
    </xf>
    <xf numFmtId="0" fontId="5" fillId="0" borderId="28" xfId="0" applyFont="1" applyFill="1" applyBorder="1" applyAlignment="1">
      <alignment horizontal="center" vertical="center" wrapText="1"/>
    </xf>
    <xf numFmtId="0" fontId="2" fillId="0" borderId="40" xfId="0" applyFont="1" applyFill="1" applyBorder="1">
      <alignment vertical="center"/>
    </xf>
    <xf numFmtId="0" fontId="2" fillId="0" borderId="7" xfId="1" applyFont="1" applyFill="1" applyBorder="1" applyAlignment="1">
      <alignment horizontal="right" vertical="top" wrapText="1"/>
    </xf>
    <xf numFmtId="0" fontId="2" fillId="0" borderId="9" xfId="1" applyFont="1" applyFill="1" applyBorder="1" applyAlignment="1">
      <alignment horizontal="right" vertical="top" wrapText="1"/>
    </xf>
    <xf numFmtId="0" fontId="2" fillId="0" borderId="20" xfId="0" applyFont="1" applyFill="1" applyBorder="1" applyAlignment="1">
      <alignment vertical="top"/>
    </xf>
    <xf numFmtId="0" fontId="2" fillId="0" borderId="8" xfId="0" applyFont="1" applyFill="1" applyBorder="1" applyAlignment="1">
      <alignment vertical="top"/>
    </xf>
    <xf numFmtId="0" fontId="2" fillId="0" borderId="7" xfId="0" applyFont="1" applyFill="1" applyBorder="1" applyAlignment="1">
      <alignment vertical="top"/>
    </xf>
    <xf numFmtId="0" fontId="5" fillId="0" borderId="0" xfId="0" applyFont="1" applyFill="1" applyBorder="1" applyAlignment="1">
      <alignment vertical="top"/>
    </xf>
    <xf numFmtId="0" fontId="16" fillId="0" borderId="0" xfId="0" applyFont="1" applyFill="1" applyBorder="1" applyAlignment="1">
      <alignment vertical="center"/>
    </xf>
    <xf numFmtId="0" fontId="2" fillId="0" borderId="10" xfId="0" applyFont="1" applyFill="1" applyBorder="1" applyAlignment="1">
      <alignment vertical="center"/>
    </xf>
    <xf numFmtId="0" fontId="9" fillId="0" borderId="0" xfId="0" applyFont="1" applyFill="1" applyBorder="1" applyAlignment="1">
      <alignment vertical="center"/>
    </xf>
    <xf numFmtId="0" fontId="9" fillId="0" borderId="8" xfId="0" applyFont="1" applyFill="1" applyBorder="1" applyAlignment="1">
      <alignment vertical="center"/>
    </xf>
    <xf numFmtId="0" fontId="2" fillId="0" borderId="9" xfId="0" applyFont="1" applyFill="1" applyBorder="1" applyAlignment="1">
      <alignment horizontal="right" vertical="top" wrapText="1"/>
    </xf>
    <xf numFmtId="0" fontId="2" fillId="0" borderId="10" xfId="0" applyFont="1" applyFill="1" applyBorder="1" applyAlignment="1">
      <alignment vertical="top"/>
    </xf>
    <xf numFmtId="0" fontId="9" fillId="0" borderId="10" xfId="0" applyFont="1" applyFill="1" applyBorder="1" applyAlignment="1">
      <alignment vertical="top"/>
    </xf>
    <xf numFmtId="0" fontId="9" fillId="0" borderId="11" xfId="0" applyFont="1" applyFill="1" applyBorder="1" applyAlignment="1">
      <alignment vertical="top"/>
    </xf>
    <xf numFmtId="0" fontId="9" fillId="0" borderId="0" xfId="0" applyFont="1" applyFill="1" applyBorder="1" applyAlignment="1">
      <alignment horizontal="left" vertical="center" wrapText="1"/>
    </xf>
    <xf numFmtId="0" fontId="2" fillId="0" borderId="7" xfId="0" applyFont="1" applyFill="1" applyBorder="1" applyAlignment="1"/>
    <xf numFmtId="0" fontId="2" fillId="0" borderId="7" xfId="0" applyFont="1" applyFill="1" applyBorder="1">
      <alignment vertical="center"/>
    </xf>
    <xf numFmtId="0" fontId="2" fillId="0" borderId="7" xfId="0" quotePrefix="1" applyFont="1" applyFill="1" applyBorder="1" applyAlignment="1">
      <alignment horizontal="left" vertical="center"/>
    </xf>
    <xf numFmtId="0" fontId="2" fillId="0" borderId="0" xfId="0" quotePrefix="1" applyFont="1" applyFill="1" applyBorder="1" applyAlignment="1">
      <alignment horizontal="left" vertical="center"/>
    </xf>
    <xf numFmtId="0" fontId="9" fillId="0" borderId="0" xfId="0" applyFont="1" applyFill="1" applyAlignment="1">
      <alignment vertical="center"/>
    </xf>
    <xf numFmtId="0" fontId="2" fillId="0" borderId="20" xfId="0" applyFont="1" applyFill="1" applyBorder="1" applyAlignment="1">
      <alignment vertical="center"/>
    </xf>
    <xf numFmtId="0" fontId="2" fillId="0" borderId="11" xfId="0" applyFont="1" applyFill="1" applyBorder="1" applyAlignment="1">
      <alignment vertical="center" wrapText="1"/>
    </xf>
    <xf numFmtId="176" fontId="2" fillId="0" borderId="7" xfId="0" applyNumberFormat="1" applyFont="1" applyFill="1" applyBorder="1" applyAlignment="1">
      <alignment vertical="center"/>
    </xf>
    <xf numFmtId="176" fontId="18" fillId="0" borderId="7" xfId="0" applyNumberFormat="1" applyFont="1" applyFill="1" applyBorder="1">
      <alignment vertical="center"/>
    </xf>
    <xf numFmtId="176" fontId="18" fillId="0" borderId="27" xfId="0" applyNumberFormat="1" applyFont="1" applyFill="1" applyBorder="1">
      <alignment vertical="center"/>
    </xf>
    <xf numFmtId="0" fontId="2" fillId="0" borderId="21" xfId="0" applyFont="1" applyFill="1" applyBorder="1" applyAlignment="1">
      <alignment vertical="center" wrapText="1"/>
    </xf>
    <xf numFmtId="0" fontId="2" fillId="0" borderId="21" xfId="0" applyFont="1" applyFill="1" applyBorder="1" applyAlignment="1">
      <alignment vertical="center"/>
    </xf>
    <xf numFmtId="0" fontId="2" fillId="0" borderId="22" xfId="0" applyFont="1" applyFill="1" applyBorder="1" applyAlignment="1">
      <alignment vertical="center"/>
    </xf>
    <xf numFmtId="176" fontId="2" fillId="0" borderId="9" xfId="0" applyNumberFormat="1" applyFont="1" applyFill="1" applyBorder="1" applyAlignment="1">
      <alignment vertical="center"/>
    </xf>
    <xf numFmtId="0" fontId="2" fillId="0" borderId="20" xfId="0" quotePrefix="1" applyFont="1" applyFill="1" applyBorder="1" applyAlignment="1">
      <alignment horizontal="center" vertical="center" wrapText="1"/>
    </xf>
    <xf numFmtId="0" fontId="4" fillId="0" borderId="21" xfId="0" applyFont="1" applyFill="1" applyBorder="1" applyAlignment="1">
      <alignment vertical="center" wrapText="1"/>
    </xf>
    <xf numFmtId="0" fontId="4" fillId="0" borderId="0" xfId="0" applyFont="1" applyFill="1" applyBorder="1" applyAlignment="1">
      <alignment vertical="center" wrapText="1"/>
    </xf>
    <xf numFmtId="176" fontId="2" fillId="0" borderId="0" xfId="0" applyNumberFormat="1" applyFont="1" applyFill="1" applyBorder="1" applyAlignment="1">
      <alignment vertical="center"/>
    </xf>
    <xf numFmtId="176" fontId="18" fillId="0" borderId="0" xfId="0" applyNumberFormat="1" applyFont="1" applyFill="1" applyBorder="1">
      <alignment vertical="center"/>
    </xf>
    <xf numFmtId="176" fontId="2" fillId="0" borderId="10" xfId="0" applyNumberFormat="1" applyFont="1" applyFill="1" applyBorder="1" applyAlignment="1">
      <alignment vertical="center"/>
    </xf>
    <xf numFmtId="0" fontId="13" fillId="0" borderId="0" xfId="0" applyFont="1" applyFill="1">
      <alignment vertical="center"/>
    </xf>
    <xf numFmtId="176" fontId="2" fillId="0" borderId="27" xfId="0" quotePrefix="1" applyNumberFormat="1" applyFont="1" applyFill="1" applyBorder="1" applyAlignment="1">
      <alignment horizontal="center" vertical="center"/>
    </xf>
    <xf numFmtId="176" fontId="2" fillId="0" borderId="7" xfId="0" quotePrefix="1" applyNumberFormat="1" applyFont="1" applyFill="1" applyBorder="1" applyAlignment="1">
      <alignment horizontal="center" vertical="center"/>
    </xf>
    <xf numFmtId="176" fontId="2" fillId="0" borderId="28" xfId="0" applyNumberFormat="1" applyFont="1" applyFill="1" applyBorder="1" applyAlignment="1">
      <alignment vertical="top" wrapText="1"/>
    </xf>
    <xf numFmtId="0" fontId="9" fillId="0" borderId="6" xfId="0" applyFont="1" applyFill="1" applyBorder="1" applyAlignment="1">
      <alignment vertical="center"/>
    </xf>
    <xf numFmtId="0" fontId="5" fillId="0" borderId="0" xfId="1" applyFont="1" applyFill="1" applyBorder="1" applyAlignment="1">
      <alignment vertical="center"/>
    </xf>
    <xf numFmtId="0" fontId="5" fillId="0" borderId="8" xfId="1" applyFont="1" applyFill="1" applyBorder="1" applyAlignment="1">
      <alignment vertical="center"/>
    </xf>
    <xf numFmtId="0" fontId="9" fillId="0" borderId="0" xfId="0" applyFont="1" applyFill="1" applyBorder="1" applyAlignment="1">
      <alignment horizontal="left" vertical="top"/>
    </xf>
    <xf numFmtId="0" fontId="11" fillId="0" borderId="0" xfId="0" applyFont="1" applyFill="1" applyBorder="1" applyAlignment="1">
      <alignment horizontal="center" vertical="top"/>
    </xf>
    <xf numFmtId="0" fontId="5" fillId="0" borderId="0" xfId="1" applyFont="1" applyFill="1" applyBorder="1" applyAlignment="1">
      <alignment horizontal="left" vertical="center"/>
    </xf>
    <xf numFmtId="0" fontId="5" fillId="0" borderId="6" xfId="1" applyFont="1" applyFill="1" applyBorder="1" applyAlignment="1">
      <alignment horizontal="center" vertical="center"/>
    </xf>
    <xf numFmtId="0" fontId="5" fillId="0" borderId="29" xfId="1" applyFont="1" applyFill="1" applyBorder="1" applyAlignment="1">
      <alignment horizontal="center" vertical="center"/>
    </xf>
    <xf numFmtId="0" fontId="2" fillId="0" borderId="0" xfId="0" applyFont="1" applyFill="1" applyAlignment="1">
      <alignment horizontal="center" vertical="center"/>
    </xf>
    <xf numFmtId="0" fontId="9" fillId="0" borderId="0" xfId="1" applyFont="1">
      <alignment vertical="center"/>
    </xf>
    <xf numFmtId="0" fontId="13" fillId="0" borderId="0" xfId="1" applyFont="1">
      <alignment vertical="center"/>
    </xf>
    <xf numFmtId="0" fontId="24" fillId="0" borderId="0" xfId="1" applyFont="1">
      <alignment vertical="center"/>
    </xf>
    <xf numFmtId="0" fontId="25" fillId="0" borderId="0" xfId="1" applyFont="1">
      <alignment vertical="center"/>
    </xf>
    <xf numFmtId="0" fontId="24" fillId="0" borderId="0" xfId="2" applyFont="1"/>
    <xf numFmtId="0" fontId="28" fillId="0" borderId="0" xfId="2" applyFont="1" applyAlignment="1"/>
    <xf numFmtId="0" fontId="28" fillId="0" borderId="0" xfId="2" applyFont="1" applyAlignment="1">
      <alignment horizontal="right"/>
    </xf>
    <xf numFmtId="0" fontId="24" fillId="0" borderId="0" xfId="2" applyFont="1" applyBorder="1"/>
    <xf numFmtId="0" fontId="29" fillId="0" borderId="0" xfId="0" applyFont="1">
      <alignment vertical="center"/>
    </xf>
    <xf numFmtId="0" fontId="29" fillId="0" borderId="5" xfId="0" applyFont="1" applyBorder="1" applyAlignment="1">
      <alignment horizontal="center" vertical="center"/>
    </xf>
    <xf numFmtId="0" fontId="33" fillId="0" borderId="0" xfId="0" applyFont="1">
      <alignment vertical="center"/>
    </xf>
    <xf numFmtId="0" fontId="33" fillId="0" borderId="0" xfId="0" applyFont="1" applyAlignment="1">
      <alignment horizontal="center" vertical="center"/>
    </xf>
    <xf numFmtId="0" fontId="26" fillId="0" borderId="0" xfId="2" applyFont="1" applyAlignment="1"/>
    <xf numFmtId="0" fontId="27" fillId="0" borderId="0" xfId="2" applyFont="1" applyAlignment="1"/>
    <xf numFmtId="0" fontId="30" fillId="0" borderId="0" xfId="2" applyFont="1" applyAlignment="1">
      <alignment vertical="top"/>
    </xf>
    <xf numFmtId="0" fontId="31" fillId="0" borderId="0" xfId="2" applyFont="1"/>
    <xf numFmtId="0" fontId="29" fillId="0" borderId="36" xfId="0" applyFont="1" applyBorder="1" applyAlignment="1">
      <alignment horizontal="center" vertical="center"/>
    </xf>
    <xf numFmtId="0" fontId="29" fillId="0" borderId="12" xfId="0" applyFont="1" applyBorder="1" applyAlignment="1">
      <alignment horizontal="center" vertical="center"/>
    </xf>
    <xf numFmtId="0" fontId="29" fillId="0" borderId="4" xfId="0" applyFont="1" applyBorder="1" applyAlignment="1">
      <alignment horizontal="left" vertical="center" shrinkToFit="1"/>
    </xf>
    <xf numFmtId="0" fontId="29" fillId="0" borderId="4" xfId="0" applyFont="1" applyBorder="1" applyAlignment="1">
      <alignment horizontal="center" vertical="center" shrinkToFit="1"/>
    </xf>
    <xf numFmtId="0" fontId="24" fillId="0" borderId="0" xfId="2" applyFont="1" applyAlignment="1">
      <alignment vertical="center"/>
    </xf>
    <xf numFmtId="0" fontId="26" fillId="0" borderId="0" xfId="2" applyFont="1" applyAlignment="1">
      <alignment horizontal="left"/>
    </xf>
    <xf numFmtId="0" fontId="24" fillId="0" borderId="0" xfId="2" applyFont="1" applyFill="1"/>
    <xf numFmtId="0" fontId="34" fillId="0" borderId="0" xfId="3" applyFont="1" applyFill="1" applyAlignment="1">
      <alignment horizontal="right" vertical="center"/>
    </xf>
    <xf numFmtId="0" fontId="34" fillId="0" borderId="0" xfId="3" applyFont="1" applyFill="1" applyAlignment="1">
      <alignment vertical="center"/>
    </xf>
    <xf numFmtId="0" fontId="27" fillId="0" borderId="0" xfId="2" applyFont="1" applyBorder="1" applyAlignment="1"/>
    <xf numFmtId="0" fontId="34" fillId="0" borderId="0" xfId="3" applyFont="1" applyFill="1" applyAlignment="1" applyProtection="1">
      <alignment horizontal="center" vertical="center"/>
      <protection locked="0"/>
    </xf>
    <xf numFmtId="0" fontId="34" fillId="0" borderId="0" xfId="3" applyFont="1" applyFill="1" applyAlignment="1">
      <alignment horizontal="center" vertical="center"/>
    </xf>
    <xf numFmtId="0" fontId="24" fillId="0" borderId="0" xfId="2" applyFont="1" applyFill="1" applyAlignment="1">
      <alignment vertical="center"/>
    </xf>
    <xf numFmtId="0" fontId="34" fillId="0" borderId="0" xfId="3" applyFont="1" applyFill="1" applyAlignment="1">
      <alignment horizontal="left" vertical="center"/>
    </xf>
    <xf numFmtId="0" fontId="24" fillId="0" borderId="0" xfId="2" applyFont="1" applyAlignment="1">
      <alignment horizontal="right" vertical="center"/>
    </xf>
    <xf numFmtId="0" fontId="24" fillId="0" borderId="0" xfId="2" applyFont="1" applyBorder="1" applyAlignment="1">
      <alignment vertical="center"/>
    </xf>
    <xf numFmtId="0" fontId="24" fillId="0" borderId="0" xfId="0" applyFont="1" applyAlignment="1">
      <alignment vertical="center"/>
    </xf>
    <xf numFmtId="0" fontId="24" fillId="0" borderId="0" xfId="2" applyFont="1" applyBorder="1" applyAlignment="1"/>
    <xf numFmtId="0" fontId="24" fillId="0" borderId="0" xfId="2" applyFont="1" applyFill="1" applyBorder="1" applyAlignment="1">
      <alignment horizontal="left"/>
    </xf>
    <xf numFmtId="0" fontId="24" fillId="0" borderId="0" xfId="2" applyFont="1" applyAlignment="1">
      <alignment horizontal="left" vertical="center"/>
    </xf>
    <xf numFmtId="0" fontId="34" fillId="0" borderId="0" xfId="2" applyFont="1" applyAlignment="1">
      <alignment horizontal="right"/>
    </xf>
    <xf numFmtId="0" fontId="31" fillId="0" borderId="0" xfId="0" applyFont="1" applyFill="1" applyBorder="1" applyAlignment="1">
      <alignment vertical="center"/>
    </xf>
    <xf numFmtId="0" fontId="34" fillId="0" borderId="0" xfId="0" applyFont="1" applyFill="1" applyBorder="1" applyAlignment="1" applyProtection="1">
      <alignment vertical="center"/>
      <protection locked="0"/>
    </xf>
    <xf numFmtId="0" fontId="31" fillId="0" borderId="0" xfId="2" applyFont="1" applyFill="1"/>
    <xf numFmtId="0" fontId="36" fillId="4" borderId="0" xfId="3" applyFont="1" applyFill="1" applyBorder="1" applyAlignment="1">
      <alignment vertical="center"/>
    </xf>
    <xf numFmtId="0" fontId="37" fillId="4" borderId="0" xfId="3" applyFont="1" applyFill="1" applyBorder="1" applyAlignment="1">
      <alignment vertical="center"/>
    </xf>
    <xf numFmtId="0" fontId="24" fillId="0" borderId="0" xfId="3" applyFont="1">
      <alignment vertical="center"/>
    </xf>
    <xf numFmtId="0" fontId="29" fillId="0" borderId="0" xfId="2" applyFont="1" applyFill="1" applyAlignment="1">
      <alignment vertical="center"/>
    </xf>
    <xf numFmtId="0" fontId="32" fillId="0" borderId="4" xfId="0" applyFont="1" applyBorder="1" applyAlignment="1">
      <alignment horizontal="center" vertical="center" wrapText="1"/>
    </xf>
    <xf numFmtId="0" fontId="29" fillId="0" borderId="4" xfId="0" applyFont="1" applyBorder="1" applyAlignment="1">
      <alignment horizontal="center" vertical="center"/>
    </xf>
    <xf numFmtId="0" fontId="29" fillId="3" borderId="13"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36" xfId="0" applyFont="1" applyFill="1" applyBorder="1" applyAlignment="1">
      <alignment horizontal="center" vertical="center"/>
    </xf>
    <xf numFmtId="0" fontId="29" fillId="0" borderId="4" xfId="0" applyFont="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3" borderId="14" xfId="0" applyFont="1" applyFill="1" applyBorder="1" applyAlignment="1">
      <alignment horizontal="center" vertical="center"/>
    </xf>
    <xf numFmtId="0" fontId="2" fillId="0" borderId="0" xfId="1" applyFont="1" applyFill="1" applyBorder="1" applyAlignment="1">
      <alignment vertical="center" shrinkToFit="1"/>
    </xf>
    <xf numFmtId="0" fontId="5" fillId="0" borderId="29" xfId="0" applyFont="1" applyFill="1" applyBorder="1">
      <alignment vertical="center"/>
    </xf>
    <xf numFmtId="0" fontId="22" fillId="0" borderId="0" xfId="1" applyFont="1" applyFill="1" applyAlignment="1">
      <alignment horizontal="center" vertical="center"/>
    </xf>
    <xf numFmtId="0" fontId="38" fillId="0" borderId="0" xfId="1" applyFont="1" applyFill="1" applyAlignment="1">
      <alignment horizontal="center" vertical="center"/>
    </xf>
    <xf numFmtId="0" fontId="7" fillId="0" borderId="0" xfId="1" applyFont="1" applyFill="1" applyBorder="1" applyAlignment="1">
      <alignment horizontal="center" vertical="center"/>
    </xf>
    <xf numFmtId="0" fontId="23" fillId="0" borderId="0" xfId="1" applyFont="1" applyAlignment="1">
      <alignment vertical="center"/>
    </xf>
    <xf numFmtId="0" fontId="7" fillId="0" borderId="0" xfId="1" applyFont="1" applyAlignment="1">
      <alignment horizontal="right" vertical="center"/>
    </xf>
    <xf numFmtId="0" fontId="15" fillId="0" borderId="0" xfId="1" applyFont="1">
      <alignment vertical="center"/>
    </xf>
    <xf numFmtId="0" fontId="15" fillId="0" borderId="0" xfId="3" applyFont="1">
      <alignment vertical="center"/>
    </xf>
    <xf numFmtId="0" fontId="15" fillId="0" borderId="0" xfId="3" applyFont="1" applyAlignment="1">
      <alignment horizontal="center" vertical="center"/>
    </xf>
    <xf numFmtId="0" fontId="40" fillId="0" borderId="0" xfId="2" applyFont="1" applyAlignment="1">
      <alignment horizontal="right"/>
    </xf>
    <xf numFmtId="0" fontId="41" fillId="0" borderId="0" xfId="3" applyFont="1" applyFill="1" applyAlignment="1">
      <alignment horizontal="right" vertical="center"/>
    </xf>
    <xf numFmtId="0" fontId="41" fillId="0" borderId="0" xfId="3" applyFont="1" applyFill="1" applyAlignment="1">
      <alignment vertical="center"/>
    </xf>
    <xf numFmtId="0" fontId="42" fillId="0" borderId="0" xfId="3" applyFont="1">
      <alignment vertical="center"/>
    </xf>
    <xf numFmtId="0" fontId="43" fillId="0" borderId="0" xfId="2" applyFont="1"/>
    <xf numFmtId="0" fontId="44" fillId="0" borderId="0" xfId="2" applyFont="1"/>
    <xf numFmtId="0" fontId="15" fillId="0" borderId="0" xfId="2" applyFont="1"/>
    <xf numFmtId="0" fontId="40" fillId="0" borderId="0" xfId="2" applyFont="1" applyAlignment="1"/>
    <xf numFmtId="0" fontId="15" fillId="0" borderId="0" xfId="2" applyFont="1" applyAlignment="1">
      <alignment horizontal="left" vertical="center"/>
    </xf>
    <xf numFmtId="0" fontId="15" fillId="0" borderId="0" xfId="2" applyFont="1" applyAlignment="1"/>
    <xf numFmtId="0" fontId="45" fillId="0" borderId="0" xfId="3" applyFont="1" applyFill="1" applyAlignment="1">
      <alignment horizontal="right" vertical="center"/>
    </xf>
    <xf numFmtId="0" fontId="45" fillId="0" borderId="0" xfId="3" applyFont="1" applyFill="1" applyAlignment="1">
      <alignment horizontal="left" vertical="center"/>
    </xf>
    <xf numFmtId="0" fontId="41" fillId="0" borderId="0" xfId="3" applyFont="1" applyFill="1" applyAlignment="1" applyProtection="1">
      <alignment horizontal="center" vertical="center"/>
      <protection locked="0"/>
    </xf>
    <xf numFmtId="0" fontId="46" fillId="0" borderId="0" xfId="2" applyFont="1"/>
    <xf numFmtId="0" fontId="15" fillId="0" borderId="0" xfId="2" applyFont="1" applyAlignment="1">
      <alignment horizontal="right"/>
    </xf>
    <xf numFmtId="0" fontId="47" fillId="0" borderId="0" xfId="2" applyFont="1" applyAlignment="1">
      <alignment horizontal="right"/>
    </xf>
    <xf numFmtId="0" fontId="15" fillId="0" borderId="0" xfId="2" applyFont="1" applyBorder="1"/>
    <xf numFmtId="0" fontId="40" fillId="0" borderId="0" xfId="2" applyFont="1" applyBorder="1" applyAlignment="1">
      <alignment horizontal="left" vertical="center"/>
    </xf>
    <xf numFmtId="0" fontId="15" fillId="0" borderId="0" xfId="2" applyFont="1" applyBorder="1" applyAlignment="1">
      <alignment horizontal="left"/>
    </xf>
    <xf numFmtId="0" fontId="42" fillId="0" borderId="0" xfId="2" applyFont="1" applyFill="1" applyBorder="1" applyAlignment="1">
      <alignment vertical="center"/>
    </xf>
    <xf numFmtId="0" fontId="15" fillId="0" borderId="0" xfId="2" applyFont="1" applyBorder="1" applyAlignment="1"/>
    <xf numFmtId="0" fontId="42" fillId="0" borderId="0" xfId="2" applyFont="1" applyBorder="1" applyAlignment="1"/>
    <xf numFmtId="0" fontId="15" fillId="0" borderId="0" xfId="2" applyFont="1" applyBorder="1" applyAlignment="1">
      <alignment vertical="center"/>
    </xf>
    <xf numFmtId="0" fontId="40" fillId="0" borderId="0" xfId="3" applyFont="1" applyAlignment="1">
      <alignment horizontal="left" vertical="center"/>
    </xf>
    <xf numFmtId="0" fontId="15" fillId="0" borderId="0" xfId="2" applyFont="1" applyFill="1" applyBorder="1" applyAlignment="1">
      <alignment vertical="center"/>
    </xf>
    <xf numFmtId="0" fontId="15" fillId="0" borderId="0" xfId="2" applyFont="1" applyFill="1" applyBorder="1"/>
    <xf numFmtId="0" fontId="42" fillId="0" borderId="0" xfId="2" applyFont="1" applyBorder="1" applyAlignment="1">
      <alignment horizontal="center"/>
    </xf>
    <xf numFmtId="0" fontId="42" fillId="0" borderId="0" xfId="2" applyFont="1" applyBorder="1" applyAlignment="1">
      <alignment horizontal="center" wrapText="1"/>
    </xf>
    <xf numFmtId="0" fontId="42" fillId="0" borderId="1" xfId="3" applyNumberFormat="1" applyFont="1" applyFill="1" applyBorder="1" applyAlignment="1">
      <alignment horizontal="center" vertical="center" wrapText="1"/>
    </xf>
    <xf numFmtId="177" fontId="42" fillId="2" borderId="11" xfId="3" applyNumberFormat="1" applyFont="1" applyFill="1" applyBorder="1" applyAlignment="1">
      <alignment horizontal="center" vertical="center" shrinkToFit="1"/>
    </xf>
    <xf numFmtId="177" fontId="42" fillId="2" borderId="12" xfId="3" applyNumberFormat="1" applyFont="1" applyFill="1" applyBorder="1" applyAlignment="1">
      <alignment horizontal="center" vertical="center" shrinkToFit="1"/>
    </xf>
    <xf numFmtId="177" fontId="42" fillId="0" borderId="11" xfId="3" applyNumberFormat="1" applyFont="1" applyFill="1" applyBorder="1" applyAlignment="1">
      <alignment horizontal="center" vertical="center" shrinkToFit="1"/>
    </xf>
    <xf numFmtId="177" fontId="42" fillId="0" borderId="12" xfId="3" applyNumberFormat="1" applyFont="1" applyFill="1" applyBorder="1" applyAlignment="1">
      <alignment horizontal="center" vertical="center" shrinkToFit="1"/>
    </xf>
    <xf numFmtId="177" fontId="42" fillId="2" borderId="3" xfId="3" applyNumberFormat="1" applyFont="1" applyFill="1" applyBorder="1" applyAlignment="1">
      <alignment horizontal="center" vertical="center" shrinkToFit="1"/>
    </xf>
    <xf numFmtId="177" fontId="42" fillId="2" borderId="1" xfId="3" applyNumberFormat="1" applyFont="1" applyFill="1" applyBorder="1" applyAlignment="1">
      <alignment horizontal="center" vertical="center" shrinkToFit="1"/>
    </xf>
    <xf numFmtId="177" fontId="42" fillId="0" borderId="1" xfId="3" applyNumberFormat="1" applyFont="1" applyFill="1" applyBorder="1" applyAlignment="1">
      <alignment horizontal="center" vertical="center" shrinkToFit="1"/>
    </xf>
    <xf numFmtId="177" fontId="42" fillId="0" borderId="3" xfId="3" applyNumberFormat="1" applyFont="1" applyFill="1" applyBorder="1" applyAlignment="1">
      <alignment horizontal="center" vertical="center" shrinkToFit="1"/>
    </xf>
    <xf numFmtId="0" fontId="42" fillId="0" borderId="0" xfId="3" applyFont="1" applyFill="1" applyAlignment="1">
      <alignment vertical="center"/>
    </xf>
    <xf numFmtId="0" fontId="42" fillId="0" borderId="0" xfId="3" applyFont="1" applyAlignment="1">
      <alignment horizontal="center" vertical="center" shrinkToFit="1"/>
    </xf>
    <xf numFmtId="0" fontId="42" fillId="0" borderId="0" xfId="3" applyFont="1" applyAlignment="1">
      <alignment vertical="center" shrinkToFit="1"/>
    </xf>
    <xf numFmtId="0" fontId="15" fillId="0" borderId="0" xfId="3" applyFont="1" applyAlignment="1">
      <alignment horizontal="center" vertical="center" shrinkToFit="1"/>
    </xf>
    <xf numFmtId="0" fontId="15" fillId="0" borderId="0" xfId="3" applyFont="1" applyAlignment="1">
      <alignment vertical="center" shrinkToFit="1"/>
    </xf>
    <xf numFmtId="0" fontId="15" fillId="0" borderId="10" xfId="2" applyFont="1" applyBorder="1" applyAlignment="1">
      <alignment horizontal="left"/>
    </xf>
    <xf numFmtId="0" fontId="42" fillId="0" borderId="0" xfId="2" applyFont="1" applyBorder="1" applyAlignment="1">
      <alignment horizontal="left"/>
    </xf>
    <xf numFmtId="0" fontId="42" fillId="0" borderId="10" xfId="2" applyFont="1" applyBorder="1" applyAlignment="1"/>
    <xf numFmtId="0" fontId="15" fillId="0" borderId="10" xfId="2" applyFont="1" applyBorder="1"/>
    <xf numFmtId="0" fontId="41" fillId="0" borderId="0" xfId="3" applyFont="1" applyFill="1" applyAlignment="1">
      <alignment horizontal="center" vertical="center"/>
    </xf>
    <xf numFmtId="0" fontId="42" fillId="0" borderId="1" xfId="3" applyFont="1" applyFill="1" applyBorder="1" applyAlignment="1">
      <alignment horizontal="center" vertical="center"/>
    </xf>
    <xf numFmtId="0" fontId="42" fillId="0" borderId="7" xfId="3" applyFont="1" applyFill="1" applyBorder="1" applyAlignment="1">
      <alignment horizontal="center" vertical="center" wrapText="1"/>
    </xf>
    <xf numFmtId="0" fontId="42" fillId="0" borderId="8" xfId="3" applyFont="1" applyFill="1" applyBorder="1" applyAlignment="1">
      <alignment horizontal="center" vertical="center" wrapText="1"/>
    </xf>
    <xf numFmtId="0" fontId="42" fillId="0" borderId="0" xfId="3" applyFont="1" applyFill="1" applyBorder="1" applyAlignment="1">
      <alignment horizontal="center" vertical="center" wrapText="1"/>
    </xf>
    <xf numFmtId="0" fontId="15" fillId="0" borderId="10" xfId="2" applyFont="1" applyBorder="1" applyAlignment="1">
      <alignment horizontal="center"/>
    </xf>
    <xf numFmtId="0" fontId="42" fillId="0" borderId="10" xfId="2" applyFont="1" applyBorder="1" applyAlignment="1">
      <alignment horizontal="center"/>
    </xf>
    <xf numFmtId="0" fontId="40" fillId="0" borderId="0" xfId="3" applyFont="1" applyFill="1" applyBorder="1" applyAlignment="1" applyProtection="1">
      <alignment horizontal="center" vertical="center"/>
      <protection locked="0"/>
    </xf>
    <xf numFmtId="0" fontId="15" fillId="0" borderId="1" xfId="2" applyFont="1" applyBorder="1" applyAlignment="1">
      <alignment horizontal="center" vertical="center"/>
    </xf>
    <xf numFmtId="0" fontId="15" fillId="0" borderId="35" xfId="2" applyFont="1" applyBorder="1" applyAlignment="1">
      <alignment horizontal="center" vertical="center"/>
    </xf>
    <xf numFmtId="0" fontId="40" fillId="0" borderId="35" xfId="3" applyFont="1" applyBorder="1" applyAlignment="1">
      <alignment horizontal="center" vertical="center"/>
    </xf>
    <xf numFmtId="0" fontId="40" fillId="0" borderId="3" xfId="3" applyFont="1" applyBorder="1" applyAlignment="1">
      <alignment horizontal="center" vertical="center"/>
    </xf>
    <xf numFmtId="0" fontId="15" fillId="0" borderId="1" xfId="2" applyFont="1" applyBorder="1" applyAlignment="1">
      <alignment horizontal="center"/>
    </xf>
    <xf numFmtId="0" fontId="15" fillId="0" borderId="1" xfId="3" applyFont="1" applyBorder="1">
      <alignment vertical="center"/>
    </xf>
    <xf numFmtId="0" fontId="15" fillId="0" borderId="1" xfId="3" applyFont="1" applyBorder="1" applyAlignment="1">
      <alignment horizontal="center" vertical="center"/>
    </xf>
    <xf numFmtId="0" fontId="42" fillId="0" borderId="7" xfId="3" applyFont="1" applyFill="1" applyBorder="1" applyAlignment="1">
      <alignment horizontal="center" vertical="center" wrapText="1"/>
    </xf>
    <xf numFmtId="0" fontId="42" fillId="0" borderId="8" xfId="3" applyFont="1" applyFill="1" applyBorder="1" applyAlignment="1">
      <alignment horizontal="center" vertical="center" wrapText="1"/>
    </xf>
    <xf numFmtId="0" fontId="42" fillId="0" borderId="0" xfId="3" applyFont="1" applyFill="1" applyBorder="1" applyAlignment="1">
      <alignment horizontal="center" vertical="center" wrapText="1"/>
    </xf>
    <xf numFmtId="0" fontId="41" fillId="0" borderId="0" xfId="3" applyFont="1" applyFill="1" applyAlignment="1">
      <alignment horizontal="center" vertical="center"/>
    </xf>
    <xf numFmtId="0" fontId="42" fillId="0" borderId="1" xfId="3" applyFont="1" applyFill="1" applyBorder="1" applyAlignment="1">
      <alignment horizontal="center" vertical="center"/>
    </xf>
    <xf numFmtId="0" fontId="42" fillId="0" borderId="7" xfId="3" applyFont="1" applyFill="1" applyBorder="1" applyAlignment="1">
      <alignment horizontal="center" vertical="center" wrapText="1"/>
    </xf>
    <xf numFmtId="0" fontId="42" fillId="0" borderId="8" xfId="3" applyFont="1" applyFill="1" applyBorder="1" applyAlignment="1">
      <alignment horizontal="center" vertical="center" wrapText="1"/>
    </xf>
    <xf numFmtId="0" fontId="42" fillId="0" borderId="0" xfId="3" applyFont="1" applyFill="1" applyBorder="1" applyAlignment="1">
      <alignment horizontal="center" vertical="center" wrapText="1"/>
    </xf>
    <xf numFmtId="0" fontId="15" fillId="0" borderId="10" xfId="2" applyFont="1" applyBorder="1" applyAlignment="1">
      <alignment horizontal="center"/>
    </xf>
    <xf numFmtId="0" fontId="40" fillId="0" borderId="2" xfId="3" applyFont="1" applyBorder="1" applyAlignment="1">
      <alignment horizontal="center" vertical="center"/>
    </xf>
    <xf numFmtId="0" fontId="40" fillId="0" borderId="35" xfId="3" applyFont="1" applyBorder="1" applyAlignment="1">
      <alignment horizontal="center" vertical="center"/>
    </xf>
    <xf numFmtId="0" fontId="40" fillId="0" borderId="3" xfId="3" applyFont="1" applyBorder="1" applyAlignment="1">
      <alignment horizontal="center" vertical="center"/>
    </xf>
    <xf numFmtId="0" fontId="15" fillId="0" borderId="35" xfId="2" applyFont="1" applyBorder="1" applyAlignment="1">
      <alignment horizontal="center" vertical="center"/>
    </xf>
    <xf numFmtId="0" fontId="15" fillId="0" borderId="3" xfId="2" applyFont="1" applyBorder="1" applyAlignment="1">
      <alignment horizontal="center" vertical="center"/>
    </xf>
    <xf numFmtId="0" fontId="15" fillId="0" borderId="1" xfId="2" applyFont="1" applyBorder="1" applyAlignment="1">
      <alignment horizontal="center"/>
    </xf>
    <xf numFmtId="0" fontId="15" fillId="0" borderId="1" xfId="3" applyFont="1" applyBorder="1" applyAlignment="1">
      <alignment horizontal="center" vertical="center"/>
    </xf>
    <xf numFmtId="0" fontId="15" fillId="0" borderId="1" xfId="2" applyFont="1" applyBorder="1" applyAlignment="1">
      <alignment horizontal="center" vertical="center"/>
    </xf>
    <xf numFmtId="0" fontId="15" fillId="0" borderId="0" xfId="3" applyFont="1" applyFill="1">
      <alignment vertical="center"/>
    </xf>
    <xf numFmtId="0" fontId="40" fillId="0" borderId="0" xfId="2" applyFont="1" applyFill="1" applyAlignment="1">
      <alignment horizontal="right"/>
    </xf>
    <xf numFmtId="0" fontId="15" fillId="0" borderId="0" xfId="2" applyFont="1" applyFill="1"/>
    <xf numFmtId="0" fontId="40" fillId="0" borderId="2" xfId="3" applyFont="1" applyFill="1" applyBorder="1" applyAlignment="1">
      <alignment horizontal="center" vertical="center"/>
    </xf>
    <xf numFmtId="0" fontId="15" fillId="0" borderId="3" xfId="2" applyFont="1" applyFill="1" applyBorder="1" applyAlignment="1">
      <alignment horizontal="center" vertical="center"/>
    </xf>
    <xf numFmtId="0" fontId="42" fillId="0" borderId="0" xfId="2" applyFont="1" applyFill="1" applyBorder="1" applyAlignment="1">
      <alignment horizontal="center"/>
    </xf>
    <xf numFmtId="0" fontId="42" fillId="0" borderId="0" xfId="3" applyFont="1" applyFill="1" applyAlignment="1">
      <alignment vertical="center" shrinkToFit="1"/>
    </xf>
    <xf numFmtId="0" fontId="15" fillId="0" borderId="0" xfId="3" applyFont="1" applyFill="1" applyAlignment="1">
      <alignment vertical="center" shrinkToFit="1"/>
    </xf>
    <xf numFmtId="0" fontId="49" fillId="0" borderId="0" xfId="2" applyFont="1" applyAlignment="1">
      <alignment horizontal="right"/>
    </xf>
    <xf numFmtId="0" fontId="7" fillId="0" borderId="0" xfId="1" applyFont="1" applyAlignment="1">
      <alignment horizontal="left" vertical="center"/>
    </xf>
    <xf numFmtId="0" fontId="9" fillId="0" borderId="28" xfId="0" applyFont="1" applyFill="1" applyBorder="1" applyAlignment="1">
      <alignment vertical="center" wrapText="1"/>
    </xf>
    <xf numFmtId="0" fontId="9" fillId="0" borderId="29" xfId="0" applyFont="1" applyFill="1" applyBorder="1" applyAlignment="1">
      <alignment vertical="center" wrapText="1"/>
    </xf>
    <xf numFmtId="0" fontId="2" fillId="0" borderId="0" xfId="0" applyFont="1" applyFill="1" applyBorder="1" applyAlignment="1">
      <alignment horizontal="right" vertical="center"/>
    </xf>
    <xf numFmtId="0" fontId="50" fillId="0" borderId="0" xfId="2" applyFont="1" applyFill="1" applyBorder="1" applyAlignment="1">
      <alignment horizontal="left"/>
    </xf>
    <xf numFmtId="0" fontId="2" fillId="0" borderId="0" xfId="0" applyFont="1">
      <alignment vertical="center"/>
    </xf>
    <xf numFmtId="0" fontId="2" fillId="0" borderId="7" xfId="0" applyFont="1" applyBorder="1" applyAlignment="1">
      <alignment vertical="top" wrapText="1"/>
    </xf>
    <xf numFmtId="0" fontId="2" fillId="0" borderId="8" xfId="0" applyFont="1" applyBorder="1" applyAlignment="1">
      <alignment vertical="top" wrapText="1"/>
    </xf>
    <xf numFmtId="0" fontId="9" fillId="0" borderId="0" xfId="0" applyFont="1">
      <alignment vertical="center"/>
    </xf>
    <xf numFmtId="0" fontId="2" fillId="0" borderId="9" xfId="0" applyFont="1" applyBorder="1" applyAlignment="1">
      <alignment vertical="top" wrapText="1"/>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7" xfId="0" applyFont="1" applyFill="1" applyBorder="1" applyAlignment="1">
      <alignment horizontal="right" wrapText="1"/>
    </xf>
    <xf numFmtId="0" fontId="9" fillId="0" borderId="7" xfId="0" applyFont="1" applyFill="1" applyBorder="1" applyAlignment="1">
      <alignment horizontal="center" vertical="center" wrapText="1"/>
    </xf>
    <xf numFmtId="0" fontId="2" fillId="0" borderId="39" xfId="1" applyFont="1" applyFill="1" applyBorder="1" applyAlignment="1">
      <alignment horizontal="left" vertical="top" wrapText="1"/>
    </xf>
    <xf numFmtId="0" fontId="2" fillId="0" borderId="42" xfId="1" applyFont="1" applyFill="1" applyBorder="1" applyAlignment="1">
      <alignment horizontal="left" vertical="top" wrapText="1"/>
    </xf>
    <xf numFmtId="176" fontId="2" fillId="0" borderId="5" xfId="0" quotePrefix="1" applyNumberFormat="1" applyFont="1" applyFill="1" applyBorder="1" applyAlignment="1">
      <alignment vertical="top" wrapText="1"/>
    </xf>
    <xf numFmtId="176" fontId="2" fillId="0" borderId="27" xfId="0" quotePrefix="1" applyNumberFormat="1" applyFont="1" applyFill="1" applyBorder="1" applyAlignment="1">
      <alignment vertical="top" wrapText="1"/>
    </xf>
    <xf numFmtId="49" fontId="2" fillId="0" borderId="7" xfId="0" applyNumberFormat="1" applyFont="1" applyFill="1" applyBorder="1" applyAlignment="1">
      <alignment horizontal="center" vertical="top" wrapText="1"/>
    </xf>
    <xf numFmtId="49" fontId="2" fillId="0" borderId="9" xfId="0" applyNumberFormat="1" applyFont="1" applyFill="1" applyBorder="1" applyAlignment="1">
      <alignment horizontal="center" vertical="top" wrapText="1"/>
    </xf>
    <xf numFmtId="0" fontId="2" fillId="0" borderId="0" xfId="0" quotePrefix="1" applyFont="1" applyFill="1" applyBorder="1" applyAlignment="1">
      <alignment horizontal="left" vertical="top" wrapText="1"/>
    </xf>
    <xf numFmtId="0" fontId="2" fillId="0" borderId="0" xfId="0" applyFont="1" applyFill="1" applyAlignment="1">
      <alignment horizontal="left" vertical="center"/>
    </xf>
    <xf numFmtId="0" fontId="2" fillId="0" borderId="0" xfId="0" quotePrefix="1" applyFont="1" applyFill="1" applyBorder="1" applyAlignment="1">
      <alignment horizontal="center" vertical="top" wrapText="1"/>
    </xf>
    <xf numFmtId="49" fontId="2" fillId="0" borderId="0" xfId="0" applyNumberFormat="1" applyFont="1" applyFill="1" applyBorder="1" applyAlignment="1">
      <alignment horizontal="center" vertical="top" wrapText="1"/>
    </xf>
    <xf numFmtId="49" fontId="2" fillId="0" borderId="27" xfId="0" applyNumberFormat="1" applyFont="1" applyFill="1" applyBorder="1" applyAlignment="1">
      <alignment vertical="center" wrapText="1"/>
    </xf>
    <xf numFmtId="0" fontId="2" fillId="0" borderId="28" xfId="0" applyFont="1" applyFill="1" applyBorder="1" applyAlignment="1">
      <alignment horizontal="center" vertical="top"/>
    </xf>
    <xf numFmtId="0" fontId="2" fillId="0" borderId="0" xfId="1" applyFont="1">
      <alignment vertical="center"/>
    </xf>
    <xf numFmtId="0" fontId="34" fillId="0" borderId="0" xfId="3" applyFont="1" applyFill="1" applyAlignment="1">
      <alignment horizontal="center" vertical="center"/>
    </xf>
    <xf numFmtId="0" fontId="29" fillId="0" borderId="1" xfId="0" applyFont="1" applyBorder="1" applyAlignment="1">
      <alignment horizontal="center" vertical="center"/>
    </xf>
    <xf numFmtId="0" fontId="29" fillId="3" borderId="1" xfId="0" applyFont="1" applyFill="1" applyBorder="1" applyAlignment="1">
      <alignment horizontal="center" vertical="center"/>
    </xf>
    <xf numFmtId="0" fontId="9" fillId="6" borderId="31" xfId="0" applyFont="1" applyFill="1" applyBorder="1" applyAlignment="1">
      <alignment horizontal="center" vertical="center"/>
    </xf>
    <xf numFmtId="0" fontId="5" fillId="0" borderId="0" xfId="0" applyFont="1" applyFill="1">
      <alignment vertical="center"/>
    </xf>
    <xf numFmtId="0" fontId="4" fillId="0" borderId="21" xfId="0" applyFont="1" applyFill="1" applyBorder="1" applyAlignment="1">
      <alignment vertical="center"/>
    </xf>
    <xf numFmtId="49" fontId="2" fillId="0" borderId="20" xfId="0" applyNumberFormat="1" applyFont="1" applyFill="1" applyBorder="1" applyAlignment="1">
      <alignment horizontal="center" vertical="center"/>
    </xf>
    <xf numFmtId="176" fontId="2" fillId="0" borderId="20" xfId="0" applyNumberFormat="1" applyFont="1" applyFill="1" applyBorder="1" applyAlignment="1">
      <alignment horizontal="center" vertical="center" wrapText="1"/>
    </xf>
    <xf numFmtId="0" fontId="51" fillId="0" borderId="21" xfId="0" applyFont="1" applyFill="1" applyBorder="1" applyAlignment="1">
      <alignment horizontal="left" vertical="center" wrapText="1"/>
    </xf>
    <xf numFmtId="0" fontId="51" fillId="0" borderId="22" xfId="0" applyFont="1" applyFill="1" applyBorder="1" applyAlignment="1">
      <alignment horizontal="left" vertical="center" wrapText="1"/>
    </xf>
    <xf numFmtId="176" fontId="2" fillId="0" borderId="7" xfId="0" applyNumberFormat="1" applyFont="1" applyFill="1" applyBorder="1" applyAlignment="1">
      <alignment horizontal="center" vertical="center" wrapText="1"/>
    </xf>
    <xf numFmtId="0" fontId="42" fillId="0" borderId="0" xfId="2" applyFont="1" applyFill="1" applyBorder="1" applyAlignment="1">
      <alignment horizontal="left"/>
    </xf>
    <xf numFmtId="0" fontId="15" fillId="0" borderId="0" xfId="2" applyFont="1" applyFill="1" applyBorder="1" applyAlignment="1"/>
    <xf numFmtId="0" fontId="15" fillId="0" borderId="0" xfId="2" applyFont="1" applyFill="1" applyBorder="1" applyAlignment="1">
      <alignment horizontal="left"/>
    </xf>
    <xf numFmtId="0" fontId="42" fillId="0" borderId="10" xfId="2" applyFont="1" applyFill="1" applyBorder="1" applyAlignment="1"/>
    <xf numFmtId="0" fontId="42" fillId="0" borderId="10" xfId="2" applyFont="1" applyFill="1" applyBorder="1" applyAlignment="1">
      <alignment horizontal="center"/>
    </xf>
    <xf numFmtId="0" fontId="15" fillId="0" borderId="10" xfId="2" applyFont="1" applyFill="1" applyBorder="1"/>
    <xf numFmtId="0" fontId="13" fillId="0" borderId="4" xfId="0" applyFont="1" applyFill="1" applyBorder="1">
      <alignment vertical="center"/>
    </xf>
    <xf numFmtId="0" fontId="5" fillId="0" borderId="4" xfId="0" applyFont="1" applyFill="1" applyBorder="1" applyAlignment="1">
      <alignment horizontal="center" vertical="center"/>
    </xf>
    <xf numFmtId="49" fontId="2" fillId="0" borderId="7" xfId="0" applyNumberFormat="1" applyFont="1" applyFill="1" applyBorder="1" applyAlignment="1">
      <alignment vertical="center" wrapText="1"/>
    </xf>
    <xf numFmtId="0" fontId="9" fillId="0" borderId="4" xfId="0" applyFont="1" applyFill="1" applyBorder="1" applyAlignment="1">
      <alignment vertical="center"/>
    </xf>
    <xf numFmtId="0" fontId="24" fillId="0" borderId="0" xfId="2" applyFont="1" applyAlignment="1"/>
    <xf numFmtId="0" fontId="29" fillId="2" borderId="35" xfId="0" applyFont="1" applyFill="1" applyBorder="1" applyAlignment="1">
      <alignment horizontal="center" vertical="center"/>
    </xf>
    <xf numFmtId="0" fontId="29" fillId="2" borderId="45" xfId="0" applyFont="1" applyFill="1" applyBorder="1" applyAlignment="1">
      <alignment horizontal="center" vertical="center"/>
    </xf>
    <xf numFmtId="0" fontId="29" fillId="2" borderId="10" xfId="0" applyFont="1" applyFill="1" applyBorder="1" applyAlignment="1">
      <alignment horizontal="center" vertical="center"/>
    </xf>
    <xf numFmtId="0" fontId="53" fillId="2" borderId="2" xfId="0" applyFont="1" applyFill="1" applyBorder="1" applyAlignment="1">
      <alignment horizontal="center" vertical="center"/>
    </xf>
    <xf numFmtId="0" fontId="29" fillId="2" borderId="43" xfId="0" applyFont="1" applyFill="1" applyBorder="1" applyAlignment="1">
      <alignment horizontal="center" vertical="center"/>
    </xf>
    <xf numFmtId="0" fontId="9" fillId="6" borderId="14" xfId="0" applyFont="1" applyFill="1" applyBorder="1" applyAlignment="1">
      <alignment horizontal="center" vertical="center"/>
    </xf>
    <xf numFmtId="0" fontId="9" fillId="0" borderId="30"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15" xfId="0" applyFont="1" applyFill="1" applyBorder="1" applyAlignment="1">
      <alignment vertical="center"/>
    </xf>
    <xf numFmtId="0" fontId="9" fillId="0" borderId="13" xfId="0" applyFont="1" applyFill="1" applyBorder="1" applyAlignment="1">
      <alignment vertical="center"/>
    </xf>
    <xf numFmtId="0" fontId="9" fillId="0" borderId="14" xfId="0" applyFont="1" applyFill="1" applyBorder="1" applyAlignment="1">
      <alignment vertical="center"/>
    </xf>
    <xf numFmtId="0" fontId="2" fillId="0" borderId="14"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7"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2" fillId="0" borderId="27" xfId="0" applyFont="1" applyFill="1" applyBorder="1" applyAlignment="1">
      <alignment vertical="top" wrapText="1"/>
    </xf>
    <xf numFmtId="0" fontId="2" fillId="0" borderId="28" xfId="0" applyFont="1" applyFill="1" applyBorder="1" applyAlignment="1">
      <alignment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2" fillId="0" borderId="7" xfId="0" applyFont="1" applyFill="1" applyBorder="1" applyAlignment="1">
      <alignment horizontal="center" vertical="center"/>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7" xfId="0" applyFont="1" applyFill="1" applyBorder="1" applyAlignment="1">
      <alignment horizontal="left" vertical="top" wrapText="1"/>
    </xf>
    <xf numFmtId="0" fontId="5" fillId="0" borderId="14" xfId="0" applyFont="1" applyFill="1" applyBorder="1" applyAlignment="1">
      <alignment horizontal="center" vertical="center"/>
    </xf>
    <xf numFmtId="0" fontId="5" fillId="0" borderId="31" xfId="0" applyFont="1" applyFill="1" applyBorder="1" applyAlignment="1">
      <alignment horizontal="center" vertical="center"/>
    </xf>
    <xf numFmtId="0" fontId="2" fillId="0" borderId="4"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7" xfId="0" applyFont="1" applyFill="1" applyBorder="1" applyAlignment="1">
      <alignment vertical="center" wrapText="1"/>
    </xf>
    <xf numFmtId="0" fontId="2" fillId="0" borderId="0" xfId="0" applyFont="1" applyFill="1" applyBorder="1" applyAlignment="1">
      <alignment vertical="center" wrapText="1"/>
    </xf>
    <xf numFmtId="0" fontId="2" fillId="0" borderId="9" xfId="0" applyFont="1" applyFill="1" applyBorder="1" applyAlignment="1">
      <alignment vertical="center" wrapText="1"/>
    </xf>
    <xf numFmtId="0" fontId="2" fillId="0" borderId="10" xfId="0" applyFont="1" applyFill="1" applyBorder="1" applyAlignment="1">
      <alignment vertical="center" wrapText="1"/>
    </xf>
    <xf numFmtId="0" fontId="9" fillId="0" borderId="4" xfId="0" applyFont="1" applyFill="1" applyBorder="1" applyAlignment="1">
      <alignment vertical="top" wrapText="1"/>
    </xf>
    <xf numFmtId="0" fontId="9" fillId="0" borderId="7" xfId="0" applyFont="1" applyFill="1" applyBorder="1" applyAlignment="1">
      <alignment vertical="top" wrapText="1"/>
    </xf>
    <xf numFmtId="0" fontId="9" fillId="0" borderId="9" xfId="0" applyFont="1" applyFill="1" applyBorder="1" applyAlignment="1">
      <alignment vertical="top" wrapText="1"/>
    </xf>
    <xf numFmtId="0" fontId="2" fillId="0" borderId="0" xfId="0" applyFont="1" applyFill="1" applyBorder="1" applyAlignment="1">
      <alignment horizontal="left" vertical="center" wrapText="1"/>
    </xf>
    <xf numFmtId="0" fontId="9" fillId="0" borderId="4" xfId="0" applyFont="1" applyFill="1" applyBorder="1" applyAlignment="1">
      <alignment horizontal="center" vertical="top" wrapText="1"/>
    </xf>
    <xf numFmtId="0" fontId="9" fillId="0" borderId="0" xfId="0" applyFont="1" applyFill="1" applyBorder="1" applyAlignment="1">
      <alignment horizontal="center" vertical="top" wrapText="1"/>
    </xf>
    <xf numFmtId="0" fontId="2" fillId="0" borderId="27"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0" xfId="0" applyFont="1" applyFill="1" applyBorder="1" applyAlignment="1">
      <alignment horizontal="left" vertical="top" wrapText="1"/>
    </xf>
    <xf numFmtId="0" fontId="2" fillId="0" borderId="0" xfId="0" applyFont="1" applyFill="1" applyBorder="1" applyAlignment="1">
      <alignment horizontal="center" vertical="center"/>
    </xf>
    <xf numFmtId="0" fontId="2" fillId="0" borderId="7" xfId="0" applyFont="1" applyFill="1" applyBorder="1" applyAlignment="1">
      <alignment horizontal="left" vertical="center"/>
    </xf>
    <xf numFmtId="0" fontId="2" fillId="0" borderId="0" xfId="0" applyFont="1" applyFill="1" applyBorder="1" applyAlignment="1">
      <alignment horizontal="left" vertical="center"/>
    </xf>
    <xf numFmtId="0" fontId="2" fillId="0" borderId="8" xfId="0" applyFont="1" applyFill="1" applyBorder="1" applyAlignment="1">
      <alignment horizontal="left" vertical="center"/>
    </xf>
    <xf numFmtId="0" fontId="2" fillId="0" borderId="21" xfId="0" applyFont="1" applyFill="1" applyBorder="1" applyAlignment="1">
      <alignment horizontal="left" vertical="center" wrapText="1"/>
    </xf>
    <xf numFmtId="176" fontId="2" fillId="0" borderId="4" xfId="0" applyNumberFormat="1" applyFont="1" applyFill="1" applyBorder="1" applyAlignment="1">
      <alignment vertical="top" wrapText="1"/>
    </xf>
    <xf numFmtId="0" fontId="9" fillId="0" borderId="7" xfId="0" applyFont="1" applyFill="1" applyBorder="1" applyAlignment="1">
      <alignment horizontal="center" vertical="center"/>
    </xf>
    <xf numFmtId="0" fontId="2" fillId="0" borderId="28" xfId="0" applyFont="1" applyFill="1" applyBorder="1" applyAlignment="1">
      <alignment vertical="center" wrapText="1"/>
    </xf>
    <xf numFmtId="0" fontId="9" fillId="0" borderId="31"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11" xfId="0" applyFont="1" applyFill="1" applyBorder="1" applyAlignment="1">
      <alignment horizontal="center" vertical="top" wrapText="1"/>
    </xf>
    <xf numFmtId="176" fontId="2" fillId="0" borderId="20" xfId="0" quotePrefix="1" applyNumberFormat="1" applyFont="1" applyFill="1" applyBorder="1" applyAlignment="1">
      <alignment vertical="center"/>
    </xf>
    <xf numFmtId="0" fontId="4" fillId="0" borderId="0" xfId="0" applyFont="1" applyFill="1" applyBorder="1" applyAlignment="1">
      <alignment horizontal="right" vertical="center"/>
    </xf>
    <xf numFmtId="0" fontId="9" fillId="0" borderId="0" xfId="0" applyFont="1" applyFill="1" applyBorder="1" applyAlignment="1">
      <alignment horizontal="center" vertical="center"/>
    </xf>
    <xf numFmtId="0" fontId="2" fillId="0" borderId="0" xfId="0" applyFont="1" applyFill="1" applyBorder="1" applyAlignment="1">
      <alignment horizontal="center" vertical="top" wrapText="1"/>
    </xf>
    <xf numFmtId="0" fontId="5" fillId="0" borderId="14" xfId="0" applyFont="1" applyFill="1" applyBorder="1" applyAlignment="1">
      <alignment vertical="center"/>
    </xf>
    <xf numFmtId="0" fontId="5" fillId="0" borderId="12" xfId="0" applyFont="1" applyFill="1" applyBorder="1" applyAlignment="1">
      <alignment vertical="center"/>
    </xf>
    <xf numFmtId="0" fontId="2" fillId="0" borderId="8" xfId="0" applyFont="1" applyFill="1" applyBorder="1" applyAlignment="1">
      <alignment horizontal="center" vertical="top" wrapText="1"/>
    </xf>
    <xf numFmtId="0" fontId="2" fillId="0" borderId="7" xfId="0" applyFont="1" applyFill="1" applyBorder="1" applyAlignment="1">
      <alignment horizontal="center" vertical="top" wrapText="1"/>
    </xf>
    <xf numFmtId="0" fontId="9" fillId="0" borderId="4" xfId="0" applyFont="1" applyFill="1" applyBorder="1" applyAlignment="1">
      <alignment vertical="center" wrapText="1"/>
    </xf>
    <xf numFmtId="0" fontId="9" fillId="0" borderId="0" xfId="0" applyFont="1" applyFill="1" applyBorder="1" applyAlignment="1">
      <alignment vertical="center" wrapText="1"/>
    </xf>
    <xf numFmtId="0" fontId="9" fillId="0" borderId="8" xfId="0" applyFont="1" applyFill="1" applyBorder="1" applyAlignment="1">
      <alignment vertical="center" wrapText="1"/>
    </xf>
    <xf numFmtId="0" fontId="9" fillId="0" borderId="10" xfId="0" applyFont="1" applyFill="1" applyBorder="1" applyAlignment="1">
      <alignment vertical="center" wrapText="1"/>
    </xf>
    <xf numFmtId="0" fontId="2" fillId="0" borderId="4" xfId="0" applyFont="1" applyFill="1" applyBorder="1" applyAlignment="1">
      <alignment vertical="center" wrapText="1"/>
    </xf>
    <xf numFmtId="0" fontId="2" fillId="0" borderId="8" xfId="0" applyFont="1" applyFill="1" applyBorder="1" applyAlignment="1">
      <alignment vertical="center" wrapText="1"/>
    </xf>
    <xf numFmtId="0" fontId="2" fillId="0" borderId="27" xfId="0" applyFont="1" applyFill="1" applyBorder="1" applyAlignment="1">
      <alignment vertical="center" wrapText="1"/>
    </xf>
    <xf numFmtId="0" fontId="5" fillId="0" borderId="7" xfId="0" applyFont="1" applyFill="1" applyBorder="1" applyAlignment="1">
      <alignment horizontal="center" vertical="center"/>
    </xf>
    <xf numFmtId="0" fontId="5" fillId="0" borderId="12" xfId="0" applyFont="1" applyFill="1" applyBorder="1" applyAlignment="1">
      <alignment horizontal="center" vertical="center"/>
    </xf>
    <xf numFmtId="0" fontId="2" fillId="0" borderId="28"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1" xfId="1" applyFont="1" applyFill="1" applyBorder="1" applyAlignment="1">
      <alignment horizontal="center" vertical="center"/>
    </xf>
    <xf numFmtId="0" fontId="9" fillId="0" borderId="21" xfId="0" applyFont="1" applyFill="1" applyBorder="1" applyAlignment="1">
      <alignment vertical="top" wrapText="1"/>
    </xf>
    <xf numFmtId="0" fontId="9" fillId="0" borderId="22" xfId="0" applyFont="1" applyFill="1" applyBorder="1" applyAlignment="1">
      <alignment vertical="top" wrapText="1"/>
    </xf>
    <xf numFmtId="0" fontId="2" fillId="0" borderId="22" xfId="0" applyFont="1" applyFill="1" applyBorder="1" applyAlignment="1">
      <alignment horizontal="left" vertical="center" wrapText="1"/>
    </xf>
    <xf numFmtId="0" fontId="5" fillId="0" borderId="0" xfId="0" applyFont="1" applyFill="1" applyBorder="1" applyAlignment="1">
      <alignment horizontal="left" vertical="center"/>
    </xf>
    <xf numFmtId="0" fontId="5" fillId="0" borderId="13" xfId="1"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8" xfId="0" applyFont="1" applyFill="1" applyBorder="1" applyAlignment="1">
      <alignment horizontal="left" vertical="top" wrapText="1"/>
    </xf>
    <xf numFmtId="0" fontId="5" fillId="0" borderId="8" xfId="0" applyFont="1" applyFill="1" applyBorder="1" applyAlignment="1">
      <alignment horizontal="center" vertical="center"/>
    </xf>
    <xf numFmtId="0" fontId="2" fillId="0" borderId="7" xfId="1" applyFont="1" applyFill="1" applyBorder="1" applyAlignment="1">
      <alignment horizontal="left" vertical="center" wrapText="1"/>
    </xf>
    <xf numFmtId="0" fontId="2" fillId="0" borderId="0" xfId="1" applyFont="1" applyFill="1" applyBorder="1" applyAlignment="1">
      <alignment horizontal="center" vertical="center"/>
    </xf>
    <xf numFmtId="0" fontId="5" fillId="0" borderId="29" xfId="0" applyFont="1" applyFill="1" applyBorder="1" applyAlignment="1">
      <alignment horizontal="center" vertical="center"/>
    </xf>
    <xf numFmtId="0" fontId="4" fillId="0" borderId="0" xfId="0" applyFont="1" applyFill="1" applyAlignment="1">
      <alignment horizontal="right" vertical="center"/>
    </xf>
    <xf numFmtId="0" fontId="2" fillId="0" borderId="7" xfId="0" applyFont="1" applyFill="1" applyBorder="1" applyAlignment="1">
      <alignment vertical="top" wrapText="1"/>
    </xf>
    <xf numFmtId="0" fontId="54" fillId="0" borderId="0" xfId="0" applyFont="1" applyFill="1">
      <alignment vertical="center"/>
    </xf>
    <xf numFmtId="0" fontId="9" fillId="0" borderId="14" xfId="0" applyFont="1" applyFill="1" applyBorder="1" applyAlignment="1">
      <alignment horizontal="center" vertical="center"/>
    </xf>
    <xf numFmtId="0" fontId="9" fillId="0" borderId="0" xfId="0" applyFont="1" applyFill="1" applyBorder="1" applyAlignment="1">
      <alignment horizontal="center" vertical="top" wrapText="1"/>
    </xf>
    <xf numFmtId="0" fontId="9" fillId="0" borderId="0" xfId="0" applyFont="1" applyFill="1" applyBorder="1" applyAlignment="1">
      <alignment horizontal="left" vertical="top" wrapText="1"/>
    </xf>
    <xf numFmtId="0" fontId="9" fillId="0" borderId="0" xfId="0" applyFont="1" applyFill="1" applyAlignment="1">
      <alignment horizontal="left" vertical="top" wrapText="1"/>
    </xf>
    <xf numFmtId="0" fontId="9" fillId="0" borderId="0" xfId="0" applyFont="1" applyFill="1" applyBorder="1" applyAlignment="1">
      <alignment horizontal="center" vertical="center"/>
    </xf>
    <xf numFmtId="0" fontId="9" fillId="0" borderId="0" xfId="0" applyFont="1" applyFill="1" applyAlignment="1">
      <alignment horizontal="center" vertical="top" wrapText="1"/>
    </xf>
    <xf numFmtId="0" fontId="51" fillId="0" borderId="0" xfId="0" applyFont="1" applyFill="1" applyBorder="1" applyAlignment="1">
      <alignment horizontal="left" vertical="center" wrapText="1"/>
    </xf>
    <xf numFmtId="176" fontId="2" fillId="0" borderId="0" xfId="0" applyNumberFormat="1" applyFont="1" applyFill="1" applyBorder="1" applyAlignment="1">
      <alignment horizontal="center" vertical="center" wrapText="1"/>
    </xf>
    <xf numFmtId="176" fontId="2" fillId="0" borderId="9" xfId="0" applyNumberFormat="1" applyFont="1" applyFill="1" applyBorder="1" applyAlignment="1">
      <alignment horizontal="center" vertical="center" wrapText="1"/>
    </xf>
    <xf numFmtId="0" fontId="51" fillId="0" borderId="10" xfId="0" applyFont="1" applyFill="1" applyBorder="1" applyAlignment="1">
      <alignment horizontal="left" vertical="center" wrapText="1"/>
    </xf>
    <xf numFmtId="0" fontId="2" fillId="0" borderId="11" xfId="0" applyFont="1" applyFill="1" applyBorder="1" applyAlignment="1">
      <alignment horizontal="right" vertical="center"/>
    </xf>
    <xf numFmtId="0" fontId="55" fillId="0" borderId="0" xfId="2" applyFont="1"/>
    <xf numFmtId="0" fontId="56" fillId="0" borderId="0" xfId="1" applyFont="1">
      <alignment vertical="center"/>
    </xf>
    <xf numFmtId="0" fontId="57" fillId="0" borderId="0" xfId="1" applyFont="1" applyAlignment="1">
      <alignment horizontal="right"/>
    </xf>
    <xf numFmtId="0" fontId="19" fillId="0" borderId="0" xfId="1">
      <alignment vertical="center"/>
    </xf>
    <xf numFmtId="0" fontId="57" fillId="0" borderId="0" xfId="1" applyFont="1">
      <alignment vertical="center"/>
    </xf>
    <xf numFmtId="0" fontId="57" fillId="0" borderId="0" xfId="1" applyFont="1" applyAlignment="1">
      <alignment horizontal="right" vertical="center"/>
    </xf>
    <xf numFmtId="0" fontId="24" fillId="0" borderId="0" xfId="2" applyFont="1" applyAlignment="1">
      <alignment horizontal="left" vertical="center"/>
    </xf>
    <xf numFmtId="0" fontId="24" fillId="0" borderId="1" xfId="2" applyFont="1" applyBorder="1" applyAlignment="1">
      <alignment horizontal="center" vertical="center"/>
    </xf>
    <xf numFmtId="0" fontId="31" fillId="0" borderId="1" xfId="2" applyFont="1" applyFill="1" applyBorder="1" applyAlignment="1">
      <alignment horizontal="center" vertical="center" wrapText="1"/>
    </xf>
    <xf numFmtId="0" fontId="31" fillId="0" borderId="13" xfId="2" applyFont="1" applyFill="1" applyBorder="1" applyAlignment="1">
      <alignment horizontal="center" vertical="center" wrapText="1"/>
    </xf>
    <xf numFmtId="0" fontId="31" fillId="0" borderId="5" xfId="2" applyFont="1" applyFill="1" applyBorder="1" applyAlignment="1">
      <alignment horizontal="center" vertical="center" wrapText="1"/>
    </xf>
    <xf numFmtId="0" fontId="31" fillId="0" borderId="4" xfId="2" applyFont="1" applyFill="1" applyBorder="1" applyAlignment="1">
      <alignment horizontal="center" vertical="center" wrapText="1"/>
    </xf>
    <xf numFmtId="0" fontId="31" fillId="0" borderId="6" xfId="2" applyFont="1" applyFill="1" applyBorder="1" applyAlignment="1">
      <alignment horizontal="center" vertical="center" wrapText="1"/>
    </xf>
    <xf numFmtId="0" fontId="31" fillId="0" borderId="9" xfId="2" applyFont="1" applyFill="1" applyBorder="1" applyAlignment="1">
      <alignment horizontal="center" vertical="center" wrapText="1"/>
    </xf>
    <xf numFmtId="0" fontId="31" fillId="0" borderId="10" xfId="2" applyFont="1" applyFill="1" applyBorder="1" applyAlignment="1">
      <alignment horizontal="center" vertical="center" wrapText="1"/>
    </xf>
    <xf numFmtId="0" fontId="31" fillId="0" borderId="11" xfId="2" applyFont="1" applyFill="1" applyBorder="1" applyAlignment="1">
      <alignment horizontal="center" vertical="center" wrapText="1"/>
    </xf>
    <xf numFmtId="0" fontId="34" fillId="2" borderId="0" xfId="3" applyFont="1" applyFill="1" applyAlignment="1" applyProtection="1">
      <alignment horizontal="center" vertical="center"/>
      <protection locked="0"/>
    </xf>
    <xf numFmtId="0" fontId="34" fillId="0" borderId="0" xfId="3" applyFont="1" applyFill="1" applyAlignment="1">
      <alignment horizontal="center" vertical="center"/>
    </xf>
    <xf numFmtId="0" fontId="28" fillId="2" borderId="2" xfId="2" applyFont="1" applyFill="1" applyBorder="1" applyAlignment="1">
      <alignment horizontal="center" vertical="center"/>
    </xf>
    <xf numFmtId="0" fontId="28" fillId="2" borderId="3" xfId="2" applyFont="1" applyFill="1" applyBorder="1" applyAlignment="1">
      <alignment horizontal="center" vertical="center"/>
    </xf>
    <xf numFmtId="0" fontId="31" fillId="2" borderId="1" xfId="2" applyFont="1" applyFill="1" applyBorder="1" applyAlignment="1">
      <alignment horizontal="center" vertical="center"/>
    </xf>
    <xf numFmtId="0" fontId="31" fillId="0" borderId="9" xfId="2" applyFont="1" applyFill="1" applyBorder="1" applyAlignment="1">
      <alignment horizontal="center" vertical="center" shrinkToFit="1"/>
    </xf>
    <xf numFmtId="0" fontId="31" fillId="0" borderId="10" xfId="2" applyFont="1" applyFill="1" applyBorder="1" applyAlignment="1">
      <alignment horizontal="center" vertical="center" shrinkToFit="1"/>
    </xf>
    <xf numFmtId="0" fontId="31" fillId="0" borderId="11" xfId="2" applyFont="1" applyFill="1" applyBorder="1" applyAlignment="1">
      <alignment horizontal="center" vertical="center" shrinkToFit="1"/>
    </xf>
    <xf numFmtId="0" fontId="31" fillId="0" borderId="1" xfId="2" applyFont="1" applyBorder="1" applyAlignment="1">
      <alignment horizontal="center" vertical="center"/>
    </xf>
    <xf numFmtId="0" fontId="31" fillId="3" borderId="1" xfId="2" applyFont="1" applyFill="1" applyBorder="1" applyAlignment="1">
      <alignment horizontal="center" vertical="center"/>
    </xf>
    <xf numFmtId="0" fontId="31" fillId="2" borderId="5" xfId="0" applyFont="1" applyFill="1" applyBorder="1" applyAlignment="1" applyProtection="1">
      <alignment horizontal="left" vertical="center" wrapText="1"/>
      <protection locked="0"/>
    </xf>
    <xf numFmtId="0" fontId="31" fillId="2" borderId="4" xfId="0" applyFont="1" applyFill="1" applyBorder="1" applyAlignment="1" applyProtection="1">
      <alignment horizontal="left" vertical="center" wrapText="1"/>
      <protection locked="0"/>
    </xf>
    <xf numFmtId="0" fontId="31" fillId="2" borderId="6" xfId="0" applyFont="1" applyFill="1" applyBorder="1" applyAlignment="1" applyProtection="1">
      <alignment horizontal="left" vertical="center" wrapText="1"/>
      <protection locked="0"/>
    </xf>
    <xf numFmtId="0" fontId="31" fillId="2" borderId="7" xfId="0" applyFont="1" applyFill="1" applyBorder="1" applyAlignment="1" applyProtection="1">
      <alignment horizontal="left" vertical="center" wrapText="1"/>
      <protection locked="0"/>
    </xf>
    <xf numFmtId="0" fontId="31" fillId="2" borderId="0" xfId="0" applyFont="1" applyFill="1" applyBorder="1" applyAlignment="1" applyProtection="1">
      <alignment horizontal="left" vertical="center" wrapText="1"/>
      <protection locked="0"/>
    </xf>
    <xf numFmtId="0" fontId="31" fillId="2" borderId="8" xfId="0" applyFont="1" applyFill="1" applyBorder="1" applyAlignment="1" applyProtection="1">
      <alignment horizontal="left" vertical="center" wrapText="1"/>
      <protection locked="0"/>
    </xf>
    <xf numFmtId="0" fontId="31" fillId="2" borderId="9" xfId="0" applyFont="1" applyFill="1" applyBorder="1" applyAlignment="1" applyProtection="1">
      <alignment horizontal="left" vertical="center" wrapText="1"/>
      <protection locked="0"/>
    </xf>
    <xf numFmtId="0" fontId="31" fillId="2" borderId="10" xfId="0" applyFont="1" applyFill="1" applyBorder="1" applyAlignment="1" applyProtection="1">
      <alignment horizontal="left" vertical="center" wrapText="1"/>
      <protection locked="0"/>
    </xf>
    <xf numFmtId="0" fontId="31" fillId="2" borderId="11" xfId="0" applyFont="1" applyFill="1" applyBorder="1" applyAlignment="1" applyProtection="1">
      <alignment horizontal="left" vertical="center" wrapText="1"/>
      <protection locked="0"/>
    </xf>
    <xf numFmtId="0" fontId="31" fillId="3" borderId="5" xfId="2" applyFont="1" applyFill="1" applyBorder="1" applyAlignment="1">
      <alignment horizontal="center" vertical="center" shrinkToFit="1"/>
    </xf>
    <xf numFmtId="0" fontId="31" fillId="3" borderId="4" xfId="2" applyFont="1" applyFill="1" applyBorder="1" applyAlignment="1">
      <alignment horizontal="center" vertical="center" shrinkToFit="1"/>
    </xf>
    <xf numFmtId="0" fontId="31" fillId="3" borderId="6" xfId="2" applyFont="1" applyFill="1" applyBorder="1" applyAlignment="1">
      <alignment horizontal="center" vertical="center" shrinkToFit="1"/>
    </xf>
    <xf numFmtId="0" fontId="31" fillId="3" borderId="7" xfId="2" applyFont="1" applyFill="1" applyBorder="1" applyAlignment="1">
      <alignment horizontal="center" vertical="center" shrinkToFit="1"/>
    </xf>
    <xf numFmtId="0" fontId="31" fillId="3" borderId="0" xfId="2" applyFont="1" applyFill="1" applyBorder="1" applyAlignment="1">
      <alignment horizontal="center" vertical="center" shrinkToFit="1"/>
    </xf>
    <xf numFmtId="0" fontId="31" fillId="3" borderId="8" xfId="2" applyFont="1" applyFill="1" applyBorder="1" applyAlignment="1">
      <alignment horizontal="center" vertical="center" shrinkToFit="1"/>
    </xf>
    <xf numFmtId="0" fontId="31" fillId="0" borderId="7" xfId="2" applyFont="1" applyFill="1" applyBorder="1" applyAlignment="1">
      <alignment horizontal="center" vertical="center" shrinkToFit="1"/>
    </xf>
    <xf numFmtId="0" fontId="31" fillId="0" borderId="0" xfId="2" applyFont="1" applyFill="1" applyBorder="1" applyAlignment="1">
      <alignment horizontal="center" vertical="center" shrinkToFit="1"/>
    </xf>
    <xf numFmtId="0" fontId="31" fillId="0" borderId="8" xfId="2" applyFont="1" applyFill="1" applyBorder="1" applyAlignment="1">
      <alignment horizontal="center" vertical="center" shrinkToFit="1"/>
    </xf>
    <xf numFmtId="0" fontId="31" fillId="2" borderId="1" xfId="0" applyFont="1" applyFill="1" applyBorder="1" applyAlignment="1" applyProtection="1">
      <alignment horizontal="left" vertical="center" wrapText="1"/>
      <protection locked="0"/>
    </xf>
    <xf numFmtId="0" fontId="29" fillId="2" borderId="2" xfId="0" applyFont="1" applyFill="1" applyBorder="1" applyAlignment="1">
      <alignment horizontal="center" vertical="center" shrinkToFit="1"/>
    </xf>
    <xf numFmtId="0" fontId="29" fillId="2" borderId="35" xfId="0" applyFont="1" applyFill="1" applyBorder="1" applyAlignment="1">
      <alignment horizontal="center" vertical="center" shrinkToFit="1"/>
    </xf>
    <xf numFmtId="0" fontId="29" fillId="2" borderId="3" xfId="0" applyFont="1" applyFill="1" applyBorder="1" applyAlignment="1">
      <alignment horizontal="center" vertical="center" shrinkToFit="1"/>
    </xf>
    <xf numFmtId="0" fontId="29" fillId="3" borderId="2" xfId="0" applyFont="1" applyFill="1" applyBorder="1" applyAlignment="1">
      <alignment horizontal="center" vertical="center" shrinkToFit="1"/>
    </xf>
    <xf numFmtId="0" fontId="29" fillId="3" borderId="3" xfId="0" applyFont="1" applyFill="1" applyBorder="1" applyAlignment="1">
      <alignment horizontal="center" vertical="center" shrinkToFit="1"/>
    </xf>
    <xf numFmtId="0" fontId="29" fillId="3" borderId="12" xfId="0" applyFont="1" applyFill="1" applyBorder="1" applyAlignment="1">
      <alignment horizontal="center" vertical="center"/>
    </xf>
    <xf numFmtId="0" fontId="29" fillId="2" borderId="9" xfId="0" applyFont="1" applyFill="1" applyBorder="1" applyAlignment="1">
      <alignment horizontal="center" vertical="center" wrapText="1"/>
    </xf>
    <xf numFmtId="0" fontId="29" fillId="2" borderId="10"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9" fillId="2" borderId="12" xfId="0" applyFont="1" applyFill="1" applyBorder="1" applyAlignment="1">
      <alignment horizontal="center" vertical="center" wrapText="1"/>
    </xf>
    <xf numFmtId="0" fontId="29" fillId="2" borderId="9" xfId="0" applyFont="1" applyFill="1" applyBorder="1" applyAlignment="1">
      <alignment horizontal="center" vertical="center" shrinkToFit="1"/>
    </xf>
    <xf numFmtId="0" fontId="29" fillId="2" borderId="10" xfId="0" applyFont="1" applyFill="1" applyBorder="1" applyAlignment="1">
      <alignment horizontal="center" vertical="center" shrinkToFit="1"/>
    </xf>
    <xf numFmtId="0" fontId="29" fillId="2" borderId="11" xfId="0" applyFont="1" applyFill="1" applyBorder="1" applyAlignment="1">
      <alignment horizontal="center" vertical="center" shrinkToFit="1"/>
    </xf>
    <xf numFmtId="0" fontId="29" fillId="3" borderId="2" xfId="0" applyFont="1" applyFill="1" applyBorder="1" applyAlignment="1">
      <alignment horizontal="center" vertical="center"/>
    </xf>
    <xf numFmtId="0" fontId="29" fillId="3" borderId="3" xfId="0" applyFont="1" applyFill="1" applyBorder="1" applyAlignment="1">
      <alignment horizontal="center" vertical="center"/>
    </xf>
    <xf numFmtId="0" fontId="29" fillId="2" borderId="2" xfId="0" applyFont="1" applyFill="1" applyBorder="1" applyAlignment="1">
      <alignment horizontal="center" vertical="center" wrapText="1"/>
    </xf>
    <xf numFmtId="0" fontId="29" fillId="2" borderId="35"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3" borderId="9" xfId="0" applyFont="1" applyFill="1" applyBorder="1" applyAlignment="1">
      <alignment horizontal="center" vertical="center" shrinkToFit="1"/>
    </xf>
    <xf numFmtId="0" fontId="29" fillId="3" borderId="11" xfId="0" applyFont="1" applyFill="1" applyBorder="1" applyAlignment="1">
      <alignment horizontal="center" vertical="center" shrinkToFit="1"/>
    </xf>
    <xf numFmtId="0" fontId="29" fillId="3" borderId="9" xfId="0" applyFont="1" applyFill="1" applyBorder="1" applyAlignment="1">
      <alignment horizontal="center" vertical="center"/>
    </xf>
    <xf numFmtId="0" fontId="29" fillId="3" borderId="11" xfId="0" applyFont="1" applyFill="1" applyBorder="1" applyAlignment="1">
      <alignment horizontal="center" vertical="center"/>
    </xf>
    <xf numFmtId="0" fontId="29" fillId="2" borderId="43" xfId="0" applyFont="1" applyFill="1" applyBorder="1" applyAlignment="1">
      <alignment horizontal="center" vertical="center" shrinkToFit="1"/>
    </xf>
    <xf numFmtId="0" fontId="29" fillId="2" borderId="45" xfId="0" applyFont="1" applyFill="1" applyBorder="1" applyAlignment="1">
      <alignment horizontal="center" vertical="center" shrinkToFit="1"/>
    </xf>
    <xf numFmtId="0" fontId="29" fillId="2" borderId="44" xfId="0" applyFont="1" applyFill="1" applyBorder="1" applyAlignment="1">
      <alignment horizontal="center" vertical="center" shrinkToFit="1"/>
    </xf>
    <xf numFmtId="0" fontId="29" fillId="3" borderId="43" xfId="0" applyFont="1" applyFill="1" applyBorder="1" applyAlignment="1">
      <alignment horizontal="center" vertical="center" shrinkToFit="1"/>
    </xf>
    <xf numFmtId="0" fontId="29" fillId="3" borderId="44" xfId="0" applyFont="1" applyFill="1" applyBorder="1" applyAlignment="1">
      <alignment horizontal="center" vertical="center" shrinkToFit="1"/>
    </xf>
    <xf numFmtId="0" fontId="29" fillId="3" borderId="43" xfId="0" applyFont="1" applyFill="1" applyBorder="1" applyAlignment="1">
      <alignment horizontal="center" vertical="center"/>
    </xf>
    <xf numFmtId="0" fontId="29" fillId="3" borderId="44" xfId="0" applyFont="1" applyFill="1" applyBorder="1" applyAlignment="1">
      <alignment horizontal="center" vertical="center"/>
    </xf>
    <xf numFmtId="0" fontId="29" fillId="2" borderId="43" xfId="0" applyFont="1" applyFill="1" applyBorder="1" applyAlignment="1">
      <alignment horizontal="center" vertical="center" wrapText="1"/>
    </xf>
    <xf numFmtId="0" fontId="29" fillId="2" borderId="45" xfId="0" applyFont="1" applyFill="1" applyBorder="1" applyAlignment="1">
      <alignment horizontal="center" vertical="center" wrapText="1"/>
    </xf>
    <xf numFmtId="0" fontId="29" fillId="2" borderId="44"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29" fillId="0" borderId="1" xfId="0" applyFont="1" applyBorder="1" applyAlignment="1">
      <alignment horizontal="center" vertical="center"/>
    </xf>
    <xf numFmtId="0" fontId="29" fillId="0" borderId="5" xfId="0" applyFont="1" applyBorder="1" applyAlignment="1">
      <alignment horizontal="center" vertical="center"/>
    </xf>
    <xf numFmtId="0" fontId="29" fillId="0" borderId="4" xfId="0" applyFont="1" applyBorder="1" applyAlignment="1">
      <alignment horizontal="center" vertical="center"/>
    </xf>
    <xf numFmtId="0" fontId="29" fillId="0" borderId="6" xfId="0"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29" fillId="0" borderId="11" xfId="0" applyFont="1" applyBorder="1" applyAlignment="1">
      <alignment horizontal="center" vertical="center"/>
    </xf>
    <xf numFmtId="0" fontId="29" fillId="0" borderId="5"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 xfId="0" applyFont="1" applyBorder="1" applyAlignment="1">
      <alignment horizontal="center" vertical="center" shrinkToFit="1"/>
    </xf>
    <xf numFmtId="0" fontId="29" fillId="0" borderId="1"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2" xfId="0" applyFont="1" applyBorder="1" applyAlignment="1">
      <alignment horizontal="center" vertical="center" wrapText="1"/>
    </xf>
    <xf numFmtId="0" fontId="29" fillId="3" borderId="36" xfId="0" applyFont="1" applyFill="1" applyBorder="1" applyAlignment="1">
      <alignment horizontal="center" vertical="center"/>
    </xf>
    <xf numFmtId="0" fontId="29" fillId="3" borderId="5" xfId="0" applyFont="1" applyFill="1" applyBorder="1" applyAlignment="1">
      <alignment horizontal="center" vertical="center"/>
    </xf>
    <xf numFmtId="0" fontId="29" fillId="3" borderId="6" xfId="0" applyFont="1" applyFill="1" applyBorder="1" applyAlignment="1">
      <alignment horizontal="center" vertical="center"/>
    </xf>
    <xf numFmtId="0" fontId="29" fillId="2" borderId="13" xfId="0" applyFont="1" applyFill="1" applyBorder="1" applyAlignment="1">
      <alignment horizontal="center" vertical="center" wrapText="1"/>
    </xf>
    <xf numFmtId="0" fontId="29" fillId="2" borderId="46" xfId="0" applyFont="1" applyFill="1" applyBorder="1" applyAlignment="1">
      <alignment horizontal="center" vertical="center" shrinkToFit="1"/>
    </xf>
    <xf numFmtId="0" fontId="29" fillId="2" borderId="47" xfId="0" applyFont="1" applyFill="1" applyBorder="1" applyAlignment="1">
      <alignment horizontal="center" vertical="center" shrinkToFit="1"/>
    </xf>
    <xf numFmtId="0" fontId="29" fillId="2" borderId="48" xfId="0" applyFont="1" applyFill="1" applyBorder="1" applyAlignment="1">
      <alignment horizontal="center" vertical="center" shrinkToFit="1"/>
    </xf>
    <xf numFmtId="0" fontId="29" fillId="3" borderId="1" xfId="0" applyFont="1" applyFill="1" applyBorder="1" applyAlignment="1">
      <alignment horizontal="center" vertical="center"/>
    </xf>
    <xf numFmtId="0" fontId="29" fillId="2" borderId="5" xfId="0" applyFont="1" applyFill="1" applyBorder="1" applyAlignment="1">
      <alignment horizontal="center" vertical="center" shrinkToFit="1"/>
    </xf>
    <xf numFmtId="0" fontId="29" fillId="2" borderId="4" xfId="0" applyFont="1" applyFill="1" applyBorder="1" applyAlignment="1">
      <alignment horizontal="center" vertical="center" shrinkToFit="1"/>
    </xf>
    <xf numFmtId="0" fontId="29" fillId="2" borderId="6" xfId="0" applyFont="1" applyFill="1" applyBorder="1" applyAlignment="1">
      <alignment horizontal="center" vertical="center" shrinkToFit="1"/>
    </xf>
    <xf numFmtId="0" fontId="41" fillId="2" borderId="0" xfId="3" applyFont="1" applyFill="1" applyAlignment="1" applyProtection="1">
      <alignment horizontal="center" vertical="center"/>
      <protection locked="0"/>
    </xf>
    <xf numFmtId="0" fontId="41" fillId="0" borderId="0" xfId="3" applyFont="1" applyFill="1" applyAlignment="1">
      <alignment horizontal="center" vertical="center"/>
    </xf>
    <xf numFmtId="0" fontId="42" fillId="5" borderId="2" xfId="3" applyNumberFormat="1" applyFont="1" applyFill="1" applyBorder="1" applyAlignment="1">
      <alignment horizontal="center" vertical="center"/>
    </xf>
    <xf numFmtId="0" fontId="42" fillId="5" borderId="3" xfId="3" applyNumberFormat="1" applyFont="1" applyFill="1" applyBorder="1" applyAlignment="1">
      <alignment horizontal="center" vertical="center"/>
    </xf>
    <xf numFmtId="0" fontId="45" fillId="2" borderId="0" xfId="3" applyFont="1" applyFill="1" applyAlignment="1" applyProtection="1">
      <alignment horizontal="center" vertical="center"/>
      <protection locked="0"/>
    </xf>
    <xf numFmtId="0" fontId="40" fillId="2" borderId="1" xfId="3" applyFont="1" applyFill="1" applyBorder="1" applyAlignment="1" applyProtection="1">
      <alignment horizontal="center" vertical="center"/>
      <protection locked="0"/>
    </xf>
    <xf numFmtId="0" fontId="15" fillId="0" borderId="1" xfId="2" applyFont="1" applyBorder="1" applyAlignment="1">
      <alignment horizontal="center" vertical="center"/>
    </xf>
    <xf numFmtId="0" fontId="42" fillId="0" borderId="1" xfId="2" applyFont="1" applyFill="1" applyBorder="1" applyAlignment="1">
      <alignment horizontal="center" vertical="center"/>
    </xf>
    <xf numFmtId="0" fontId="15" fillId="0" borderId="1" xfId="3" applyFont="1" applyBorder="1" applyAlignment="1">
      <alignment horizontal="center" vertical="center"/>
    </xf>
    <xf numFmtId="0" fontId="15" fillId="0" borderId="2" xfId="3" applyFont="1" applyBorder="1" applyAlignment="1">
      <alignment horizontal="center" vertical="center"/>
    </xf>
    <xf numFmtId="0" fontId="15" fillId="0" borderId="35" xfId="3" applyFont="1" applyBorder="1" applyAlignment="1">
      <alignment horizontal="center" vertical="center"/>
    </xf>
    <xf numFmtId="0" fontId="15" fillId="0" borderId="3" xfId="3" applyFont="1" applyBorder="1" applyAlignment="1">
      <alignment horizontal="center" vertical="center"/>
    </xf>
    <xf numFmtId="0" fontId="15" fillId="0" borderId="1" xfId="2" applyFont="1" applyBorder="1" applyAlignment="1">
      <alignment horizontal="center"/>
    </xf>
    <xf numFmtId="0" fontId="45" fillId="0" borderId="1" xfId="2" applyFont="1" applyFill="1" applyBorder="1" applyAlignment="1">
      <alignment horizontal="center" vertical="center"/>
    </xf>
    <xf numFmtId="0" fontId="40" fillId="0" borderId="1" xfId="3" applyFont="1" applyBorder="1" applyAlignment="1">
      <alignment horizontal="center" vertical="center"/>
    </xf>
    <xf numFmtId="0" fontId="40" fillId="0" borderId="2" xfId="3" applyFont="1" applyBorder="1" applyAlignment="1">
      <alignment horizontal="center" vertical="center"/>
    </xf>
    <xf numFmtId="0" fontId="40" fillId="0" borderId="35" xfId="3" applyFont="1" applyBorder="1" applyAlignment="1">
      <alignment horizontal="center" vertical="center"/>
    </xf>
    <xf numFmtId="0" fontId="40" fillId="0" borderId="3" xfId="3" applyFont="1" applyBorder="1" applyAlignment="1">
      <alignment horizontal="center" vertical="center"/>
    </xf>
    <xf numFmtId="0" fontId="15" fillId="0" borderId="2" xfId="2" applyFont="1" applyBorder="1" applyAlignment="1">
      <alignment horizontal="center" vertical="center"/>
    </xf>
    <xf numFmtId="0" fontId="15" fillId="0" borderId="35" xfId="2" applyFont="1" applyBorder="1" applyAlignment="1">
      <alignment horizontal="center" vertical="center"/>
    </xf>
    <xf numFmtId="0" fontId="15" fillId="0" borderId="3" xfId="2" applyFont="1" applyBorder="1" applyAlignment="1">
      <alignment horizontal="center" vertical="center"/>
    </xf>
    <xf numFmtId="0" fontId="40" fillId="0" borderId="2" xfId="2" applyFont="1" applyBorder="1" applyAlignment="1">
      <alignment horizontal="center" vertical="center"/>
    </xf>
    <xf numFmtId="0" fontId="40" fillId="0" borderId="35" xfId="2" applyFont="1" applyBorder="1" applyAlignment="1">
      <alignment horizontal="center" vertical="center"/>
    </xf>
    <xf numFmtId="0" fontId="40" fillId="0" borderId="3" xfId="2" applyFont="1" applyBorder="1" applyAlignment="1">
      <alignment horizontal="center" vertical="center"/>
    </xf>
    <xf numFmtId="0" fontId="15" fillId="0" borderId="2" xfId="2" applyFont="1" applyBorder="1" applyAlignment="1">
      <alignment horizontal="center"/>
    </xf>
    <xf numFmtId="0" fontId="15" fillId="0" borderId="35" xfId="2" applyFont="1" applyBorder="1" applyAlignment="1">
      <alignment horizontal="center"/>
    </xf>
    <xf numFmtId="0" fontId="15" fillId="0" borderId="3" xfId="2" applyFont="1" applyBorder="1" applyAlignment="1">
      <alignment horizontal="center"/>
    </xf>
    <xf numFmtId="0" fontId="42" fillId="0" borderId="10" xfId="2" applyFont="1" applyFill="1" applyBorder="1" applyAlignment="1">
      <alignment horizontal="left"/>
    </xf>
    <xf numFmtId="0" fontId="42" fillId="0" borderId="1" xfId="3" applyFont="1" applyBorder="1" applyAlignment="1">
      <alignment horizontal="center" vertical="center"/>
    </xf>
    <xf numFmtId="0" fontId="42" fillId="0" borderId="5" xfId="3" applyFont="1" applyFill="1" applyBorder="1" applyAlignment="1">
      <alignment horizontal="center" vertical="center"/>
    </xf>
    <xf numFmtId="0" fontId="42" fillId="0" borderId="6" xfId="3" applyFont="1" applyFill="1" applyBorder="1" applyAlignment="1">
      <alignment horizontal="center" vertical="center"/>
    </xf>
    <xf numFmtId="0" fontId="42" fillId="0" borderId="7" xfId="3" applyFont="1" applyFill="1" applyBorder="1" applyAlignment="1">
      <alignment horizontal="center" vertical="center"/>
    </xf>
    <xf numFmtId="0" fontId="42" fillId="0" borderId="8" xfId="3" applyFont="1" applyFill="1" applyBorder="1" applyAlignment="1">
      <alignment horizontal="center" vertical="center"/>
    </xf>
    <xf numFmtId="0" fontId="42" fillId="0" borderId="9" xfId="3" applyFont="1" applyFill="1" applyBorder="1" applyAlignment="1">
      <alignment horizontal="center" vertical="center"/>
    </xf>
    <xf numFmtId="0" fontId="42" fillId="0" borderId="11" xfId="3" applyFont="1" applyFill="1" applyBorder="1" applyAlignment="1">
      <alignment horizontal="center" vertical="center"/>
    </xf>
    <xf numFmtId="0" fontId="42" fillId="0" borderId="5" xfId="3" applyFont="1" applyFill="1" applyBorder="1" applyAlignment="1">
      <alignment horizontal="center" vertical="center" wrapText="1"/>
    </xf>
    <xf numFmtId="0" fontId="42" fillId="0" borderId="6" xfId="3" applyFont="1" applyFill="1" applyBorder="1" applyAlignment="1">
      <alignment horizontal="center" vertical="center" wrapText="1"/>
    </xf>
    <xf numFmtId="0" fontId="42" fillId="0" borderId="7" xfId="3" applyFont="1" applyFill="1" applyBorder="1" applyAlignment="1">
      <alignment horizontal="center" vertical="center" wrapText="1"/>
    </xf>
    <xf numFmtId="0" fontId="42" fillId="0" borderId="8" xfId="3" applyFont="1" applyFill="1" applyBorder="1" applyAlignment="1">
      <alignment horizontal="center" vertical="center" wrapText="1"/>
    </xf>
    <xf numFmtId="0" fontId="42" fillId="0" borderId="9" xfId="3" applyFont="1" applyFill="1" applyBorder="1" applyAlignment="1">
      <alignment horizontal="center" vertical="center" wrapText="1"/>
    </xf>
    <xf numFmtId="0" fontId="42" fillId="0" borderId="11" xfId="3" applyFont="1" applyFill="1" applyBorder="1" applyAlignment="1">
      <alignment horizontal="center" vertical="center" wrapText="1"/>
    </xf>
    <xf numFmtId="0" fontId="42" fillId="0" borderId="4" xfId="3" applyFont="1" applyFill="1" applyBorder="1" applyAlignment="1">
      <alignment horizontal="center" vertical="center" wrapText="1"/>
    </xf>
    <xf numFmtId="0" fontId="42" fillId="0" borderId="0" xfId="3" applyFont="1" applyFill="1" applyBorder="1" applyAlignment="1">
      <alignment horizontal="center" vertical="center" wrapText="1"/>
    </xf>
    <xf numFmtId="0" fontId="42" fillId="0" borderId="10" xfId="3" applyFont="1" applyFill="1" applyBorder="1" applyAlignment="1">
      <alignment horizontal="center" vertical="center" wrapText="1"/>
    </xf>
    <xf numFmtId="0" fontId="42" fillId="0" borderId="4" xfId="3" applyFont="1" applyFill="1" applyBorder="1" applyAlignment="1">
      <alignment horizontal="center" vertical="center"/>
    </xf>
    <xf numFmtId="0" fontId="42" fillId="0" borderId="0" xfId="3" applyFont="1" applyFill="1" applyBorder="1" applyAlignment="1">
      <alignment horizontal="center" vertical="center"/>
    </xf>
    <xf numFmtId="0" fontId="42" fillId="0" borderId="10" xfId="3" applyFont="1" applyFill="1" applyBorder="1" applyAlignment="1">
      <alignment horizontal="center" vertical="center"/>
    </xf>
    <xf numFmtId="0" fontId="15" fillId="0" borderId="5" xfId="2" applyFont="1" applyBorder="1" applyAlignment="1">
      <alignment horizontal="center"/>
    </xf>
    <xf numFmtId="0" fontId="15" fillId="0" borderId="4" xfId="2" applyFont="1" applyBorder="1" applyAlignment="1">
      <alignment horizontal="center"/>
    </xf>
    <xf numFmtId="0" fontId="15" fillId="0" borderId="6" xfId="2" applyFont="1" applyBorder="1" applyAlignment="1">
      <alignment horizontal="center"/>
    </xf>
    <xf numFmtId="0" fontId="15" fillId="0" borderId="7" xfId="2" applyFont="1" applyBorder="1" applyAlignment="1">
      <alignment horizontal="center"/>
    </xf>
    <xf numFmtId="0" fontId="15" fillId="0" borderId="0" xfId="2" applyFont="1" applyBorder="1" applyAlignment="1">
      <alignment horizontal="center"/>
    </xf>
    <xf numFmtId="0" fontId="15" fillId="0" borderId="8" xfId="2" applyFont="1" applyBorder="1" applyAlignment="1">
      <alignment horizontal="center"/>
    </xf>
    <xf numFmtId="0" fontId="15" fillId="0" borderId="9" xfId="2" applyFont="1" applyBorder="1" applyAlignment="1">
      <alignment horizontal="center"/>
    </xf>
    <xf numFmtId="0" fontId="15" fillId="0" borderId="10" xfId="2" applyFont="1" applyBorder="1" applyAlignment="1">
      <alignment horizontal="center"/>
    </xf>
    <xf numFmtId="0" fontId="15" fillId="0" borderId="11" xfId="2" applyFont="1" applyBorder="1" applyAlignment="1">
      <alignment horizontal="center"/>
    </xf>
    <xf numFmtId="0" fontId="42" fillId="0" borderId="10" xfId="2" applyFont="1" applyBorder="1" applyAlignment="1">
      <alignment horizontal="left"/>
    </xf>
    <xf numFmtId="0" fontId="42" fillId="0" borderId="1" xfId="3" applyFont="1" applyFill="1" applyBorder="1" applyAlignment="1">
      <alignment horizontal="center" vertical="center"/>
    </xf>
    <xf numFmtId="0" fontId="48" fillId="0" borderId="5" xfId="3" applyFont="1" applyFill="1" applyBorder="1" applyAlignment="1">
      <alignment horizontal="center" vertical="center" wrapText="1"/>
    </xf>
    <xf numFmtId="0" fontId="48" fillId="0" borderId="4" xfId="3" applyFont="1" applyFill="1" applyBorder="1" applyAlignment="1">
      <alignment horizontal="center" vertical="center" wrapText="1"/>
    </xf>
    <xf numFmtId="0" fontId="48" fillId="0" borderId="7" xfId="3" applyFont="1" applyFill="1" applyBorder="1" applyAlignment="1">
      <alignment horizontal="center" vertical="center" wrapText="1"/>
    </xf>
    <xf numFmtId="0" fontId="48" fillId="0" borderId="0" xfId="3" applyFont="1" applyFill="1" applyBorder="1" applyAlignment="1">
      <alignment horizontal="center" vertical="center" wrapText="1"/>
    </xf>
    <xf numFmtId="0" fontId="48" fillId="0" borderId="9" xfId="3" applyFont="1" applyFill="1" applyBorder="1" applyAlignment="1">
      <alignment horizontal="center" vertical="center" wrapText="1"/>
    </xf>
    <xf numFmtId="0" fontId="48" fillId="0" borderId="10" xfId="3" applyFont="1" applyFill="1" applyBorder="1" applyAlignment="1">
      <alignment horizontal="center" vertical="center" wrapText="1"/>
    </xf>
    <xf numFmtId="0" fontId="48" fillId="0" borderId="1" xfId="3" applyFont="1" applyFill="1" applyBorder="1" applyAlignment="1">
      <alignment horizontal="center" vertical="center" wrapText="1"/>
    </xf>
    <xf numFmtId="0" fontId="48" fillId="0" borderId="13" xfId="3" applyFont="1" applyFill="1" applyBorder="1" applyAlignment="1">
      <alignment horizontal="center" vertical="center" wrapText="1"/>
    </xf>
    <xf numFmtId="177" fontId="42" fillId="2" borderId="5" xfId="3" applyNumberFormat="1" applyFont="1" applyFill="1" applyBorder="1" applyAlignment="1">
      <alignment horizontal="center" vertical="center" shrinkToFit="1"/>
    </xf>
    <xf numFmtId="0" fontId="0" fillId="2" borderId="6" xfId="0" applyFill="1" applyBorder="1" applyAlignment="1">
      <alignment horizontal="center" vertical="center" shrinkToFit="1"/>
    </xf>
    <xf numFmtId="178" fontId="42" fillId="5" borderId="9" xfId="4" applyNumberFormat="1" applyFont="1" applyFill="1" applyBorder="1" applyAlignment="1">
      <alignment horizontal="center" vertical="center" wrapText="1"/>
    </xf>
    <xf numFmtId="178" fontId="42" fillId="5" borderId="11" xfId="4" applyNumberFormat="1" applyFont="1" applyFill="1" applyBorder="1" applyAlignment="1">
      <alignment horizontal="center" vertical="center" wrapText="1"/>
    </xf>
    <xf numFmtId="178" fontId="42" fillId="5" borderId="2" xfId="4" applyNumberFormat="1" applyFont="1" applyFill="1" applyBorder="1" applyAlignment="1">
      <alignment horizontal="center" vertical="center" wrapText="1"/>
    </xf>
    <xf numFmtId="178" fontId="42" fillId="5" borderId="3" xfId="4" applyNumberFormat="1" applyFont="1" applyFill="1" applyBorder="1" applyAlignment="1">
      <alignment horizontal="center" vertical="center" wrapText="1"/>
    </xf>
    <xf numFmtId="0" fontId="48" fillId="2" borderId="5" xfId="3" applyFont="1" applyFill="1" applyBorder="1" applyAlignment="1">
      <alignment horizontal="center" vertical="center" wrapText="1"/>
    </xf>
    <xf numFmtId="0" fontId="48" fillId="2" borderId="4" xfId="3" applyFont="1" applyFill="1" applyBorder="1" applyAlignment="1">
      <alignment horizontal="center" vertical="center" wrapText="1"/>
    </xf>
    <xf numFmtId="0" fontId="48" fillId="2" borderId="6" xfId="3" applyFont="1" applyFill="1" applyBorder="1" applyAlignment="1">
      <alignment horizontal="center" vertical="center" wrapText="1"/>
    </xf>
    <xf numFmtId="0" fontId="48" fillId="2" borderId="7" xfId="3" applyFont="1" applyFill="1" applyBorder="1" applyAlignment="1">
      <alignment horizontal="center" vertical="center" wrapText="1"/>
    </xf>
    <xf numFmtId="0" fontId="48" fillId="2" borderId="0" xfId="3" applyFont="1" applyFill="1" applyBorder="1" applyAlignment="1">
      <alignment horizontal="center" vertical="center" wrapText="1"/>
    </xf>
    <xf numFmtId="0" fontId="48" fillId="2" borderId="8" xfId="3" applyFont="1" applyFill="1" applyBorder="1" applyAlignment="1">
      <alignment horizontal="center" vertical="center" wrapText="1"/>
    </xf>
    <xf numFmtId="0" fontId="48" fillId="2" borderId="9" xfId="3" applyFont="1" applyFill="1" applyBorder="1" applyAlignment="1">
      <alignment horizontal="center" vertical="center" wrapText="1"/>
    </xf>
    <xf numFmtId="0" fontId="48" fillId="2" borderId="10" xfId="3" applyFont="1" applyFill="1" applyBorder="1" applyAlignment="1">
      <alignment horizontal="center" vertical="center" wrapText="1"/>
    </xf>
    <xf numFmtId="0" fontId="48" fillId="2" borderId="11" xfId="3" applyFont="1" applyFill="1" applyBorder="1" applyAlignment="1">
      <alignment horizontal="center" vertical="center" wrapText="1"/>
    </xf>
    <xf numFmtId="177" fontId="42" fillId="0" borderId="2" xfId="3" applyNumberFormat="1" applyFont="1" applyBorder="1" applyAlignment="1">
      <alignment horizontal="center" vertical="center" shrinkToFit="1"/>
    </xf>
    <xf numFmtId="0" fontId="0" fillId="0" borderId="3" xfId="0" applyBorder="1" applyAlignment="1">
      <alignment horizontal="center" vertical="center" shrinkToFit="1"/>
    </xf>
    <xf numFmtId="0" fontId="42" fillId="0" borderId="32" xfId="3" applyFont="1" applyFill="1" applyBorder="1" applyAlignment="1">
      <alignment horizontal="center" vertical="center" wrapText="1"/>
    </xf>
    <xf numFmtId="0" fontId="42" fillId="0" borderId="33" xfId="3" applyFont="1" applyFill="1" applyBorder="1" applyAlignment="1">
      <alignment horizontal="center" vertical="center" wrapText="1"/>
    </xf>
    <xf numFmtId="0" fontId="42" fillId="0" borderId="34" xfId="3" applyFont="1" applyFill="1" applyBorder="1" applyAlignment="1">
      <alignment horizontal="center" vertical="center" wrapText="1"/>
    </xf>
    <xf numFmtId="0" fontId="15" fillId="0" borderId="13" xfId="3" applyFont="1" applyBorder="1" applyAlignment="1">
      <alignment horizontal="center" vertical="center"/>
    </xf>
    <xf numFmtId="0" fontId="15" fillId="0" borderId="14" xfId="3" applyFont="1" applyBorder="1" applyAlignment="1">
      <alignment horizontal="center" vertical="center"/>
    </xf>
    <xf numFmtId="0" fontId="15" fillId="0" borderId="12" xfId="3" applyFont="1" applyBorder="1" applyAlignment="1">
      <alignment horizontal="center" vertical="center"/>
    </xf>
    <xf numFmtId="0" fontId="48" fillId="3" borderId="5" xfId="2" applyFont="1" applyFill="1" applyBorder="1" applyAlignment="1">
      <alignment horizontal="center" vertical="center" wrapText="1"/>
    </xf>
    <xf numFmtId="0" fontId="48" fillId="3" borderId="6" xfId="2" applyFont="1" applyFill="1" applyBorder="1" applyAlignment="1">
      <alignment horizontal="center" vertical="center" wrapText="1"/>
    </xf>
    <xf numFmtId="0" fontId="48" fillId="3" borderId="7" xfId="2" applyFont="1" applyFill="1" applyBorder="1" applyAlignment="1">
      <alignment horizontal="center" vertical="center" wrapText="1"/>
    </xf>
    <xf numFmtId="0" fontId="48" fillId="3" borderId="8" xfId="2" applyFont="1" applyFill="1" applyBorder="1" applyAlignment="1">
      <alignment horizontal="center" vertical="center" wrapText="1"/>
    </xf>
    <xf numFmtId="0" fontId="48" fillId="3" borderId="9" xfId="2" applyFont="1" applyFill="1" applyBorder="1" applyAlignment="1">
      <alignment horizontal="center" vertical="center" wrapText="1"/>
    </xf>
    <xf numFmtId="0" fontId="48" fillId="3" borderId="11" xfId="2" applyFont="1" applyFill="1" applyBorder="1" applyAlignment="1">
      <alignment horizontal="center" vertical="center" wrapText="1"/>
    </xf>
    <xf numFmtId="0" fontId="48" fillId="3" borderId="5" xfId="3" applyFont="1" applyFill="1" applyBorder="1" applyAlignment="1">
      <alignment horizontal="center" vertical="center"/>
    </xf>
    <xf numFmtId="0" fontId="48" fillId="3" borderId="6" xfId="3" applyFont="1" applyFill="1" applyBorder="1" applyAlignment="1">
      <alignment horizontal="center" vertical="center"/>
    </xf>
    <xf numFmtId="0" fontId="48" fillId="3" borderId="7" xfId="3" applyFont="1" applyFill="1" applyBorder="1" applyAlignment="1">
      <alignment horizontal="center" vertical="center"/>
    </xf>
    <xf numFmtId="0" fontId="48" fillId="3" borderId="8" xfId="3" applyFont="1" applyFill="1" applyBorder="1" applyAlignment="1">
      <alignment horizontal="center" vertical="center"/>
    </xf>
    <xf numFmtId="0" fontId="48" fillId="3" borderId="9" xfId="3" applyFont="1" applyFill="1" applyBorder="1" applyAlignment="1">
      <alignment horizontal="center" vertical="center"/>
    </xf>
    <xf numFmtId="0" fontId="48" fillId="3" borderId="11" xfId="3" applyFont="1" applyFill="1" applyBorder="1" applyAlignment="1">
      <alignment horizontal="center" vertical="center"/>
    </xf>
    <xf numFmtId="0" fontId="48" fillId="3" borderId="5" xfId="3" applyFont="1" applyFill="1" applyBorder="1" applyAlignment="1">
      <alignment horizontal="center" vertical="center" wrapText="1"/>
    </xf>
    <xf numFmtId="0" fontId="48" fillId="3" borderId="4" xfId="3" applyFont="1" applyFill="1" applyBorder="1" applyAlignment="1">
      <alignment horizontal="center" vertical="center" wrapText="1"/>
    </xf>
    <xf numFmtId="0" fontId="48" fillId="3" borderId="6" xfId="3" applyFont="1" applyFill="1" applyBorder="1" applyAlignment="1">
      <alignment horizontal="center" vertical="center" wrapText="1"/>
    </xf>
    <xf numFmtId="0" fontId="48" fillId="3" borderId="7" xfId="3" applyFont="1" applyFill="1" applyBorder="1" applyAlignment="1">
      <alignment horizontal="center" vertical="center" wrapText="1"/>
    </xf>
    <xf numFmtId="0" fontId="48" fillId="3" borderId="0" xfId="3" applyFont="1" applyFill="1" applyBorder="1" applyAlignment="1">
      <alignment horizontal="center" vertical="center" wrapText="1"/>
    </xf>
    <xf numFmtId="0" fontId="48" fillId="3" borderId="8" xfId="3" applyFont="1" applyFill="1" applyBorder="1" applyAlignment="1">
      <alignment horizontal="center" vertical="center" wrapText="1"/>
    </xf>
    <xf numFmtId="0" fontId="48" fillId="3" borderId="9" xfId="3" applyFont="1" applyFill="1" applyBorder="1" applyAlignment="1">
      <alignment horizontal="center" vertical="center" wrapText="1"/>
    </xf>
    <xf numFmtId="0" fontId="48" fillId="3" borderId="10" xfId="3" applyFont="1" applyFill="1" applyBorder="1" applyAlignment="1">
      <alignment horizontal="center" vertical="center" wrapText="1"/>
    </xf>
    <xf numFmtId="0" fontId="48" fillId="3" borderId="11" xfId="3" applyFont="1" applyFill="1" applyBorder="1" applyAlignment="1">
      <alignment horizontal="center" vertical="center" wrapText="1"/>
    </xf>
    <xf numFmtId="0" fontId="48" fillId="2" borderId="5" xfId="3" applyFont="1" applyFill="1" applyBorder="1" applyAlignment="1">
      <alignment horizontal="center" vertical="center"/>
    </xf>
    <xf numFmtId="0" fontId="48" fillId="2" borderId="4" xfId="3" applyFont="1" applyFill="1" applyBorder="1" applyAlignment="1">
      <alignment horizontal="center" vertical="center"/>
    </xf>
    <xf numFmtId="0" fontId="48" fillId="2" borderId="6" xfId="3" applyFont="1" applyFill="1" applyBorder="1" applyAlignment="1">
      <alignment horizontal="center" vertical="center"/>
    </xf>
    <xf numFmtId="0" fontId="48" fillId="2" borderId="7" xfId="3" applyFont="1" applyFill="1" applyBorder="1" applyAlignment="1">
      <alignment horizontal="center" vertical="center"/>
    </xf>
    <xf numFmtId="0" fontId="48" fillId="2" borderId="0" xfId="3" applyFont="1" applyFill="1" applyBorder="1" applyAlignment="1">
      <alignment horizontal="center" vertical="center"/>
    </xf>
    <xf numFmtId="0" fontId="48" fillId="2" borderId="8" xfId="3" applyFont="1" applyFill="1" applyBorder="1" applyAlignment="1">
      <alignment horizontal="center" vertical="center"/>
    </xf>
    <xf numFmtId="0" fontId="48" fillId="2" borderId="9" xfId="3" applyFont="1" applyFill="1" applyBorder="1" applyAlignment="1">
      <alignment horizontal="center" vertical="center"/>
    </xf>
    <xf numFmtId="0" fontId="48" fillId="2" borderId="10" xfId="3" applyFont="1" applyFill="1" applyBorder="1" applyAlignment="1">
      <alignment horizontal="center" vertical="center"/>
    </xf>
    <xf numFmtId="0" fontId="48" fillId="2" borderId="11" xfId="3" applyFont="1" applyFill="1" applyBorder="1" applyAlignment="1">
      <alignment horizontal="center" vertical="center"/>
    </xf>
    <xf numFmtId="0" fontId="42" fillId="0" borderId="24" xfId="3" applyFont="1" applyFill="1" applyBorder="1" applyAlignment="1">
      <alignment horizontal="center" vertical="center" wrapText="1"/>
    </xf>
    <xf numFmtId="0" fontId="42" fillId="0" borderId="25" xfId="3" applyFont="1" applyFill="1" applyBorder="1" applyAlignment="1">
      <alignment horizontal="center" vertical="center" wrapText="1"/>
    </xf>
    <xf numFmtId="0" fontId="42" fillId="0" borderId="26" xfId="3" applyFont="1" applyFill="1" applyBorder="1" applyAlignment="1">
      <alignment horizontal="center" vertical="center" wrapText="1"/>
    </xf>
    <xf numFmtId="177" fontId="42" fillId="0" borderId="2" xfId="3" applyNumberFormat="1" applyFont="1" applyFill="1" applyBorder="1" applyAlignment="1">
      <alignment horizontal="center" vertical="center" shrinkToFit="1"/>
    </xf>
    <xf numFmtId="0" fontId="0" fillId="0" borderId="3" xfId="0" applyFill="1" applyBorder="1" applyAlignment="1">
      <alignment horizontal="center" vertical="center" shrinkToFit="1"/>
    </xf>
    <xf numFmtId="177" fontId="42" fillId="0" borderId="5" xfId="3" applyNumberFormat="1" applyFont="1" applyFill="1" applyBorder="1" applyAlignment="1">
      <alignment horizontal="center" vertical="center" shrinkToFit="1"/>
    </xf>
    <xf numFmtId="0" fontId="0" fillId="0" borderId="6" xfId="0" applyFill="1" applyBorder="1" applyAlignment="1">
      <alignment horizontal="center" vertical="center" shrinkToFit="1"/>
    </xf>
    <xf numFmtId="0" fontId="57" fillId="0" borderId="0" xfId="1" applyFont="1" applyAlignment="1">
      <alignment horizontal="left" vertical="center" wrapText="1"/>
    </xf>
    <xf numFmtId="0" fontId="57" fillId="0" borderId="0" xfId="1" applyFont="1" applyAlignment="1">
      <alignment horizontal="left" vertical="center"/>
    </xf>
    <xf numFmtId="0" fontId="57" fillId="0" borderId="0" xfId="1" applyFont="1" applyBorder="1" applyAlignment="1">
      <alignment horizontal="left" vertical="center" wrapText="1"/>
    </xf>
    <xf numFmtId="0" fontId="0" fillId="0" borderId="0" xfId="0" applyBorder="1" applyAlignment="1">
      <alignment vertical="center" wrapText="1"/>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23" xfId="0" applyFont="1" applyBorder="1" applyAlignment="1">
      <alignment horizontal="center" vertical="center"/>
    </xf>
    <xf numFmtId="0" fontId="9" fillId="0" borderId="12" xfId="0" applyFont="1" applyBorder="1" applyAlignment="1">
      <alignment horizontal="center" vertical="center"/>
    </xf>
    <xf numFmtId="0" fontId="9" fillId="6" borderId="30" xfId="0" applyFont="1" applyFill="1" applyBorder="1" applyAlignment="1">
      <alignment horizontal="center" vertical="center"/>
    </xf>
    <xf numFmtId="0" fontId="9" fillId="6" borderId="14" xfId="0" applyFont="1" applyFill="1" applyBorder="1" applyAlignment="1">
      <alignment horizontal="center" vertical="center"/>
    </xf>
    <xf numFmtId="0" fontId="2" fillId="0" borderId="20" xfId="1" applyFont="1" applyFill="1" applyBorder="1" applyAlignment="1">
      <alignment horizontal="left" vertical="top" wrapText="1"/>
    </xf>
    <xf numFmtId="0" fontId="2" fillId="0" borderId="21" xfId="1" applyFont="1" applyFill="1" applyBorder="1" applyAlignment="1">
      <alignment horizontal="left" vertical="top" wrapText="1"/>
    </xf>
    <xf numFmtId="0" fontId="2" fillId="0" borderId="22" xfId="1" applyFont="1" applyFill="1" applyBorder="1" applyAlignment="1">
      <alignment horizontal="left" vertical="top" wrapText="1"/>
    </xf>
    <xf numFmtId="0" fontId="2" fillId="0" borderId="9" xfId="1" applyFont="1" applyFill="1" applyBorder="1" applyAlignment="1">
      <alignment horizontal="left" vertical="top" wrapText="1"/>
    </xf>
    <xf numFmtId="0" fontId="2" fillId="0" borderId="10" xfId="1" applyFont="1" applyFill="1" applyBorder="1" applyAlignment="1">
      <alignment horizontal="left" vertical="top" wrapText="1"/>
    </xf>
    <xf numFmtId="0" fontId="2" fillId="0" borderId="11" xfId="1" applyFont="1" applyFill="1" applyBorder="1" applyAlignment="1">
      <alignment horizontal="left" vertical="top" wrapText="1"/>
    </xf>
    <xf numFmtId="0" fontId="9" fillId="0" borderId="30"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15" xfId="0" applyFont="1" applyFill="1" applyBorder="1" applyAlignment="1">
      <alignment vertical="center"/>
    </xf>
    <xf numFmtId="0" fontId="9" fillId="0" borderId="30" xfId="0" applyFont="1" applyFill="1" applyBorder="1" applyAlignment="1">
      <alignment vertical="center"/>
    </xf>
    <xf numFmtId="0" fontId="10" fillId="0" borderId="5" xfId="0" applyFont="1" applyFill="1" applyBorder="1" applyAlignment="1">
      <alignment horizontal="center" vertical="top" wrapText="1"/>
    </xf>
    <xf numFmtId="0" fontId="10" fillId="0" borderId="4" xfId="0" applyFont="1" applyFill="1" applyBorder="1" applyAlignment="1">
      <alignment horizontal="center" vertical="top" wrapText="1"/>
    </xf>
    <xf numFmtId="0" fontId="10" fillId="0" borderId="6" xfId="0" applyFont="1" applyFill="1" applyBorder="1" applyAlignment="1">
      <alignment horizontal="center" vertical="top" wrapText="1"/>
    </xf>
    <xf numFmtId="0" fontId="10" fillId="0" borderId="7" xfId="0" applyFont="1" applyFill="1" applyBorder="1" applyAlignment="1">
      <alignment horizontal="center" vertical="top" wrapText="1"/>
    </xf>
    <xf numFmtId="0" fontId="10" fillId="0" borderId="0" xfId="0" applyFont="1" applyFill="1" applyAlignment="1">
      <alignment horizontal="center" vertical="top" wrapText="1"/>
    </xf>
    <xf numFmtId="0" fontId="10" fillId="0" borderId="8" xfId="0" applyFont="1" applyFill="1" applyBorder="1" applyAlignment="1">
      <alignment horizontal="center" vertical="top" wrapText="1"/>
    </xf>
    <xf numFmtId="0" fontId="10" fillId="0" borderId="9" xfId="0" applyFont="1" applyFill="1" applyBorder="1" applyAlignment="1">
      <alignment horizontal="center" vertical="top" wrapText="1"/>
    </xf>
    <xf numFmtId="0" fontId="10" fillId="0" borderId="10" xfId="0" applyFont="1" applyFill="1" applyBorder="1" applyAlignment="1">
      <alignment horizontal="center" vertical="top" wrapText="1"/>
    </xf>
    <xf numFmtId="0" fontId="10" fillId="0" borderId="11" xfId="0" applyFont="1" applyFill="1" applyBorder="1" applyAlignment="1">
      <alignment horizontal="center" vertical="top" wrapText="1"/>
    </xf>
    <xf numFmtId="0" fontId="2" fillId="0" borderId="5" xfId="0" applyFont="1" applyFill="1" applyBorder="1" applyAlignment="1">
      <alignment vertical="top" wrapText="1"/>
    </xf>
    <xf numFmtId="0" fontId="2" fillId="0" borderId="4" xfId="0" applyFont="1" applyFill="1" applyBorder="1" applyAlignment="1">
      <alignment vertical="top" wrapText="1"/>
    </xf>
    <xf numFmtId="0" fontId="2" fillId="0" borderId="6" xfId="0" applyFont="1" applyFill="1" applyBorder="1" applyAlignment="1">
      <alignment vertical="top" wrapText="1"/>
    </xf>
    <xf numFmtId="0" fontId="2" fillId="0" borderId="7"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9" fillId="0" borderId="13" xfId="0" applyFont="1" applyFill="1" applyBorder="1" applyAlignment="1">
      <alignment vertical="center"/>
    </xf>
    <xf numFmtId="0" fontId="9" fillId="0" borderId="14" xfId="0" applyFont="1" applyFill="1" applyBorder="1" applyAlignment="1">
      <alignment vertical="center"/>
    </xf>
    <xf numFmtId="0" fontId="9" fillId="0" borderId="14" xfId="0" applyFont="1" applyBorder="1" applyAlignment="1">
      <alignment vertical="center"/>
    </xf>
    <xf numFmtId="0" fontId="9" fillId="0" borderId="12" xfId="0" applyFont="1" applyBorder="1" applyAlignment="1">
      <alignment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2" xfId="0" applyFont="1" applyFill="1" applyBorder="1" applyAlignment="1">
      <alignment vertical="top" wrapText="1"/>
    </xf>
    <xf numFmtId="0" fontId="2" fillId="0" borderId="35" xfId="0" applyFont="1" applyFill="1" applyBorder="1" applyAlignment="1">
      <alignment vertical="top" wrapText="1"/>
    </xf>
    <xf numFmtId="0" fontId="2" fillId="0" borderId="3" xfId="0" applyFont="1" applyFill="1" applyBorder="1" applyAlignment="1">
      <alignment vertical="top" wrapText="1"/>
    </xf>
    <xf numFmtId="0" fontId="9" fillId="0" borderId="4" xfId="0" applyFont="1" applyFill="1" applyBorder="1" applyAlignment="1">
      <alignment vertical="top" wrapText="1"/>
    </xf>
    <xf numFmtId="0" fontId="9" fillId="0" borderId="6" xfId="0" applyFont="1" applyFill="1" applyBorder="1" applyAlignment="1">
      <alignment vertical="top" wrapText="1"/>
    </xf>
    <xf numFmtId="0" fontId="9" fillId="0" borderId="7" xfId="0" applyFont="1" applyFill="1" applyBorder="1" applyAlignment="1">
      <alignment vertical="top" wrapText="1"/>
    </xf>
    <xf numFmtId="0" fontId="9" fillId="0" borderId="0" xfId="0" applyFont="1" applyFill="1" applyBorder="1" applyAlignment="1">
      <alignment vertical="top" wrapText="1"/>
    </xf>
    <xf numFmtId="0" fontId="9" fillId="0" borderId="8" xfId="0" applyFont="1" applyFill="1" applyBorder="1" applyAlignment="1">
      <alignment vertical="top" wrapText="1"/>
    </xf>
    <xf numFmtId="0" fontId="9" fillId="0" borderId="9" xfId="0" applyFont="1" applyFill="1" applyBorder="1" applyAlignment="1">
      <alignment vertical="top" wrapText="1"/>
    </xf>
    <xf numFmtId="0" fontId="9" fillId="0" borderId="10" xfId="0" applyFont="1" applyFill="1" applyBorder="1" applyAlignment="1">
      <alignment vertical="top" wrapText="1"/>
    </xf>
    <xf numFmtId="0" fontId="9" fillId="0" borderId="11" xfId="0" applyFont="1" applyFill="1" applyBorder="1" applyAlignment="1">
      <alignment vertical="top" wrapText="1"/>
    </xf>
    <xf numFmtId="0" fontId="10" fillId="0" borderId="0" xfId="0" applyFont="1" applyFill="1" applyBorder="1" applyAlignment="1">
      <alignment horizontal="center" vertical="top" wrapText="1"/>
    </xf>
    <xf numFmtId="0" fontId="9" fillId="0" borderId="26" xfId="0" applyFont="1" applyFill="1" applyBorder="1" applyAlignment="1">
      <alignment vertical="center"/>
    </xf>
    <xf numFmtId="0" fontId="9" fillId="0" borderId="18" xfId="0" applyFont="1" applyFill="1" applyBorder="1" applyAlignment="1">
      <alignment vertical="center"/>
    </xf>
    <xf numFmtId="0" fontId="9" fillId="0" borderId="31" xfId="0" applyFont="1" applyFill="1" applyBorder="1" applyAlignment="1">
      <alignment horizontal="center" vertical="center"/>
    </xf>
    <xf numFmtId="0" fontId="9" fillId="0" borderId="34" xfId="0" applyFont="1" applyFill="1" applyBorder="1" applyAlignment="1">
      <alignment vertical="center"/>
    </xf>
    <xf numFmtId="0" fontId="2" fillId="0" borderId="27" xfId="0" applyFont="1" applyFill="1" applyBorder="1" applyAlignment="1">
      <alignment vertical="top" wrapText="1"/>
    </xf>
    <xf numFmtId="0" fontId="2" fillId="0" borderId="28" xfId="0" applyFont="1" applyFill="1" applyBorder="1" applyAlignment="1">
      <alignment vertical="top" wrapText="1"/>
    </xf>
    <xf numFmtId="0" fontId="2" fillId="0" borderId="29" xfId="0" applyFont="1" applyFill="1" applyBorder="1" applyAlignment="1">
      <alignment vertical="top" wrapText="1"/>
    </xf>
    <xf numFmtId="0" fontId="9" fillId="0" borderId="0" xfId="0" applyFont="1" applyFill="1" applyBorder="1" applyAlignment="1">
      <alignment horizontal="center" vertical="center"/>
    </xf>
    <xf numFmtId="0" fontId="9" fillId="0" borderId="28"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34" xfId="0" applyFont="1" applyFill="1" applyBorder="1" applyAlignment="1">
      <alignment horizontal="center" vertical="center"/>
    </xf>
    <xf numFmtId="0" fontId="2" fillId="0" borderId="0" xfId="0" applyFont="1" applyFill="1" applyBorder="1" applyAlignment="1">
      <alignment horizontal="center" vertical="top" wrapText="1"/>
    </xf>
    <xf numFmtId="0" fontId="2" fillId="0" borderId="23"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31" xfId="0" applyFont="1" applyFill="1" applyBorder="1" applyAlignment="1">
      <alignment horizontal="center" vertical="center"/>
    </xf>
    <xf numFmtId="0" fontId="2" fillId="0" borderId="20" xfId="0" applyFont="1" applyFill="1" applyBorder="1" applyAlignment="1">
      <alignment vertical="top" wrapText="1"/>
    </xf>
    <xf numFmtId="0" fontId="2" fillId="0" borderId="21" xfId="0" applyFont="1" applyFill="1" applyBorder="1" applyAlignment="1">
      <alignment vertical="top" wrapText="1"/>
    </xf>
    <xf numFmtId="0" fontId="2" fillId="0" borderId="22" xfId="0" applyFont="1" applyFill="1" applyBorder="1" applyAlignment="1">
      <alignment vertical="top" wrapText="1"/>
    </xf>
    <xf numFmtId="0" fontId="2" fillId="0" borderId="5"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7"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8" xfId="0" applyFont="1" applyFill="1" applyBorder="1" applyAlignment="1">
      <alignment horizontal="left" vertical="top" wrapText="1"/>
    </xf>
    <xf numFmtId="0" fontId="9" fillId="0" borderId="12"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4"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5" xfId="1" applyFont="1" applyFill="1" applyBorder="1" applyAlignment="1">
      <alignment horizontal="left" vertical="top" wrapText="1"/>
    </xf>
    <xf numFmtId="0" fontId="2" fillId="0" borderId="4" xfId="1" applyFont="1" applyFill="1" applyBorder="1" applyAlignment="1">
      <alignment horizontal="left" vertical="top" wrapText="1"/>
    </xf>
    <xf numFmtId="0" fontId="2" fillId="0" borderId="6" xfId="1" applyFont="1" applyFill="1" applyBorder="1" applyAlignment="1">
      <alignment horizontal="left" vertical="top" wrapText="1"/>
    </xf>
    <xf numFmtId="0" fontId="2" fillId="0" borderId="7" xfId="1" applyFont="1" applyFill="1" applyBorder="1" applyAlignment="1">
      <alignment horizontal="left" vertical="top" wrapText="1"/>
    </xf>
    <xf numFmtId="0" fontId="2" fillId="0" borderId="0" xfId="1" applyFont="1" applyFill="1" applyBorder="1" applyAlignment="1">
      <alignment horizontal="left" vertical="top" wrapText="1"/>
    </xf>
    <xf numFmtId="0" fontId="2" fillId="0" borderId="8" xfId="1" applyFont="1" applyFill="1" applyBorder="1" applyAlignment="1">
      <alignment horizontal="left" vertical="top" wrapText="1"/>
    </xf>
    <xf numFmtId="0" fontId="5" fillId="0" borderId="14" xfId="0" applyFont="1" applyFill="1" applyBorder="1" applyAlignment="1">
      <alignment vertical="center"/>
    </xf>
    <xf numFmtId="0" fontId="5" fillId="0" borderId="12" xfId="0" applyFont="1" applyFill="1" applyBorder="1" applyAlignment="1">
      <alignment vertical="center"/>
    </xf>
    <xf numFmtId="0" fontId="2" fillId="0" borderId="7" xfId="0" applyFont="1" applyFill="1" applyBorder="1" applyAlignment="1">
      <alignment horizontal="center" vertical="center"/>
    </xf>
    <xf numFmtId="0" fontId="2" fillId="0" borderId="27" xfId="1" applyFont="1" applyFill="1" applyBorder="1" applyAlignment="1">
      <alignment horizontal="left" vertical="top" wrapText="1"/>
    </xf>
    <xf numFmtId="0" fontId="2" fillId="0" borderId="28" xfId="1" applyFont="1" applyFill="1" applyBorder="1" applyAlignment="1">
      <alignment horizontal="left" vertical="top" wrapText="1"/>
    </xf>
    <xf numFmtId="0" fontId="2" fillId="0" borderId="29" xfId="1" applyFont="1" applyFill="1" applyBorder="1" applyAlignment="1">
      <alignment horizontal="left" vertical="top" wrapText="1"/>
    </xf>
    <xf numFmtId="0" fontId="10" fillId="0" borderId="5" xfId="1" applyFont="1" applyFill="1" applyBorder="1" applyAlignment="1">
      <alignment horizontal="center" vertical="top" wrapText="1"/>
    </xf>
    <xf numFmtId="0" fontId="10" fillId="0" borderId="4" xfId="1" applyFont="1" applyFill="1" applyBorder="1" applyAlignment="1">
      <alignment horizontal="center" vertical="top" wrapText="1"/>
    </xf>
    <xf numFmtId="0" fontId="10" fillId="0" borderId="6" xfId="1" applyFont="1" applyFill="1" applyBorder="1" applyAlignment="1">
      <alignment horizontal="center" vertical="top" wrapText="1"/>
    </xf>
    <xf numFmtId="0" fontId="10" fillId="0" borderId="7" xfId="1" applyFont="1" applyFill="1" applyBorder="1" applyAlignment="1">
      <alignment horizontal="center" vertical="top" wrapText="1"/>
    </xf>
    <xf numFmtId="0" fontId="10" fillId="0" borderId="0" xfId="1" applyFont="1" applyFill="1" applyBorder="1" applyAlignment="1">
      <alignment horizontal="center" vertical="top" wrapText="1"/>
    </xf>
    <xf numFmtId="0" fontId="10" fillId="0" borderId="8" xfId="1" applyFont="1" applyFill="1" applyBorder="1" applyAlignment="1">
      <alignment horizontal="center" vertical="top" wrapText="1"/>
    </xf>
    <xf numFmtId="0" fontId="10" fillId="0" borderId="9" xfId="1" applyFont="1" applyFill="1" applyBorder="1" applyAlignment="1">
      <alignment horizontal="center" vertical="top" wrapText="1"/>
    </xf>
    <xf numFmtId="0" fontId="10" fillId="0" borderId="10" xfId="1" applyFont="1" applyFill="1" applyBorder="1" applyAlignment="1">
      <alignment horizontal="center" vertical="top" wrapText="1"/>
    </xf>
    <xf numFmtId="0" fontId="10" fillId="0" borderId="11" xfId="1" applyFont="1" applyFill="1" applyBorder="1" applyAlignment="1">
      <alignment horizontal="center" vertical="top" wrapText="1"/>
    </xf>
    <xf numFmtId="0" fontId="9" fillId="0" borderId="1" xfId="0" applyFont="1" applyFill="1" applyBorder="1" applyAlignment="1">
      <alignment horizontal="center" vertical="center"/>
    </xf>
    <xf numFmtId="0" fontId="9" fillId="0" borderId="23" xfId="0" applyFont="1" applyFill="1" applyBorder="1" applyAlignment="1">
      <alignment horizontal="center" vertical="center"/>
    </xf>
    <xf numFmtId="0" fontId="2" fillId="0" borderId="20" xfId="0" applyFont="1" applyFill="1" applyBorder="1" applyAlignment="1">
      <alignment horizontal="left" vertical="top" wrapText="1"/>
    </xf>
    <xf numFmtId="0" fontId="2" fillId="0" borderId="21" xfId="0" applyFont="1" applyFill="1" applyBorder="1" applyAlignment="1">
      <alignment horizontal="left" vertical="top" wrapText="1"/>
    </xf>
    <xf numFmtId="0" fontId="2" fillId="0" borderId="22" xfId="0" applyFont="1" applyFill="1" applyBorder="1" applyAlignment="1">
      <alignment horizontal="left" vertical="top" wrapText="1"/>
    </xf>
    <xf numFmtId="0" fontId="2" fillId="0" borderId="37" xfId="1" applyFont="1" applyFill="1" applyBorder="1" applyAlignment="1">
      <alignment horizontal="left" vertical="top" wrapText="1"/>
    </xf>
    <xf numFmtId="0" fontId="2" fillId="0" borderId="38" xfId="1" applyFont="1" applyFill="1" applyBorder="1" applyAlignment="1">
      <alignment horizontal="left" vertical="top" wrapText="1"/>
    </xf>
    <xf numFmtId="0" fontId="2" fillId="0" borderId="41" xfId="1" applyFont="1" applyFill="1" applyBorder="1" applyAlignment="1">
      <alignment horizontal="left" vertical="top" wrapText="1"/>
    </xf>
    <xf numFmtId="0" fontId="2" fillId="0" borderId="21" xfId="0" applyFont="1" applyFill="1" applyBorder="1" applyAlignment="1">
      <alignment horizontal="left" vertical="center" wrapText="1"/>
    </xf>
    <xf numFmtId="0" fontId="4" fillId="0" borderId="21" xfId="0" applyFont="1" applyFill="1" applyBorder="1" applyAlignment="1">
      <alignment horizontal="right" vertical="top" wrapText="1"/>
    </xf>
    <xf numFmtId="0" fontId="2" fillId="0" borderId="20" xfId="1" applyFont="1" applyFill="1" applyBorder="1" applyAlignment="1">
      <alignment horizontal="left" vertical="center" wrapText="1"/>
    </xf>
    <xf numFmtId="0" fontId="2" fillId="0" borderId="21" xfId="1" applyFont="1" applyFill="1" applyBorder="1" applyAlignment="1">
      <alignment horizontal="left" vertical="center" wrapText="1"/>
    </xf>
    <xf numFmtId="0" fontId="2" fillId="0" borderId="22" xfId="1" applyFont="1" applyFill="1" applyBorder="1" applyAlignment="1">
      <alignment horizontal="left" vertical="center" wrapText="1"/>
    </xf>
    <xf numFmtId="0" fontId="2" fillId="0" borderId="7" xfId="1"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8" xfId="1" applyFont="1" applyFill="1" applyBorder="1" applyAlignment="1">
      <alignment horizontal="left" vertical="center" wrapText="1"/>
    </xf>
    <xf numFmtId="0" fontId="20" fillId="0" borderId="30" xfId="0" applyFont="1" applyBorder="1" applyAlignment="1">
      <alignment horizontal="center" vertical="center"/>
    </xf>
    <xf numFmtId="0" fontId="20" fillId="0" borderId="14" xfId="0" applyFont="1" applyBorder="1" applyAlignment="1">
      <alignment horizontal="center" vertical="center"/>
    </xf>
    <xf numFmtId="0" fontId="20" fillId="0" borderId="31" xfId="0" applyFont="1" applyBorder="1" applyAlignment="1">
      <alignment horizontal="center" vertical="center"/>
    </xf>
    <xf numFmtId="0" fontId="2" fillId="0" borderId="27" xfId="1" applyFont="1" applyFill="1" applyBorder="1" applyAlignment="1">
      <alignment horizontal="left" vertical="center" wrapText="1"/>
    </xf>
    <xf numFmtId="0" fontId="2" fillId="0" borderId="28" xfId="1" applyFont="1" applyFill="1" applyBorder="1" applyAlignment="1">
      <alignment horizontal="left" vertical="center" wrapText="1"/>
    </xf>
    <xf numFmtId="0" fontId="2" fillId="0" borderId="29" xfId="1" applyFont="1" applyFill="1" applyBorder="1" applyAlignment="1">
      <alignment horizontal="left" vertical="center" wrapText="1"/>
    </xf>
    <xf numFmtId="0" fontId="9" fillId="0" borderId="30" xfId="0" applyFont="1" applyBorder="1" applyAlignment="1">
      <alignment horizontal="center" vertical="center"/>
    </xf>
    <xf numFmtId="0" fontId="9" fillId="0" borderId="14" xfId="0" applyFont="1" applyBorder="1" applyAlignment="1">
      <alignment horizontal="center" vertical="center"/>
    </xf>
    <xf numFmtId="0" fontId="9" fillId="0" borderId="31" xfId="0" applyFont="1" applyBorder="1" applyAlignment="1">
      <alignment horizontal="center" vertical="center"/>
    </xf>
    <xf numFmtId="0" fontId="2" fillId="0" borderId="20" xfId="1" applyFont="1" applyFill="1" applyBorder="1" applyAlignment="1">
      <alignment horizontal="center" vertical="top" wrapText="1"/>
    </xf>
    <xf numFmtId="0" fontId="2" fillId="0" borderId="7" xfId="1" applyFont="1" applyFill="1" applyBorder="1" applyAlignment="1">
      <alignment horizontal="center" vertical="top" wrapText="1"/>
    </xf>
    <xf numFmtId="0" fontId="2" fillId="0" borderId="27" xfId="1" applyFont="1" applyFill="1" applyBorder="1" applyAlignment="1">
      <alignment horizontal="center" vertical="top" wrapText="1"/>
    </xf>
    <xf numFmtId="0" fontId="9" fillId="0" borderId="23" xfId="0" applyFont="1" applyFill="1" applyBorder="1" applyAlignment="1">
      <alignment vertical="center"/>
    </xf>
    <xf numFmtId="0" fontId="9" fillId="0" borderId="4" xfId="0" applyFont="1" applyFill="1" applyBorder="1" applyAlignment="1">
      <alignment horizontal="center" vertical="top" wrapText="1"/>
    </xf>
    <xf numFmtId="0" fontId="9" fillId="0" borderId="6" xfId="0" applyFont="1" applyFill="1" applyBorder="1" applyAlignment="1">
      <alignment horizontal="center" vertical="top" wrapText="1"/>
    </xf>
    <xf numFmtId="0" fontId="9" fillId="0" borderId="7" xfId="0" applyFont="1" applyFill="1" applyBorder="1" applyAlignment="1">
      <alignment horizontal="center" vertical="top" wrapText="1"/>
    </xf>
    <xf numFmtId="0" fontId="9" fillId="0" borderId="0" xfId="0" applyFont="1" applyFill="1" applyBorder="1" applyAlignment="1">
      <alignment horizontal="center" vertical="top" wrapText="1"/>
    </xf>
    <xf numFmtId="0" fontId="9" fillId="0" borderId="8" xfId="0" applyFont="1" applyFill="1" applyBorder="1" applyAlignment="1">
      <alignment horizontal="center" vertical="top" wrapText="1"/>
    </xf>
    <xf numFmtId="0" fontId="9" fillId="0" borderId="9" xfId="0" applyFont="1" applyFill="1" applyBorder="1" applyAlignment="1">
      <alignment horizontal="center" vertical="top" wrapText="1"/>
    </xf>
    <xf numFmtId="0" fontId="9" fillId="0" borderId="10" xfId="0" applyFont="1" applyFill="1" applyBorder="1" applyAlignment="1">
      <alignment horizontal="center" vertical="top" wrapText="1"/>
    </xf>
    <xf numFmtId="0" fontId="9" fillId="0" borderId="11" xfId="0" applyFont="1" applyFill="1" applyBorder="1" applyAlignment="1">
      <alignment horizontal="center" vertical="top" wrapText="1"/>
    </xf>
    <xf numFmtId="0" fontId="2" fillId="0" borderId="0" xfId="0" applyFont="1" applyFill="1" applyBorder="1" applyAlignment="1">
      <alignment horizontal="left" vertical="center" wrapText="1"/>
    </xf>
    <xf numFmtId="0" fontId="2" fillId="0" borderId="8" xfId="0" applyFont="1" applyFill="1" applyBorder="1" applyAlignment="1">
      <alignment horizontal="left" vertical="center" wrapText="1"/>
    </xf>
    <xf numFmtId="0" fontId="9" fillId="0" borderId="0" xfId="0" applyFont="1" applyFill="1" applyAlignment="1">
      <alignment horizontal="left" vertical="center" wrapText="1"/>
    </xf>
    <xf numFmtId="0" fontId="9" fillId="0" borderId="8" xfId="0" applyFont="1" applyFill="1" applyBorder="1" applyAlignment="1">
      <alignment horizontal="left" vertical="center" wrapText="1"/>
    </xf>
    <xf numFmtId="0" fontId="9" fillId="0" borderId="31" xfId="0" applyFont="1" applyFill="1" applyBorder="1" applyAlignment="1">
      <alignment vertical="center"/>
    </xf>
    <xf numFmtId="0" fontId="2" fillId="0" borderId="27" xfId="0" applyFont="1" applyFill="1" applyBorder="1" applyAlignment="1">
      <alignment horizontal="left" vertical="top" wrapText="1"/>
    </xf>
    <xf numFmtId="0" fontId="2" fillId="0" borderId="28" xfId="0" applyFont="1" applyFill="1" applyBorder="1" applyAlignment="1">
      <alignment horizontal="left" vertical="top" wrapText="1"/>
    </xf>
    <xf numFmtId="0" fontId="2" fillId="0" borderId="29" xfId="0" applyFont="1" applyFill="1" applyBorder="1" applyAlignment="1">
      <alignment horizontal="left" vertical="top" wrapText="1"/>
    </xf>
    <xf numFmtId="0" fontId="9" fillId="0" borderId="19"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9" xfId="0" applyFont="1" applyFill="1" applyBorder="1" applyAlignment="1">
      <alignment horizontal="left" vertical="top" wrapText="1"/>
    </xf>
    <xf numFmtId="0" fontId="9" fillId="0" borderId="10" xfId="0" applyFont="1" applyFill="1" applyBorder="1" applyAlignment="1">
      <alignment horizontal="left" vertical="top" wrapText="1"/>
    </xf>
    <xf numFmtId="0" fontId="9" fillId="0" borderId="11" xfId="0" applyFont="1" applyFill="1" applyBorder="1" applyAlignment="1">
      <alignment horizontal="left" vertical="top" wrapText="1"/>
    </xf>
    <xf numFmtId="0" fontId="2" fillId="0" borderId="9" xfId="0" applyFont="1" applyFill="1" applyBorder="1" applyAlignment="1">
      <alignment horizontal="left" vertical="top" wrapText="1"/>
    </xf>
    <xf numFmtId="0" fontId="4" fillId="0" borderId="0" xfId="0" applyFont="1" applyFill="1" applyBorder="1" applyAlignment="1">
      <alignment horizontal="right" vertical="center" wrapText="1"/>
    </xf>
    <xf numFmtId="0" fontId="2" fillId="0" borderId="7" xfId="0" applyFont="1" applyFill="1" applyBorder="1" applyAlignment="1">
      <alignment vertical="center" wrapText="1"/>
    </xf>
    <xf numFmtId="0" fontId="2" fillId="0" borderId="0" xfId="0" applyFont="1" applyFill="1" applyBorder="1" applyAlignment="1">
      <alignment vertical="center" wrapText="1"/>
    </xf>
    <xf numFmtId="0" fontId="2" fillId="0" borderId="9" xfId="0" applyFont="1" applyFill="1" applyBorder="1" applyAlignment="1">
      <alignment vertical="center" wrapText="1"/>
    </xf>
    <xf numFmtId="0" fontId="2" fillId="0" borderId="10" xfId="0" applyFont="1" applyFill="1" applyBorder="1" applyAlignment="1">
      <alignment vertical="center" wrapText="1"/>
    </xf>
    <xf numFmtId="49" fontId="2" fillId="0" borderId="5" xfId="0" applyNumberFormat="1" applyFont="1" applyFill="1" applyBorder="1" applyAlignment="1">
      <alignment horizontal="left" vertical="top" wrapText="1"/>
    </xf>
    <xf numFmtId="49" fontId="2" fillId="0" borderId="4" xfId="0" applyNumberFormat="1" applyFont="1" applyFill="1" applyBorder="1" applyAlignment="1">
      <alignment horizontal="left" vertical="top" wrapText="1"/>
    </xf>
    <xf numFmtId="49" fontId="2" fillId="0" borderId="6" xfId="0" applyNumberFormat="1" applyFont="1" applyFill="1" applyBorder="1" applyAlignment="1">
      <alignment horizontal="left" vertical="top" wrapText="1"/>
    </xf>
    <xf numFmtId="49" fontId="2" fillId="0" borderId="7" xfId="0" applyNumberFormat="1" applyFont="1" applyFill="1" applyBorder="1" applyAlignment="1">
      <alignment horizontal="left" vertical="top" wrapText="1"/>
    </xf>
    <xf numFmtId="49" fontId="2" fillId="0" borderId="0" xfId="0" applyNumberFormat="1" applyFont="1" applyFill="1" applyBorder="1" applyAlignment="1">
      <alignment horizontal="left" vertical="top" wrapText="1"/>
    </xf>
    <xf numFmtId="49" fontId="2" fillId="0" borderId="8" xfId="0" applyNumberFormat="1" applyFont="1" applyFill="1" applyBorder="1" applyAlignment="1">
      <alignment horizontal="left" vertical="top" wrapText="1"/>
    </xf>
    <xf numFmtId="0" fontId="2" fillId="0" borderId="28" xfId="0" applyFont="1" applyFill="1" applyBorder="1" applyAlignment="1">
      <alignment horizontal="left" vertical="top"/>
    </xf>
    <xf numFmtId="0" fontId="2" fillId="0" borderId="29" xfId="0" applyFont="1" applyFill="1" applyBorder="1" applyAlignment="1">
      <alignment horizontal="left" vertical="top"/>
    </xf>
    <xf numFmtId="0" fontId="9" fillId="0" borderId="5"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9" xfId="0" applyFont="1" applyFill="1" applyBorder="1" applyAlignment="1">
      <alignment horizontal="center" vertical="center"/>
    </xf>
    <xf numFmtId="49" fontId="2" fillId="0" borderId="9" xfId="0" applyNumberFormat="1" applyFont="1" applyFill="1" applyBorder="1" applyAlignment="1">
      <alignment horizontal="left" vertical="top" wrapText="1"/>
    </xf>
    <xf numFmtId="49" fontId="2" fillId="0" borderId="10" xfId="0" applyNumberFormat="1" applyFont="1" applyFill="1" applyBorder="1" applyAlignment="1">
      <alignment horizontal="left" vertical="top" wrapText="1"/>
    </xf>
    <xf numFmtId="49" fontId="2" fillId="0" borderId="11" xfId="0" applyNumberFormat="1" applyFont="1" applyFill="1" applyBorder="1" applyAlignment="1">
      <alignment horizontal="left" vertical="top" wrapText="1"/>
    </xf>
    <xf numFmtId="0" fontId="2" fillId="0" borderId="0" xfId="0" applyNumberFormat="1" applyFont="1" applyFill="1" applyBorder="1" applyAlignment="1">
      <alignment horizontal="left" vertical="center" wrapText="1"/>
    </xf>
    <xf numFmtId="0" fontId="2" fillId="0" borderId="8" xfId="0" applyNumberFormat="1" applyFont="1" applyFill="1" applyBorder="1" applyAlignment="1">
      <alignment horizontal="left" vertical="center" wrapText="1"/>
    </xf>
    <xf numFmtId="176" fontId="2" fillId="0" borderId="4" xfId="0" applyNumberFormat="1" applyFont="1" applyFill="1" applyBorder="1" applyAlignment="1">
      <alignment horizontal="left" vertical="top" wrapText="1"/>
    </xf>
    <xf numFmtId="176" fontId="2" fillId="0" borderId="28" xfId="0" applyNumberFormat="1" applyFont="1" applyFill="1" applyBorder="1" applyAlignment="1">
      <alignment horizontal="left" vertical="top" wrapText="1"/>
    </xf>
    <xf numFmtId="176" fontId="4" fillId="0" borderId="4" xfId="0" applyNumberFormat="1" applyFont="1" applyFill="1" applyBorder="1" applyAlignment="1">
      <alignment horizontal="right" vertical="top" wrapText="1"/>
    </xf>
    <xf numFmtId="176" fontId="2" fillId="0" borderId="20" xfId="0" applyNumberFormat="1" applyFont="1" applyFill="1" applyBorder="1" applyAlignment="1">
      <alignment horizontal="left" vertical="top" wrapText="1"/>
    </xf>
    <xf numFmtId="176" fontId="2" fillId="0" borderId="21" xfId="0" applyNumberFormat="1" applyFont="1" applyFill="1" applyBorder="1" applyAlignment="1">
      <alignment horizontal="left" vertical="top" wrapText="1"/>
    </xf>
    <xf numFmtId="176" fontId="2" fillId="0" borderId="22" xfId="0" applyNumberFormat="1" applyFont="1" applyFill="1" applyBorder="1" applyAlignment="1">
      <alignment horizontal="left" vertical="top" wrapText="1"/>
    </xf>
    <xf numFmtId="176" fontId="2" fillId="0" borderId="7" xfId="0" applyNumberFormat="1" applyFont="1" applyFill="1" applyBorder="1" applyAlignment="1">
      <alignment horizontal="left" vertical="top" wrapText="1"/>
    </xf>
    <xf numFmtId="176" fontId="2" fillId="0" borderId="0" xfId="0" applyNumberFormat="1" applyFont="1" applyFill="1" applyBorder="1" applyAlignment="1">
      <alignment horizontal="left" vertical="top" wrapText="1"/>
    </xf>
    <xf numFmtId="176" fontId="2" fillId="0" borderId="8" xfId="0" applyNumberFormat="1" applyFont="1" applyFill="1" applyBorder="1" applyAlignment="1">
      <alignment horizontal="left" vertical="top" wrapText="1"/>
    </xf>
    <xf numFmtId="176" fontId="2" fillId="0" borderId="9" xfId="0" applyNumberFormat="1" applyFont="1" applyFill="1" applyBorder="1" applyAlignment="1">
      <alignment horizontal="left" vertical="top" wrapText="1"/>
    </xf>
    <xf numFmtId="176" fontId="2" fillId="0" borderId="10" xfId="0" applyNumberFormat="1" applyFont="1" applyFill="1" applyBorder="1" applyAlignment="1">
      <alignment horizontal="left" vertical="top" wrapText="1"/>
    </xf>
    <xf numFmtId="176" fontId="2" fillId="0" borderId="11" xfId="0" applyNumberFormat="1" applyFont="1" applyFill="1" applyBorder="1" applyAlignment="1">
      <alignment horizontal="left" vertical="top" wrapText="1"/>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8" xfId="0" applyFont="1" applyFill="1" applyBorder="1" applyAlignment="1">
      <alignment horizontal="center" vertical="center"/>
    </xf>
    <xf numFmtId="0" fontId="9" fillId="0" borderId="0" xfId="0" applyFont="1" applyFill="1" applyAlignment="1">
      <alignment vertical="center"/>
    </xf>
    <xf numFmtId="0" fontId="9" fillId="0" borderId="8" xfId="0" applyFont="1" applyFill="1" applyBorder="1" applyAlignment="1">
      <alignment vertical="center"/>
    </xf>
    <xf numFmtId="0" fontId="2" fillId="0" borderId="28" xfId="0" applyFont="1" applyFill="1" applyBorder="1" applyAlignment="1">
      <alignment vertical="center" wrapText="1"/>
    </xf>
    <xf numFmtId="0" fontId="2" fillId="0" borderId="29" xfId="0" applyFont="1" applyFill="1" applyBorder="1" applyAlignment="1">
      <alignment vertical="center" wrapText="1"/>
    </xf>
    <xf numFmtId="0" fontId="2" fillId="0" borderId="1" xfId="0" applyFont="1" applyFill="1" applyBorder="1" applyAlignment="1">
      <alignment horizontal="left" vertical="top" wrapText="1"/>
    </xf>
    <xf numFmtId="0" fontId="9" fillId="0" borderId="0" xfId="0" applyFont="1" applyFill="1" applyAlignment="1">
      <alignment horizontal="left" vertical="top" wrapText="1"/>
    </xf>
    <xf numFmtId="0" fontId="2" fillId="0" borderId="12" xfId="0" applyFont="1" applyFill="1" applyBorder="1" applyAlignment="1">
      <alignment horizontal="center" vertical="center"/>
    </xf>
    <xf numFmtId="0" fontId="4" fillId="0" borderId="0" xfId="0" applyFont="1" applyFill="1" applyAlignment="1">
      <alignment horizontal="right" vertical="center"/>
    </xf>
    <xf numFmtId="0" fontId="2" fillId="0" borderId="0" xfId="0" applyFont="1" applyFill="1" applyAlignment="1">
      <alignment vertical="center" wrapText="1"/>
    </xf>
    <xf numFmtId="0" fontId="2" fillId="0" borderId="0" xfId="0" applyFont="1" applyFill="1" applyAlignment="1">
      <alignment vertical="center"/>
    </xf>
    <xf numFmtId="0" fontId="2" fillId="0" borderId="8" xfId="0" applyFont="1" applyFill="1" applyBorder="1" applyAlignment="1">
      <alignment vertical="center"/>
    </xf>
    <xf numFmtId="0" fontId="2" fillId="0" borderId="1" xfId="0" applyFont="1" applyFill="1" applyBorder="1" applyAlignment="1">
      <alignment horizontal="center" vertical="center"/>
    </xf>
    <xf numFmtId="0" fontId="2" fillId="0" borderId="27" xfId="0" applyFont="1" applyFill="1" applyBorder="1" applyAlignment="1">
      <alignment horizontal="center" vertical="center"/>
    </xf>
    <xf numFmtId="176" fontId="2" fillId="0" borderId="7" xfId="0" quotePrefix="1" applyNumberFormat="1" applyFont="1" applyFill="1" applyBorder="1" applyAlignment="1">
      <alignment horizontal="center" vertical="center"/>
    </xf>
    <xf numFmtId="0" fontId="9" fillId="0" borderId="19" xfId="0" applyFont="1" applyFill="1" applyBorder="1" applyAlignment="1">
      <alignment vertical="center"/>
    </xf>
    <xf numFmtId="176" fontId="2" fillId="0" borderId="5" xfId="0" applyNumberFormat="1" applyFont="1" applyFill="1" applyBorder="1" applyAlignment="1">
      <alignment horizontal="left" vertical="top" wrapText="1"/>
    </xf>
    <xf numFmtId="176" fontId="2" fillId="0" borderId="6" xfId="0" applyNumberFormat="1" applyFont="1" applyFill="1" applyBorder="1" applyAlignment="1">
      <alignment horizontal="left" vertical="top" wrapText="1"/>
    </xf>
    <xf numFmtId="0" fontId="2" fillId="0" borderId="10"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5" fillId="0" borderId="1" xfId="0" applyFont="1" applyFill="1" applyBorder="1" applyAlignment="1">
      <alignment horizontal="center" vertical="center"/>
    </xf>
    <xf numFmtId="0" fontId="2" fillId="0" borderId="7" xfId="0" applyFont="1" applyFill="1" applyBorder="1" applyAlignment="1">
      <alignment horizontal="left" vertical="center"/>
    </xf>
    <xf numFmtId="0" fontId="2" fillId="0" borderId="0" xfId="0" applyFont="1" applyFill="1" applyBorder="1" applyAlignment="1">
      <alignment horizontal="left" vertical="center"/>
    </xf>
    <xf numFmtId="0" fontId="2" fillId="0" borderId="8" xfId="0" applyFont="1" applyFill="1" applyBorder="1" applyAlignment="1">
      <alignment horizontal="left" vertical="center"/>
    </xf>
    <xf numFmtId="0" fontId="2" fillId="0" borderId="4" xfId="0" applyFont="1" applyFill="1" applyBorder="1" applyAlignment="1">
      <alignment horizontal="center" vertical="top" wrapText="1"/>
    </xf>
    <xf numFmtId="0" fontId="2" fillId="0" borderId="6" xfId="0" applyFont="1" applyFill="1" applyBorder="1" applyAlignment="1">
      <alignment horizontal="center" vertical="top" wrapText="1"/>
    </xf>
    <xf numFmtId="0" fontId="2" fillId="0" borderId="9" xfId="0" applyFont="1" applyFill="1" applyBorder="1" applyAlignment="1">
      <alignment horizontal="center" vertical="top" wrapText="1"/>
    </xf>
    <xf numFmtId="0" fontId="2" fillId="0" borderId="10" xfId="0" applyFont="1" applyFill="1" applyBorder="1" applyAlignment="1">
      <alignment horizontal="center" vertical="top" wrapText="1"/>
    </xf>
    <xf numFmtId="0" fontId="2" fillId="0" borderId="11" xfId="0" applyFont="1" applyFill="1" applyBorder="1" applyAlignment="1">
      <alignment horizontal="center" vertical="top" wrapText="1"/>
    </xf>
    <xf numFmtId="0" fontId="9" fillId="0" borderId="0" xfId="0" applyFont="1" applyFill="1" applyAlignment="1">
      <alignment vertical="top" wrapText="1"/>
    </xf>
    <xf numFmtId="0" fontId="2" fillId="0" borderId="13" xfId="0" applyFont="1" applyFill="1" applyBorder="1" applyAlignment="1">
      <alignment vertical="center"/>
    </xf>
    <xf numFmtId="0" fontId="2" fillId="0" borderId="14" xfId="0" applyFont="1" applyFill="1" applyBorder="1" applyAlignment="1">
      <alignment vertical="center"/>
    </xf>
    <xf numFmtId="176" fontId="2" fillId="0" borderId="20" xfId="0" quotePrefix="1" applyNumberFormat="1" applyFont="1" applyFill="1" applyBorder="1" applyAlignment="1">
      <alignment vertical="center"/>
    </xf>
    <xf numFmtId="176" fontId="2" fillId="0" borderId="21" xfId="0" quotePrefix="1" applyNumberFormat="1" applyFont="1" applyFill="1" applyBorder="1" applyAlignment="1">
      <alignment vertical="center"/>
    </xf>
    <xf numFmtId="176" fontId="2" fillId="0" borderId="22" xfId="0" quotePrefix="1" applyNumberFormat="1" applyFont="1" applyFill="1" applyBorder="1" applyAlignment="1">
      <alignment vertical="center"/>
    </xf>
    <xf numFmtId="0" fontId="9" fillId="0" borderId="34" xfId="0" applyFont="1" applyFill="1" applyBorder="1" applyAlignment="1">
      <alignment horizontal="center" vertical="center"/>
    </xf>
    <xf numFmtId="0" fontId="9" fillId="0" borderId="3" xfId="0" applyFont="1" applyFill="1" applyBorder="1" applyAlignment="1">
      <alignment horizontal="center" vertical="center"/>
    </xf>
    <xf numFmtId="176" fontId="4" fillId="0" borderId="28" xfId="0" applyNumberFormat="1" applyFont="1" applyFill="1" applyBorder="1" applyAlignment="1">
      <alignment horizontal="right" vertical="top" wrapText="1"/>
    </xf>
    <xf numFmtId="176" fontId="2" fillId="0" borderId="27" xfId="0" applyNumberFormat="1" applyFont="1" applyFill="1" applyBorder="1" applyAlignment="1">
      <alignment horizontal="left" vertical="top" wrapText="1"/>
    </xf>
    <xf numFmtId="176" fontId="2" fillId="0" borderId="29" xfId="0" applyNumberFormat="1" applyFont="1" applyFill="1" applyBorder="1" applyAlignment="1">
      <alignment horizontal="left" vertical="top" wrapText="1"/>
    </xf>
    <xf numFmtId="0" fontId="2" fillId="0" borderId="29" xfId="0" applyFont="1" applyFill="1" applyBorder="1" applyAlignment="1">
      <alignment horizontal="center" vertical="center"/>
    </xf>
    <xf numFmtId="0" fontId="4" fillId="0" borderId="0" xfId="0" applyFont="1" applyFill="1" applyBorder="1" applyAlignment="1">
      <alignment horizontal="right" vertical="center"/>
    </xf>
    <xf numFmtId="0" fontId="2" fillId="0" borderId="0" xfId="0" applyFont="1" applyFill="1" applyBorder="1" applyAlignment="1">
      <alignment horizontal="center" vertical="center"/>
    </xf>
    <xf numFmtId="0" fontId="10" fillId="0" borderId="4" xfId="0" applyFont="1" applyFill="1" applyBorder="1" applyAlignment="1">
      <alignment horizontal="center" vertical="top"/>
    </xf>
    <xf numFmtId="0" fontId="10" fillId="0" borderId="6" xfId="0" applyFont="1" applyFill="1" applyBorder="1" applyAlignment="1">
      <alignment horizontal="center" vertical="top"/>
    </xf>
    <xf numFmtId="0" fontId="10" fillId="0" borderId="7" xfId="0" applyFont="1" applyFill="1" applyBorder="1" applyAlignment="1">
      <alignment horizontal="center" vertical="top"/>
    </xf>
    <xf numFmtId="0" fontId="10" fillId="0" borderId="0" xfId="0" applyFont="1" applyFill="1" applyBorder="1" applyAlignment="1">
      <alignment horizontal="center" vertical="top"/>
    </xf>
    <xf numFmtId="0" fontId="10" fillId="0" borderId="8" xfId="0" applyFont="1" applyFill="1" applyBorder="1" applyAlignment="1">
      <alignment horizontal="center" vertical="top"/>
    </xf>
    <xf numFmtId="0" fontId="9" fillId="0" borderId="7" xfId="0" applyFont="1" applyFill="1" applyBorder="1" applyAlignment="1">
      <alignment horizontal="center" vertical="top"/>
    </xf>
    <xf numFmtId="0" fontId="9" fillId="0" borderId="0" xfId="0" applyFont="1" applyFill="1" applyBorder="1" applyAlignment="1">
      <alignment horizontal="center" vertical="top"/>
    </xf>
    <xf numFmtId="0" fontId="9" fillId="0" borderId="8" xfId="0" applyFont="1" applyFill="1" applyBorder="1" applyAlignment="1">
      <alignment horizontal="center" vertical="top"/>
    </xf>
    <xf numFmtId="0" fontId="9" fillId="0" borderId="9" xfId="0" applyFont="1" applyFill="1" applyBorder="1" applyAlignment="1">
      <alignment horizontal="center" vertical="top"/>
    </xf>
    <xf numFmtId="0" fontId="9" fillId="0" borderId="10" xfId="0" applyFont="1" applyFill="1" applyBorder="1" applyAlignment="1">
      <alignment horizontal="center" vertical="top"/>
    </xf>
    <xf numFmtId="0" fontId="9" fillId="0" borderId="11" xfId="0" applyFont="1" applyFill="1" applyBorder="1" applyAlignment="1">
      <alignment horizontal="center" vertical="top"/>
    </xf>
    <xf numFmtId="0" fontId="2" fillId="0" borderId="32" xfId="0" applyFont="1" applyFill="1" applyBorder="1" applyAlignment="1">
      <alignment horizontal="center" vertical="center"/>
    </xf>
    <xf numFmtId="0" fontId="2" fillId="0" borderId="8" xfId="0" applyFont="1" applyFill="1" applyBorder="1" applyAlignment="1">
      <alignment horizontal="center" vertical="top" wrapText="1"/>
    </xf>
    <xf numFmtId="0" fontId="2" fillId="0" borderId="7" xfId="0" applyFont="1" applyFill="1" applyBorder="1" applyAlignment="1">
      <alignment horizontal="center" vertical="top" wrapText="1"/>
    </xf>
    <xf numFmtId="0" fontId="5" fillId="0" borderId="30" xfId="0" applyFont="1" applyFill="1" applyBorder="1" applyAlignment="1">
      <alignment vertical="center"/>
    </xf>
    <xf numFmtId="0" fontId="5" fillId="0" borderId="31" xfId="0" applyFont="1" applyFill="1" applyBorder="1" applyAlignment="1">
      <alignment vertical="center"/>
    </xf>
    <xf numFmtId="0" fontId="9" fillId="0" borderId="5" xfId="0" applyFont="1" applyFill="1" applyBorder="1" applyAlignment="1">
      <alignment horizontal="center" vertical="top" wrapText="1"/>
    </xf>
    <xf numFmtId="0" fontId="9" fillId="0" borderId="4" xfId="0" applyFont="1" applyFill="1" applyBorder="1" applyAlignment="1">
      <alignment vertical="center" wrapText="1"/>
    </xf>
    <xf numFmtId="0" fontId="9" fillId="0" borderId="6" xfId="0" applyFont="1" applyFill="1" applyBorder="1" applyAlignment="1">
      <alignment vertical="center" wrapText="1"/>
    </xf>
    <xf numFmtId="0" fontId="9" fillId="0" borderId="0" xfId="0" applyFont="1" applyFill="1" applyBorder="1" applyAlignment="1">
      <alignment vertical="center" wrapText="1"/>
    </xf>
    <xf numFmtId="0" fontId="9" fillId="0" borderId="8" xfId="0" applyFont="1" applyFill="1" applyBorder="1" applyAlignment="1">
      <alignment vertical="center" wrapText="1"/>
    </xf>
    <xf numFmtId="0" fontId="9" fillId="0" borderId="10" xfId="0" applyFont="1" applyFill="1" applyBorder="1" applyAlignment="1">
      <alignment vertical="center" wrapText="1"/>
    </xf>
    <xf numFmtId="0" fontId="9" fillId="0" borderId="11" xfId="0" applyFont="1" applyFill="1" applyBorder="1" applyAlignment="1">
      <alignment vertical="center" wrapText="1"/>
    </xf>
    <xf numFmtId="0" fontId="5" fillId="0" borderId="12" xfId="0" applyFont="1" applyFill="1" applyBorder="1" applyAlignment="1">
      <alignment horizontal="center" vertical="center"/>
    </xf>
    <xf numFmtId="0" fontId="5" fillId="0" borderId="23"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1" xfId="0" applyFont="1" applyFill="1" applyBorder="1" applyAlignment="1">
      <alignment horizontal="center" vertical="center"/>
    </xf>
    <xf numFmtId="0" fontId="5" fillId="0" borderId="30"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8" xfId="0" applyFont="1" applyFill="1" applyBorder="1" applyAlignment="1">
      <alignment horizontal="center" vertical="center"/>
    </xf>
    <xf numFmtId="0" fontId="5" fillId="0" borderId="19" xfId="0" applyFont="1" applyFill="1" applyBorder="1" applyAlignment="1">
      <alignment horizontal="center" vertical="center"/>
    </xf>
    <xf numFmtId="0" fontId="9" fillId="0" borderId="31" xfId="0" applyFont="1" applyBorder="1" applyAlignment="1">
      <alignment vertical="center"/>
    </xf>
    <xf numFmtId="0" fontId="5" fillId="0" borderId="30" xfId="1" applyFont="1" applyFill="1" applyBorder="1" applyAlignment="1">
      <alignment horizontal="center" vertical="center"/>
    </xf>
    <xf numFmtId="0" fontId="5" fillId="0" borderId="14" xfId="1" applyFont="1" applyFill="1" applyBorder="1" applyAlignment="1">
      <alignment horizontal="center" vertical="center"/>
    </xf>
    <xf numFmtId="0" fontId="5" fillId="0" borderId="31" xfId="1" applyFont="1" applyFill="1" applyBorder="1" applyAlignment="1">
      <alignment horizontal="center" vertical="center"/>
    </xf>
    <xf numFmtId="0" fontId="5" fillId="0" borderId="12" xfId="1" applyFont="1" applyFill="1" applyBorder="1" applyAlignment="1">
      <alignment horizontal="center" vertical="center"/>
    </xf>
    <xf numFmtId="0" fontId="9" fillId="0" borderId="29"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10" fillId="0" borderId="30" xfId="0" applyFont="1" applyFill="1" applyBorder="1" applyAlignment="1">
      <alignment horizontal="center" vertical="top" wrapText="1"/>
    </xf>
    <xf numFmtId="0" fontId="10" fillId="0" borderId="14" xfId="0" applyFont="1" applyFill="1" applyBorder="1" applyAlignment="1">
      <alignment horizontal="center" vertical="top" wrapText="1"/>
    </xf>
    <xf numFmtId="0" fontId="10" fillId="0" borderId="31" xfId="0" applyFont="1" applyFill="1" applyBorder="1" applyAlignment="1">
      <alignment horizontal="center" vertical="top" wrapText="1"/>
    </xf>
    <xf numFmtId="0" fontId="5" fillId="0" borderId="15" xfId="0" applyFont="1" applyFill="1" applyBorder="1" applyAlignment="1">
      <alignment horizontal="center" vertical="center"/>
    </xf>
    <xf numFmtId="0" fontId="2" fillId="0" borderId="5" xfId="0" applyFont="1" applyFill="1" applyBorder="1" applyAlignment="1">
      <alignment horizontal="center" vertical="top" wrapText="1"/>
    </xf>
    <xf numFmtId="0" fontId="9" fillId="0" borderId="21" xfId="0" applyFont="1" applyFill="1" applyBorder="1" applyAlignment="1">
      <alignment vertical="top" wrapText="1"/>
    </xf>
    <xf numFmtId="0" fontId="9" fillId="0" borderId="22" xfId="0" applyFont="1" applyFill="1" applyBorder="1" applyAlignment="1">
      <alignment vertical="top" wrapText="1"/>
    </xf>
    <xf numFmtId="0" fontId="2" fillId="0" borderId="20" xfId="0" applyFont="1" applyFill="1" applyBorder="1" applyAlignment="1">
      <alignment horizontal="center" vertical="center"/>
    </xf>
    <xf numFmtId="0" fontId="9" fillId="0" borderId="23"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2" fillId="0" borderId="7" xfId="0" applyFont="1" applyFill="1" applyBorder="1" applyAlignment="1">
      <alignment horizontal="left" vertical="center" wrapText="1"/>
    </xf>
    <xf numFmtId="0" fontId="2" fillId="0" borderId="27" xfId="0" applyFont="1" applyFill="1" applyBorder="1" applyAlignment="1">
      <alignment vertical="center" wrapText="1"/>
    </xf>
    <xf numFmtId="0" fontId="2" fillId="0" borderId="8" xfId="0" applyFont="1" applyFill="1" applyBorder="1" applyAlignment="1">
      <alignment vertical="center" wrapText="1"/>
    </xf>
    <xf numFmtId="0" fontId="2" fillId="0" borderId="32" xfId="0" applyFont="1" applyFill="1" applyBorder="1" applyAlignment="1">
      <alignment vertical="center" wrapText="1"/>
    </xf>
    <xf numFmtId="0" fontId="2" fillId="0" borderId="33" xfId="0" applyFont="1" applyFill="1" applyBorder="1" applyAlignment="1">
      <alignment vertical="center" wrapText="1"/>
    </xf>
    <xf numFmtId="0" fontId="2" fillId="0" borderId="34" xfId="0" applyFont="1" applyFill="1" applyBorder="1" applyAlignment="1">
      <alignment vertical="center" wrapText="1"/>
    </xf>
    <xf numFmtId="0" fontId="2" fillId="0" borderId="37" xfId="0" applyFont="1" applyFill="1" applyBorder="1" applyAlignment="1">
      <alignment horizontal="left" vertical="top" wrapText="1"/>
    </xf>
    <xf numFmtId="0" fontId="2" fillId="0" borderId="38" xfId="0" applyFont="1" applyFill="1" applyBorder="1" applyAlignment="1">
      <alignment horizontal="left" vertical="top" wrapText="1"/>
    </xf>
    <xf numFmtId="0" fontId="2" fillId="0" borderId="24" xfId="0" applyFont="1" applyFill="1" applyBorder="1" applyAlignment="1">
      <alignment horizontal="center" vertical="center"/>
    </xf>
    <xf numFmtId="0" fontId="9" fillId="5" borderId="15" xfId="0" applyFont="1" applyFill="1" applyBorder="1" applyAlignment="1">
      <alignment vertical="center"/>
    </xf>
    <xf numFmtId="0" fontId="9" fillId="0" borderId="15" xfId="0" applyFont="1" applyBorder="1" applyAlignment="1">
      <alignment vertical="center"/>
    </xf>
    <xf numFmtId="0" fontId="5" fillId="0" borderId="13" xfId="1" applyFont="1" applyFill="1" applyBorder="1" applyAlignment="1">
      <alignment horizontal="center" vertical="center"/>
    </xf>
    <xf numFmtId="0" fontId="2" fillId="0" borderId="30"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5" fillId="0" borderId="16" xfId="0" applyFont="1" applyFill="1" applyBorder="1" applyAlignment="1">
      <alignment vertical="center"/>
    </xf>
    <xf numFmtId="0" fontId="9" fillId="0" borderId="30"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2" fillId="0" borderId="20" xfId="0" applyFont="1" applyFill="1" applyBorder="1" applyAlignment="1">
      <alignment horizontal="left" vertical="center" wrapText="1"/>
    </xf>
    <xf numFmtId="0" fontId="2" fillId="0" borderId="22" xfId="0" applyFont="1" applyFill="1" applyBorder="1" applyAlignment="1">
      <alignment horizontal="left" vertical="center" wrapText="1"/>
    </xf>
    <xf numFmtId="0" fontId="10" fillId="0" borderId="21" xfId="0" applyFont="1" applyFill="1" applyBorder="1" applyAlignment="1">
      <alignment horizontal="center" vertical="top" wrapText="1"/>
    </xf>
    <xf numFmtId="0" fontId="10" fillId="0" borderId="1" xfId="0" applyFont="1" applyFill="1" applyBorder="1" applyAlignment="1">
      <alignment horizontal="center" vertical="top" wrapText="1"/>
    </xf>
    <xf numFmtId="0" fontId="6" fillId="0" borderId="0" xfId="0" applyFont="1" applyFill="1" applyAlignment="1">
      <alignment horizontal="left" vertical="center"/>
    </xf>
    <xf numFmtId="0" fontId="5" fillId="0" borderId="0" xfId="0" applyFont="1" applyFill="1" applyAlignment="1">
      <alignment horizontal="left" vertical="center"/>
    </xf>
    <xf numFmtId="0" fontId="5" fillId="0" borderId="10" xfId="0" applyFont="1" applyFill="1" applyBorder="1" applyAlignment="1">
      <alignment horizontal="left" vertical="center"/>
    </xf>
    <xf numFmtId="0" fontId="5" fillId="0" borderId="0" xfId="0" applyFont="1" applyFill="1" applyBorder="1" applyAlignment="1">
      <alignment horizontal="left" vertical="center"/>
    </xf>
    <xf numFmtId="0" fontId="10" fillId="0" borderId="1" xfId="0" applyFont="1" applyFill="1" applyBorder="1" applyAlignment="1">
      <alignment horizontal="center" vertical="top"/>
    </xf>
    <xf numFmtId="0" fontId="2" fillId="0" borderId="17" xfId="0" applyFont="1" applyFill="1" applyBorder="1" applyAlignment="1">
      <alignment vertical="top" wrapText="1"/>
    </xf>
    <xf numFmtId="0" fontId="10" fillId="0" borderId="0"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0"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2" fillId="0" borderId="4"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8" fillId="0" borderId="13" xfId="0" applyFont="1" applyFill="1" applyBorder="1" applyAlignment="1">
      <alignment horizontal="center" vertical="center" textRotation="255"/>
    </xf>
    <xf numFmtId="0" fontId="8" fillId="0" borderId="12" xfId="0" applyFont="1" applyFill="1" applyBorder="1" applyAlignment="1">
      <alignment horizontal="center" vertical="center" textRotation="255"/>
    </xf>
    <xf numFmtId="0" fontId="2" fillId="0" borderId="5" xfId="0" applyFont="1" applyBorder="1" applyAlignment="1">
      <alignment horizontal="left" vertical="top" wrapText="1"/>
    </xf>
    <xf numFmtId="0" fontId="2" fillId="0" borderId="4"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0" xfId="0" applyFont="1" applyBorder="1" applyAlignment="1">
      <alignment horizontal="left" vertical="center"/>
    </xf>
    <xf numFmtId="0" fontId="2" fillId="0" borderId="8" xfId="0" applyFont="1" applyBorder="1" applyAlignment="1">
      <alignment horizontal="left" vertical="center"/>
    </xf>
    <xf numFmtId="0" fontId="10" fillId="0" borderId="5" xfId="0" applyFont="1" applyBorder="1" applyAlignment="1">
      <alignment horizontal="center" vertical="top" wrapText="1"/>
    </xf>
    <xf numFmtId="0" fontId="10" fillId="0" borderId="4" xfId="0" applyFont="1" applyBorder="1" applyAlignment="1">
      <alignment horizontal="center" vertical="top" wrapText="1"/>
    </xf>
    <xf numFmtId="0" fontId="10" fillId="0" borderId="6" xfId="0" applyFont="1" applyBorder="1" applyAlignment="1">
      <alignment horizontal="center" vertical="top" wrapText="1"/>
    </xf>
    <xf numFmtId="0" fontId="10" fillId="0" borderId="7" xfId="0" applyFont="1" applyBorder="1" applyAlignment="1">
      <alignment horizontal="center" vertical="top" wrapText="1"/>
    </xf>
    <xf numFmtId="0" fontId="10" fillId="0" borderId="0" xfId="0" applyFont="1" applyBorder="1" applyAlignment="1">
      <alignment horizontal="center" vertical="top" wrapText="1"/>
    </xf>
    <xf numFmtId="0" fontId="10" fillId="0" borderId="8" xfId="0" applyFont="1" applyBorder="1" applyAlignment="1">
      <alignment horizontal="center" vertical="top" wrapText="1"/>
    </xf>
    <xf numFmtId="0" fontId="10" fillId="0" borderId="9" xfId="0" applyFont="1" applyBorder="1" applyAlignment="1">
      <alignment horizontal="center" vertical="top" wrapText="1"/>
    </xf>
    <xf numFmtId="0" fontId="10" fillId="0" borderId="10" xfId="0" applyFont="1" applyBorder="1" applyAlignment="1">
      <alignment horizontal="center" vertical="top" wrapText="1"/>
    </xf>
    <xf numFmtId="0" fontId="10" fillId="0" borderId="11" xfId="0" applyFont="1" applyBorder="1" applyAlignment="1">
      <alignment horizontal="center" vertical="top"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5" fillId="0" borderId="5" xfId="0" applyFont="1" applyFill="1" applyBorder="1" applyAlignment="1">
      <alignment horizontal="center" vertical="center"/>
    </xf>
    <xf numFmtId="0" fontId="9" fillId="0" borderId="27" xfId="0" applyFont="1" applyFill="1" applyBorder="1" applyAlignment="1">
      <alignment horizontal="center" vertical="center"/>
    </xf>
    <xf numFmtId="0" fontId="2" fillId="0" borderId="5" xfId="1" applyFont="1" applyFill="1" applyBorder="1" applyAlignment="1">
      <alignment vertical="top" wrapText="1"/>
    </xf>
    <xf numFmtId="0" fontId="2" fillId="0" borderId="4" xfId="1" applyFont="1" applyFill="1" applyBorder="1" applyAlignment="1">
      <alignment vertical="top" wrapText="1"/>
    </xf>
    <xf numFmtId="0" fontId="2" fillId="0" borderId="6" xfId="1" applyFont="1" applyFill="1" applyBorder="1" applyAlignment="1">
      <alignment vertical="top" wrapText="1"/>
    </xf>
    <xf numFmtId="0" fontId="2" fillId="0" borderId="7" xfId="1" applyFont="1" applyFill="1" applyBorder="1" applyAlignment="1">
      <alignment vertical="top" wrapText="1"/>
    </xf>
    <xf numFmtId="0" fontId="2" fillId="0" borderId="0" xfId="1" applyFont="1" applyFill="1" applyBorder="1" applyAlignment="1">
      <alignment vertical="top" wrapText="1"/>
    </xf>
    <xf numFmtId="0" fontId="2" fillId="0" borderId="8" xfId="1" applyFont="1" applyFill="1" applyBorder="1" applyAlignment="1">
      <alignment vertical="top" wrapText="1"/>
    </xf>
    <xf numFmtId="0" fontId="2" fillId="0" borderId="27" xfId="1" applyFont="1" applyFill="1" applyBorder="1" applyAlignment="1">
      <alignment vertical="top" wrapText="1"/>
    </xf>
    <xf numFmtId="0" fontId="2" fillId="0" borderId="28" xfId="1" applyFont="1" applyFill="1" applyBorder="1" applyAlignment="1">
      <alignment vertical="top" wrapText="1"/>
    </xf>
    <xf numFmtId="0" fontId="2" fillId="0" borderId="29" xfId="1" applyFont="1" applyFill="1" applyBorder="1" applyAlignment="1">
      <alignment vertical="top" wrapText="1"/>
    </xf>
    <xf numFmtId="0" fontId="10" fillId="0" borderId="9" xfId="0" applyFont="1" applyFill="1" applyBorder="1" applyAlignment="1">
      <alignment horizontal="center" vertical="top"/>
    </xf>
    <xf numFmtId="0" fontId="10" fillId="0" borderId="10" xfId="0" applyFont="1" applyFill="1" applyBorder="1" applyAlignment="1">
      <alignment horizontal="center" vertical="top"/>
    </xf>
    <xf numFmtId="0" fontId="10" fillId="0" borderId="11" xfId="0" applyFont="1" applyFill="1" applyBorder="1" applyAlignment="1">
      <alignment horizontal="center" vertical="top"/>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6" fillId="0" borderId="0" xfId="0" applyFont="1" applyFill="1" applyBorder="1" applyAlignment="1">
      <alignment horizontal="left" vertical="center"/>
    </xf>
    <xf numFmtId="0" fontId="6" fillId="0" borderId="10" xfId="0" applyFont="1" applyFill="1" applyBorder="1" applyAlignment="1">
      <alignment horizontal="left" vertical="center"/>
    </xf>
    <xf numFmtId="0" fontId="2" fillId="0" borderId="23" xfId="0" applyFont="1" applyFill="1" applyBorder="1" applyAlignment="1">
      <alignment horizontal="left" vertical="top" wrapText="1"/>
    </xf>
    <xf numFmtId="0" fontId="2" fillId="0" borderId="31" xfId="0"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25" xfId="0" applyFont="1" applyFill="1" applyBorder="1" applyAlignment="1">
      <alignment horizontal="left" vertical="top" wrapText="1"/>
    </xf>
    <xf numFmtId="0" fontId="2" fillId="0" borderId="17" xfId="0" applyFont="1" applyFill="1" applyBorder="1" applyAlignment="1">
      <alignment horizontal="left" vertical="top" wrapText="1"/>
    </xf>
    <xf numFmtId="0" fontId="5" fillId="0" borderId="15" xfId="0" applyFont="1" applyFill="1" applyBorder="1" applyAlignment="1">
      <alignment vertical="center"/>
    </xf>
    <xf numFmtId="0" fontId="2" fillId="0" borderId="0" xfId="1" applyFont="1" applyFill="1" applyBorder="1" applyAlignment="1">
      <alignment horizontal="left" vertical="center" shrinkToFit="1"/>
    </xf>
    <xf numFmtId="0" fontId="2" fillId="0" borderId="8" xfId="1" applyFont="1" applyFill="1" applyBorder="1" applyAlignment="1">
      <alignment horizontal="left" vertical="center" shrinkToFit="1"/>
    </xf>
    <xf numFmtId="0" fontId="5" fillId="0" borderId="8" xfId="0" applyFont="1" applyFill="1" applyBorder="1" applyAlignment="1">
      <alignment horizontal="center" vertical="center"/>
    </xf>
    <xf numFmtId="0" fontId="2" fillId="0" borderId="28" xfId="0" applyFont="1" applyFill="1" applyBorder="1" applyAlignment="1">
      <alignment horizontal="left" vertical="center" wrapText="1"/>
    </xf>
    <xf numFmtId="0" fontId="2" fillId="0" borderId="29" xfId="0" applyFont="1" applyFill="1" applyBorder="1" applyAlignment="1">
      <alignment horizontal="left" vertical="center" wrapText="1"/>
    </xf>
    <xf numFmtId="176" fontId="2" fillId="0" borderId="7" xfId="0" applyNumberFormat="1" applyFont="1" applyFill="1" applyBorder="1" applyAlignment="1">
      <alignment vertical="top" wrapText="1"/>
    </xf>
    <xf numFmtId="0" fontId="5" fillId="0" borderId="22" xfId="0" applyFont="1" applyFill="1" applyBorder="1" applyAlignment="1">
      <alignment horizontal="center" vertical="center"/>
    </xf>
    <xf numFmtId="0" fontId="5" fillId="0" borderId="5" xfId="0" applyFont="1" applyFill="1" applyBorder="1" applyAlignment="1">
      <alignment horizontal="center" vertical="top" wrapText="1"/>
    </xf>
    <xf numFmtId="0" fontId="5" fillId="0" borderId="4" xfId="0" applyFont="1" applyFill="1" applyBorder="1" applyAlignment="1">
      <alignment horizontal="center" vertical="top" wrapText="1"/>
    </xf>
    <xf numFmtId="0" fontId="5" fillId="0" borderId="6" xfId="0" applyFont="1" applyFill="1" applyBorder="1" applyAlignment="1">
      <alignment horizontal="center" vertical="top" wrapText="1"/>
    </xf>
    <xf numFmtId="0" fontId="5" fillId="0" borderId="7" xfId="0" applyFont="1" applyFill="1" applyBorder="1" applyAlignment="1">
      <alignment horizontal="center" vertical="top" wrapText="1"/>
    </xf>
    <xf numFmtId="0" fontId="5" fillId="0" borderId="0"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9" xfId="0" applyFont="1" applyFill="1" applyBorder="1" applyAlignment="1">
      <alignment horizontal="center" vertical="top" wrapText="1"/>
    </xf>
    <xf numFmtId="0" fontId="5" fillId="0" borderId="10" xfId="0" applyFont="1" applyFill="1" applyBorder="1" applyAlignment="1">
      <alignment horizontal="center" vertical="top" wrapText="1"/>
    </xf>
    <xf numFmtId="0" fontId="5" fillId="0" borderId="11" xfId="0" applyFont="1" applyFill="1" applyBorder="1" applyAlignment="1">
      <alignment horizontal="center" vertical="top" wrapText="1"/>
    </xf>
    <xf numFmtId="0" fontId="5" fillId="0" borderId="26" xfId="0" applyFont="1" applyFill="1" applyBorder="1" applyAlignment="1">
      <alignment horizontal="center" vertical="center"/>
    </xf>
    <xf numFmtId="0" fontId="5" fillId="0" borderId="18" xfId="0" applyFont="1" applyFill="1" applyBorder="1" applyAlignment="1">
      <alignment horizontal="center" vertical="center"/>
    </xf>
    <xf numFmtId="0" fontId="8" fillId="0" borderId="6" xfId="0" applyFont="1" applyFill="1" applyBorder="1" applyAlignment="1">
      <alignment horizontal="center" vertical="center" textRotation="255"/>
    </xf>
    <xf numFmtId="0" fontId="8" fillId="0" borderId="8" xfId="0" applyFont="1" applyFill="1" applyBorder="1" applyAlignment="1">
      <alignment horizontal="center" vertical="center" textRotation="255"/>
    </xf>
    <xf numFmtId="0" fontId="13" fillId="0" borderId="30" xfId="0" applyFont="1" applyFill="1" applyBorder="1" applyAlignment="1">
      <alignment horizontal="center" vertical="center"/>
    </xf>
    <xf numFmtId="0" fontId="13" fillId="0" borderId="14" xfId="0" applyFont="1" applyFill="1" applyBorder="1" applyAlignment="1">
      <alignment horizontal="center" vertical="center"/>
    </xf>
    <xf numFmtId="0" fontId="13" fillId="0" borderId="12" xfId="0" applyFont="1" applyFill="1" applyBorder="1" applyAlignment="1">
      <alignment horizontal="center" vertical="center"/>
    </xf>
    <xf numFmtId="0" fontId="10" fillId="0" borderId="28" xfId="0" applyFont="1" applyFill="1" applyBorder="1" applyAlignment="1">
      <alignment horizontal="center" vertical="top" wrapText="1"/>
    </xf>
    <xf numFmtId="0" fontId="2" fillId="0" borderId="0" xfId="1" applyFont="1" applyFill="1" applyBorder="1" applyAlignment="1">
      <alignment horizontal="center" vertical="center"/>
    </xf>
    <xf numFmtId="0" fontId="2" fillId="0" borderId="8" xfId="1" applyFont="1" applyFill="1" applyBorder="1" applyAlignment="1">
      <alignment horizontal="center" vertical="center"/>
    </xf>
    <xf numFmtId="0" fontId="5" fillId="0" borderId="29" xfId="0" applyFont="1" applyFill="1" applyBorder="1" applyAlignment="1">
      <alignment horizontal="center" vertical="center"/>
    </xf>
    <xf numFmtId="0" fontId="5" fillId="0" borderId="6"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2" fillId="0" borderId="27" xfId="0" applyFont="1" applyFill="1" applyBorder="1" applyAlignment="1">
      <alignment horizontal="left" vertical="center" wrapText="1"/>
    </xf>
    <xf numFmtId="0" fontId="10" fillId="0" borderId="27" xfId="0" applyFont="1" applyFill="1" applyBorder="1" applyAlignment="1">
      <alignment horizontal="center" vertical="top" wrapText="1"/>
    </xf>
    <xf numFmtId="0" fontId="10" fillId="0" borderId="29" xfId="0" applyFont="1" applyFill="1" applyBorder="1" applyAlignment="1">
      <alignment horizontal="center" vertical="top" wrapText="1"/>
    </xf>
    <xf numFmtId="0" fontId="2" fillId="0" borderId="41" xfId="0" applyFont="1" applyFill="1" applyBorder="1" applyAlignment="1">
      <alignment horizontal="left" vertical="top" wrapText="1"/>
    </xf>
    <xf numFmtId="0" fontId="5" fillId="0" borderId="20"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27" xfId="0" applyFont="1" applyFill="1" applyBorder="1" applyAlignment="1">
      <alignment horizontal="center" vertical="center"/>
    </xf>
    <xf numFmtId="0" fontId="2" fillId="0" borderId="10" xfId="1" applyFont="1" applyFill="1" applyBorder="1" applyAlignment="1">
      <alignment vertical="top" wrapText="1"/>
    </xf>
    <xf numFmtId="0" fontId="2" fillId="0" borderId="11" xfId="1" applyFont="1" applyFill="1" applyBorder="1" applyAlignment="1">
      <alignment vertical="top" wrapText="1"/>
    </xf>
    <xf numFmtId="0" fontId="9" fillId="0" borderId="27"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4" xfId="0" applyFont="1" applyFill="1" applyBorder="1" applyAlignment="1">
      <alignment vertical="center" wrapText="1"/>
    </xf>
    <xf numFmtId="0" fontId="2" fillId="0" borderId="6" xfId="0" applyFont="1" applyFill="1" applyBorder="1" applyAlignment="1">
      <alignment vertical="center" wrapText="1"/>
    </xf>
    <xf numFmtId="0" fontId="15" fillId="0" borderId="5"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6" xfId="0" applyFont="1" applyFill="1" applyBorder="1" applyAlignment="1">
      <alignment horizontal="center" vertical="top" wrapText="1"/>
    </xf>
    <xf numFmtId="0" fontId="15" fillId="0" borderId="7" xfId="0" applyFont="1" applyFill="1" applyBorder="1" applyAlignment="1">
      <alignment horizontal="center" vertical="top" wrapText="1"/>
    </xf>
    <xf numFmtId="0" fontId="15" fillId="0" borderId="0" xfId="0" applyFont="1" applyFill="1" applyBorder="1" applyAlignment="1">
      <alignment horizontal="center" vertical="top" wrapText="1"/>
    </xf>
    <xf numFmtId="0" fontId="15" fillId="0" borderId="8" xfId="0" applyFont="1" applyFill="1" applyBorder="1" applyAlignment="1">
      <alignment horizontal="center" vertical="top" wrapText="1"/>
    </xf>
    <xf numFmtId="0" fontId="15" fillId="0" borderId="9" xfId="0" applyFont="1" applyFill="1" applyBorder="1" applyAlignment="1">
      <alignment horizontal="center" vertical="top" wrapText="1"/>
    </xf>
    <xf numFmtId="0" fontId="15" fillId="0" borderId="10" xfId="0" applyFont="1" applyFill="1" applyBorder="1" applyAlignment="1">
      <alignment horizontal="center" vertical="top" wrapText="1"/>
    </xf>
    <xf numFmtId="0" fontId="15" fillId="0" borderId="11" xfId="0" applyFont="1" applyFill="1" applyBorder="1" applyAlignment="1">
      <alignment horizontal="center" vertical="top" wrapText="1"/>
    </xf>
    <xf numFmtId="0" fontId="2" fillId="0" borderId="26" xfId="0" applyFont="1" applyFill="1" applyBorder="1" applyAlignment="1">
      <alignment horizontal="center" vertical="center"/>
    </xf>
    <xf numFmtId="0" fontId="22" fillId="0" borderId="0" xfId="1" applyFont="1" applyAlignment="1">
      <alignment horizontal="center" vertical="center"/>
    </xf>
    <xf numFmtId="0" fontId="7" fillId="0" borderId="1" xfId="1" applyFont="1" applyFill="1" applyBorder="1" applyAlignment="1">
      <alignment horizontal="center" vertical="center"/>
    </xf>
    <xf numFmtId="0" fontId="2" fillId="0" borderId="1" xfId="1" applyFont="1" applyFill="1" applyBorder="1" applyAlignment="1">
      <alignment horizontal="center" vertical="center"/>
    </xf>
    <xf numFmtId="0" fontId="23" fillId="0" borderId="0" xfId="1" applyFont="1" applyFill="1" applyAlignment="1">
      <alignment horizontal="left" vertical="center"/>
    </xf>
    <xf numFmtId="0" fontId="2" fillId="0" borderId="1" xfId="1" applyFont="1" applyBorder="1" applyAlignment="1">
      <alignment horizontal="center" vertical="center"/>
    </xf>
    <xf numFmtId="0" fontId="5" fillId="0" borderId="5" xfId="1" applyFont="1" applyBorder="1" applyAlignment="1">
      <alignment vertical="center"/>
    </xf>
    <xf numFmtId="0" fontId="5" fillId="0" borderId="4" xfId="1" applyFont="1" applyBorder="1" applyAlignment="1">
      <alignment vertical="center"/>
    </xf>
    <xf numFmtId="0" fontId="5" fillId="0" borderId="6" xfId="1" applyFont="1" applyBorder="1" applyAlignment="1">
      <alignment vertical="center"/>
    </xf>
    <xf numFmtId="0" fontId="5" fillId="0" borderId="9" xfId="1" applyFont="1" applyBorder="1" applyAlignment="1">
      <alignment vertical="center"/>
    </xf>
    <xf numFmtId="0" fontId="5" fillId="0" borderId="10" xfId="1" applyFont="1" applyBorder="1" applyAlignment="1">
      <alignment vertical="center"/>
    </xf>
    <xf numFmtId="0" fontId="5" fillId="0" borderId="11" xfId="1" applyFont="1" applyBorder="1" applyAlignment="1">
      <alignment vertical="center"/>
    </xf>
    <xf numFmtId="0" fontId="5" fillId="0" borderId="5" xfId="1" applyFont="1" applyBorder="1" applyAlignment="1">
      <alignment horizontal="left" vertical="center"/>
    </xf>
    <xf numFmtId="0" fontId="5" fillId="0" borderId="4" xfId="1" applyFont="1" applyBorder="1" applyAlignment="1">
      <alignment horizontal="left" vertical="center"/>
    </xf>
    <xf numFmtId="0" fontId="5" fillId="0" borderId="6" xfId="1" applyFont="1" applyBorder="1" applyAlignment="1">
      <alignment horizontal="left" vertical="center"/>
    </xf>
    <xf numFmtId="0" fontId="5" fillId="0" borderId="9" xfId="1" applyFont="1" applyBorder="1" applyAlignment="1">
      <alignment horizontal="left" vertical="center"/>
    </xf>
    <xf numFmtId="0" fontId="5" fillId="0" borderId="10" xfId="1" applyFont="1" applyBorder="1" applyAlignment="1">
      <alignment horizontal="left" vertical="center"/>
    </xf>
    <xf numFmtId="0" fontId="5" fillId="0" borderId="11" xfId="1" applyFont="1" applyBorder="1" applyAlignment="1">
      <alignment horizontal="left" vertical="center"/>
    </xf>
    <xf numFmtId="0" fontId="5" fillId="0" borderId="7" xfId="1" applyFont="1" applyBorder="1" applyAlignment="1">
      <alignment vertical="center"/>
    </xf>
    <xf numFmtId="0" fontId="5" fillId="0" borderId="0" xfId="1" applyFont="1" applyBorder="1" applyAlignment="1">
      <alignment vertical="center"/>
    </xf>
    <xf numFmtId="0" fontId="5" fillId="0" borderId="8" xfId="1" applyFont="1" applyBorder="1" applyAlignment="1">
      <alignment vertical="center"/>
    </xf>
    <xf numFmtId="0" fontId="5" fillId="0" borderId="1" xfId="1" applyFont="1" applyBorder="1" applyAlignment="1">
      <alignment vertical="center" wrapText="1"/>
    </xf>
    <xf numFmtId="0" fontId="5" fillId="0" borderId="5" xfId="1" applyFont="1" applyBorder="1" applyAlignment="1">
      <alignment vertical="center" wrapText="1"/>
    </xf>
    <xf numFmtId="0" fontId="5" fillId="0" borderId="4" xfId="1" applyFont="1" applyBorder="1" applyAlignment="1">
      <alignment vertical="center" wrapText="1"/>
    </xf>
    <xf numFmtId="0" fontId="5" fillId="0" borderId="6" xfId="1" applyFont="1" applyBorder="1" applyAlignment="1">
      <alignment vertical="center" wrapText="1"/>
    </xf>
    <xf numFmtId="0" fontId="5" fillId="0" borderId="9" xfId="1" applyFont="1" applyBorder="1" applyAlignment="1">
      <alignment vertical="center" wrapText="1"/>
    </xf>
    <xf numFmtId="0" fontId="5" fillId="0" borderId="10" xfId="1" applyFont="1" applyBorder="1" applyAlignment="1">
      <alignment vertical="center" wrapText="1"/>
    </xf>
    <xf numFmtId="0" fontId="5" fillId="0" borderId="11" xfId="1" applyFont="1" applyBorder="1" applyAlignment="1">
      <alignment vertical="center" wrapText="1"/>
    </xf>
    <xf numFmtId="0" fontId="6" fillId="0" borderId="0" xfId="0" applyFont="1" applyFill="1" applyBorder="1" applyAlignment="1">
      <alignment vertical="center" wrapText="1"/>
    </xf>
    <xf numFmtId="0" fontId="6" fillId="0" borderId="10" xfId="0" applyFont="1" applyFill="1" applyBorder="1" applyAlignment="1">
      <alignment vertical="center" wrapText="1"/>
    </xf>
    <xf numFmtId="0" fontId="9" fillId="0" borderId="35" xfId="0" applyFont="1" applyFill="1" applyBorder="1" applyAlignment="1">
      <alignment vertical="top" wrapText="1"/>
    </xf>
    <xf numFmtId="0" fontId="9" fillId="0" borderId="3" xfId="0" applyFont="1" applyFill="1" applyBorder="1" applyAlignment="1">
      <alignment vertical="top" wrapText="1"/>
    </xf>
    <xf numFmtId="0" fontId="9" fillId="0" borderId="2" xfId="0" applyFont="1" applyFill="1" applyBorder="1" applyAlignment="1">
      <alignment vertical="top" wrapText="1"/>
    </xf>
    <xf numFmtId="0" fontId="9" fillId="0" borderId="20" xfId="0" applyFont="1" applyFill="1" applyBorder="1" applyAlignment="1">
      <alignment horizontal="center" vertical="center" wrapText="1"/>
    </xf>
    <xf numFmtId="0" fontId="2" fillId="0" borderId="20" xfId="1" applyFont="1" applyFill="1" applyBorder="1" applyAlignment="1">
      <alignment vertical="top" wrapText="1"/>
    </xf>
    <xf numFmtId="0" fontId="2" fillId="0" borderId="21" xfId="1" applyFont="1" applyFill="1" applyBorder="1" applyAlignment="1">
      <alignment vertical="top" wrapText="1"/>
    </xf>
    <xf numFmtId="0" fontId="2" fillId="0" borderId="22" xfId="1" applyFont="1" applyFill="1" applyBorder="1" applyAlignment="1">
      <alignment vertical="top" wrapText="1"/>
    </xf>
    <xf numFmtId="0" fontId="2" fillId="0" borderId="0" xfId="0" applyFont="1" applyFill="1" applyBorder="1" applyAlignment="1">
      <alignment horizontal="right" vertical="center" wrapText="1"/>
    </xf>
    <xf numFmtId="0" fontId="9" fillId="0" borderId="31" xfId="0" applyFont="1" applyFill="1" applyBorder="1" applyAlignment="1">
      <alignment horizontal="center" vertical="center" wrapText="1"/>
    </xf>
    <xf numFmtId="0" fontId="9" fillId="0" borderId="21" xfId="0" applyFont="1" applyFill="1" applyBorder="1" applyAlignment="1">
      <alignment horizontal="left" vertical="top" wrapText="1"/>
    </xf>
    <xf numFmtId="0" fontId="9" fillId="0" borderId="22" xfId="0" applyFont="1" applyFill="1" applyBorder="1" applyAlignment="1">
      <alignment horizontal="left" vertical="top" wrapText="1"/>
    </xf>
    <xf numFmtId="0" fontId="9" fillId="0" borderId="27" xfId="0" applyFont="1" applyFill="1" applyBorder="1" applyAlignment="1">
      <alignment horizontal="center" vertical="top" wrapText="1"/>
    </xf>
    <xf numFmtId="0" fontId="9" fillId="0" borderId="28" xfId="0" applyFont="1" applyFill="1" applyBorder="1" applyAlignment="1">
      <alignment horizontal="center" vertical="top" wrapText="1"/>
    </xf>
    <xf numFmtId="0" fontId="9" fillId="0" borderId="29" xfId="0" applyFont="1" applyFill="1" applyBorder="1" applyAlignment="1">
      <alignment horizontal="center" vertical="top" wrapText="1"/>
    </xf>
    <xf numFmtId="0" fontId="2" fillId="0" borderId="0" xfId="0" applyFont="1" applyFill="1" applyAlignment="1">
      <alignment horizontal="left" vertical="top" wrapText="1"/>
    </xf>
    <xf numFmtId="176" fontId="2" fillId="0" borderId="5" xfId="0" applyNumberFormat="1" applyFont="1" applyFill="1" applyBorder="1" applyAlignment="1">
      <alignment vertical="top" wrapText="1"/>
    </xf>
    <xf numFmtId="176" fontId="2" fillId="0" borderId="4" xfId="0" applyNumberFormat="1" applyFont="1" applyFill="1" applyBorder="1" applyAlignment="1">
      <alignment vertical="top" wrapText="1"/>
    </xf>
    <xf numFmtId="176" fontId="2" fillId="0" borderId="6" xfId="0" applyNumberFormat="1" applyFont="1" applyFill="1" applyBorder="1" applyAlignment="1">
      <alignment vertical="top" wrapText="1"/>
    </xf>
    <xf numFmtId="176" fontId="2" fillId="0" borderId="0" xfId="0" applyNumberFormat="1" applyFont="1" applyFill="1" applyBorder="1" applyAlignment="1">
      <alignment vertical="top" wrapText="1"/>
    </xf>
    <xf numFmtId="176" fontId="2" fillId="0" borderId="8" xfId="0" applyNumberFormat="1" applyFont="1" applyFill="1" applyBorder="1" applyAlignment="1">
      <alignment vertical="top" wrapText="1"/>
    </xf>
    <xf numFmtId="176" fontId="2" fillId="0" borderId="9" xfId="0" applyNumberFormat="1" applyFont="1" applyFill="1" applyBorder="1" applyAlignment="1">
      <alignment vertical="top" wrapText="1"/>
    </xf>
    <xf numFmtId="176" fontId="2" fillId="0" borderId="10" xfId="0" applyNumberFormat="1" applyFont="1" applyFill="1" applyBorder="1" applyAlignment="1">
      <alignment vertical="top" wrapText="1"/>
    </xf>
    <xf numFmtId="176" fontId="2" fillId="0" borderId="11" xfId="0" applyNumberFormat="1" applyFont="1" applyFill="1" applyBorder="1" applyAlignment="1">
      <alignment vertical="top" wrapText="1"/>
    </xf>
    <xf numFmtId="0" fontId="9" fillId="0" borderId="0" xfId="0" applyFont="1" applyFill="1" applyAlignment="1">
      <alignment horizontal="center" vertical="top" wrapText="1"/>
    </xf>
    <xf numFmtId="0" fontId="9" fillId="0" borderId="21" xfId="0" applyFont="1" applyFill="1" applyBorder="1" applyAlignment="1">
      <alignment horizontal="center" vertical="center"/>
    </xf>
  </cellXfs>
  <cellStyles count="5">
    <cellStyle name="桁区切り 2" xfId="4" xr:uid="{00000000-0005-0000-0000-000000000000}"/>
    <cellStyle name="標準" xfId="0" builtinId="0"/>
    <cellStyle name="標準 2" xfId="1" xr:uid="{00000000-0005-0000-0000-000002000000}"/>
    <cellStyle name="標準 3" xfId="2" xr:uid="{00000000-0005-0000-0000-000003000000}"/>
    <cellStyle name="標準 4" xfId="3" xr:uid="{00000000-0005-0000-0000-00000400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24</xdr:col>
      <xdr:colOff>121708</xdr:colOff>
      <xdr:row>14</xdr:row>
      <xdr:rowOff>128058</xdr:rowOff>
    </xdr:from>
    <xdr:to>
      <xdr:col>25</xdr:col>
      <xdr:colOff>231909</xdr:colOff>
      <xdr:row>16</xdr:row>
      <xdr:rowOff>73158</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8694208" y="43190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121708</xdr:colOff>
      <xdr:row>17</xdr:row>
      <xdr:rowOff>128058</xdr:rowOff>
    </xdr:from>
    <xdr:to>
      <xdr:col>25</xdr:col>
      <xdr:colOff>231909</xdr:colOff>
      <xdr:row>19</xdr:row>
      <xdr:rowOff>73158</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8694208" y="47762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121708</xdr:colOff>
      <xdr:row>20</xdr:row>
      <xdr:rowOff>128058</xdr:rowOff>
    </xdr:from>
    <xdr:to>
      <xdr:col>25</xdr:col>
      <xdr:colOff>231909</xdr:colOff>
      <xdr:row>22</xdr:row>
      <xdr:rowOff>73158</xdr:rowOff>
    </xdr:to>
    <xdr:sp macro="" textlink="">
      <xdr:nvSpPr>
        <xdr:cNvPr id="6" name="円/楕円 5">
          <a:extLst>
            <a:ext uri="{FF2B5EF4-FFF2-40B4-BE49-F238E27FC236}">
              <a16:creationId xmlns:a16="http://schemas.microsoft.com/office/drawing/2014/main" id="{00000000-0008-0000-0000-000006000000}"/>
            </a:ext>
          </a:extLst>
        </xdr:cNvPr>
        <xdr:cNvSpPr/>
      </xdr:nvSpPr>
      <xdr:spPr>
        <a:xfrm>
          <a:off x="8694208" y="52334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121708</xdr:colOff>
      <xdr:row>23</xdr:row>
      <xdr:rowOff>128058</xdr:rowOff>
    </xdr:from>
    <xdr:to>
      <xdr:col>25</xdr:col>
      <xdr:colOff>231909</xdr:colOff>
      <xdr:row>25</xdr:row>
      <xdr:rowOff>73158</xdr:rowOff>
    </xdr:to>
    <xdr:sp macro="" textlink="">
      <xdr:nvSpPr>
        <xdr:cNvPr id="7" name="円/楕円 6">
          <a:extLst>
            <a:ext uri="{FF2B5EF4-FFF2-40B4-BE49-F238E27FC236}">
              <a16:creationId xmlns:a16="http://schemas.microsoft.com/office/drawing/2014/main" id="{00000000-0008-0000-0000-000007000000}"/>
            </a:ext>
          </a:extLst>
        </xdr:cNvPr>
        <xdr:cNvSpPr/>
      </xdr:nvSpPr>
      <xdr:spPr>
        <a:xfrm>
          <a:off x="8694208" y="56906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26</xdr:row>
      <xdr:rowOff>137583</xdr:rowOff>
    </xdr:from>
    <xdr:to>
      <xdr:col>25</xdr:col>
      <xdr:colOff>260484</xdr:colOff>
      <xdr:row>28</xdr:row>
      <xdr:rowOff>82683</xdr:rowOff>
    </xdr:to>
    <xdr:sp macro="" textlink="">
      <xdr:nvSpPr>
        <xdr:cNvPr id="8" name="円/楕円 7">
          <a:extLst>
            <a:ext uri="{FF2B5EF4-FFF2-40B4-BE49-F238E27FC236}">
              <a16:creationId xmlns:a16="http://schemas.microsoft.com/office/drawing/2014/main" id="{00000000-0008-0000-0000-000008000000}"/>
            </a:ext>
          </a:extLst>
        </xdr:cNvPr>
        <xdr:cNvSpPr/>
      </xdr:nvSpPr>
      <xdr:spPr>
        <a:xfrm>
          <a:off x="8722783" y="61573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29</xdr:row>
      <xdr:rowOff>137583</xdr:rowOff>
    </xdr:from>
    <xdr:to>
      <xdr:col>25</xdr:col>
      <xdr:colOff>260484</xdr:colOff>
      <xdr:row>31</xdr:row>
      <xdr:rowOff>82683</xdr:rowOff>
    </xdr:to>
    <xdr:sp macro="" textlink="">
      <xdr:nvSpPr>
        <xdr:cNvPr id="9" name="円/楕円 8">
          <a:extLst>
            <a:ext uri="{FF2B5EF4-FFF2-40B4-BE49-F238E27FC236}">
              <a16:creationId xmlns:a16="http://schemas.microsoft.com/office/drawing/2014/main" id="{00000000-0008-0000-0000-000009000000}"/>
            </a:ext>
          </a:extLst>
        </xdr:cNvPr>
        <xdr:cNvSpPr/>
      </xdr:nvSpPr>
      <xdr:spPr>
        <a:xfrm>
          <a:off x="8722783" y="66145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32</xdr:row>
      <xdr:rowOff>137583</xdr:rowOff>
    </xdr:from>
    <xdr:to>
      <xdr:col>25</xdr:col>
      <xdr:colOff>260484</xdr:colOff>
      <xdr:row>34</xdr:row>
      <xdr:rowOff>82683</xdr:rowOff>
    </xdr:to>
    <xdr:sp macro="" textlink="">
      <xdr:nvSpPr>
        <xdr:cNvPr id="10" name="円/楕円 9">
          <a:extLst>
            <a:ext uri="{FF2B5EF4-FFF2-40B4-BE49-F238E27FC236}">
              <a16:creationId xmlns:a16="http://schemas.microsoft.com/office/drawing/2014/main" id="{00000000-0008-0000-0000-00000A000000}"/>
            </a:ext>
          </a:extLst>
        </xdr:cNvPr>
        <xdr:cNvSpPr/>
      </xdr:nvSpPr>
      <xdr:spPr>
        <a:xfrm>
          <a:off x="8722783" y="70717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35</xdr:row>
      <xdr:rowOff>137583</xdr:rowOff>
    </xdr:from>
    <xdr:to>
      <xdr:col>25</xdr:col>
      <xdr:colOff>260484</xdr:colOff>
      <xdr:row>37</xdr:row>
      <xdr:rowOff>82683</xdr:rowOff>
    </xdr:to>
    <xdr:sp macro="" textlink="">
      <xdr:nvSpPr>
        <xdr:cNvPr id="11" name="円/楕円 10">
          <a:extLst>
            <a:ext uri="{FF2B5EF4-FFF2-40B4-BE49-F238E27FC236}">
              <a16:creationId xmlns:a16="http://schemas.microsoft.com/office/drawing/2014/main" id="{00000000-0008-0000-0000-00000B000000}"/>
            </a:ext>
          </a:extLst>
        </xdr:cNvPr>
        <xdr:cNvSpPr/>
      </xdr:nvSpPr>
      <xdr:spPr>
        <a:xfrm>
          <a:off x="8722783" y="75289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140758</xdr:colOff>
      <xdr:row>38</xdr:row>
      <xdr:rowOff>128058</xdr:rowOff>
    </xdr:from>
    <xdr:to>
      <xdr:col>25</xdr:col>
      <xdr:colOff>250959</xdr:colOff>
      <xdr:row>40</xdr:row>
      <xdr:rowOff>73158</xdr:rowOff>
    </xdr:to>
    <xdr:sp macro="" textlink="">
      <xdr:nvSpPr>
        <xdr:cNvPr id="12" name="円/楕円 11">
          <a:extLst>
            <a:ext uri="{FF2B5EF4-FFF2-40B4-BE49-F238E27FC236}">
              <a16:creationId xmlns:a16="http://schemas.microsoft.com/office/drawing/2014/main" id="{00000000-0008-0000-0000-00000C000000}"/>
            </a:ext>
          </a:extLst>
        </xdr:cNvPr>
        <xdr:cNvSpPr/>
      </xdr:nvSpPr>
      <xdr:spPr>
        <a:xfrm>
          <a:off x="8713258" y="79766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127151</xdr:colOff>
      <xdr:row>41</xdr:row>
      <xdr:rowOff>111730</xdr:rowOff>
    </xdr:from>
    <xdr:to>
      <xdr:col>25</xdr:col>
      <xdr:colOff>237352</xdr:colOff>
      <xdr:row>43</xdr:row>
      <xdr:rowOff>56829</xdr:rowOff>
    </xdr:to>
    <xdr:sp macro="" textlink="">
      <xdr:nvSpPr>
        <xdr:cNvPr id="15" name="円/楕円 14">
          <a:extLst>
            <a:ext uri="{FF2B5EF4-FFF2-40B4-BE49-F238E27FC236}">
              <a16:creationId xmlns:a16="http://schemas.microsoft.com/office/drawing/2014/main" id="{00000000-0008-0000-0000-00000F000000}"/>
            </a:ext>
          </a:extLst>
        </xdr:cNvPr>
        <xdr:cNvSpPr/>
      </xdr:nvSpPr>
      <xdr:spPr>
        <a:xfrm>
          <a:off x="8862937" y="8153551"/>
          <a:ext cx="450379" cy="244457"/>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84665</xdr:colOff>
      <xdr:row>6</xdr:row>
      <xdr:rowOff>52917</xdr:rowOff>
    </xdr:from>
    <xdr:to>
      <xdr:col>27</xdr:col>
      <xdr:colOff>141550</xdr:colOff>
      <xdr:row>9</xdr:row>
      <xdr:rowOff>31750</xdr:rowOff>
    </xdr:to>
    <xdr:sp macro="" textlink="">
      <xdr:nvSpPr>
        <xdr:cNvPr id="3" name="角丸四角形吹き出し 7">
          <a:extLst>
            <a:ext uri="{FF2B5EF4-FFF2-40B4-BE49-F238E27FC236}">
              <a16:creationId xmlns:a16="http://schemas.microsoft.com/office/drawing/2014/main" id="{8E808E9C-190F-4812-9E29-F766B556E94C}"/>
            </a:ext>
          </a:extLst>
        </xdr:cNvPr>
        <xdr:cNvSpPr/>
      </xdr:nvSpPr>
      <xdr:spPr>
        <a:xfrm>
          <a:off x="5736165" y="1640417"/>
          <a:ext cx="4099718" cy="772583"/>
        </a:xfrm>
        <a:prstGeom prst="wedgeRoundRectCallout">
          <a:avLst>
            <a:gd name="adj1" fmla="val 49867"/>
            <a:gd name="adj2" fmla="val -22156"/>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緑色のセルは入力が必要です。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青色のセルはプルダウンから選択してください。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4</xdr:row>
      <xdr:rowOff>19050</xdr:rowOff>
    </xdr:from>
    <xdr:to>
      <xdr:col>22</xdr:col>
      <xdr:colOff>299243</xdr:colOff>
      <xdr:row>6</xdr:row>
      <xdr:rowOff>258233</xdr:rowOff>
    </xdr:to>
    <xdr:sp macro="" textlink="">
      <xdr:nvSpPr>
        <xdr:cNvPr id="3" name="角丸四角形吹き出し 7">
          <a:extLst>
            <a:ext uri="{FF2B5EF4-FFF2-40B4-BE49-F238E27FC236}">
              <a16:creationId xmlns:a16="http://schemas.microsoft.com/office/drawing/2014/main" id="{E6F0A31E-9A64-4CA0-962B-C87554491836}"/>
            </a:ext>
          </a:extLst>
        </xdr:cNvPr>
        <xdr:cNvSpPr/>
      </xdr:nvSpPr>
      <xdr:spPr>
        <a:xfrm>
          <a:off x="4000500" y="1085850"/>
          <a:ext cx="4099718" cy="772583"/>
        </a:xfrm>
        <a:prstGeom prst="wedgeRoundRectCallout">
          <a:avLst>
            <a:gd name="adj1" fmla="val 49867"/>
            <a:gd name="adj2" fmla="val -22156"/>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緑色のセルは入力が必要です。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青色のセルはプルダウンから選択してください。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309563</xdr:colOff>
      <xdr:row>25</xdr:row>
      <xdr:rowOff>210243</xdr:rowOff>
    </xdr:from>
    <xdr:to>
      <xdr:col>29</xdr:col>
      <xdr:colOff>191908</xdr:colOff>
      <xdr:row>42</xdr:row>
      <xdr:rowOff>180686</xdr:rowOff>
    </xdr:to>
    <xdr:pic>
      <xdr:nvPicPr>
        <xdr:cNvPr id="3" name="図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4310063" y="6639618"/>
          <a:ext cx="4811533" cy="3613756"/>
        </a:xfrm>
        <a:prstGeom prst="rect">
          <a:avLst/>
        </a:prstGeom>
      </xdr:spPr>
    </xdr:pic>
    <xdr:clientData/>
  </xdr:twoCellAnchor>
  <xdr:twoCellAnchor>
    <xdr:from>
      <xdr:col>21</xdr:col>
      <xdr:colOff>158750</xdr:colOff>
      <xdr:row>1</xdr:row>
      <xdr:rowOff>74083</xdr:rowOff>
    </xdr:from>
    <xdr:to>
      <xdr:col>31</xdr:col>
      <xdr:colOff>149048</xdr:colOff>
      <xdr:row>3</xdr:row>
      <xdr:rowOff>232833</xdr:rowOff>
    </xdr:to>
    <xdr:sp macro="" textlink="">
      <xdr:nvSpPr>
        <xdr:cNvPr id="5" name="角丸四角形吹き出し 4">
          <a:extLst>
            <a:ext uri="{FF2B5EF4-FFF2-40B4-BE49-F238E27FC236}">
              <a16:creationId xmlns:a16="http://schemas.microsoft.com/office/drawing/2014/main" id="{00000000-0008-0000-0400-000005000000}"/>
            </a:ext>
          </a:extLst>
        </xdr:cNvPr>
        <xdr:cNvSpPr/>
      </xdr:nvSpPr>
      <xdr:spPr>
        <a:xfrm>
          <a:off x="6625167" y="338666"/>
          <a:ext cx="3271131" cy="687917"/>
        </a:xfrm>
        <a:prstGeom prst="wedgeRoundRectCallout">
          <a:avLst>
            <a:gd name="adj1" fmla="val 60393"/>
            <a:gd name="adj2" fmla="val -39003"/>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年・月を入力すると日付と曜日が自動で入力されます。</a:t>
          </a:r>
        </a:p>
      </xdr:txBody>
    </xdr:sp>
    <xdr:clientData/>
  </xdr:twoCellAnchor>
  <xdr:twoCellAnchor>
    <xdr:from>
      <xdr:col>0</xdr:col>
      <xdr:colOff>95250</xdr:colOff>
      <xdr:row>3</xdr:row>
      <xdr:rowOff>188798</xdr:rowOff>
    </xdr:from>
    <xdr:to>
      <xdr:col>12</xdr:col>
      <xdr:colOff>226218</xdr:colOff>
      <xdr:row>9</xdr:row>
      <xdr:rowOff>136071</xdr:rowOff>
    </xdr:to>
    <xdr:sp macro="" textlink="">
      <xdr:nvSpPr>
        <xdr:cNvPr id="8" name="角丸四角形吹き出し 7">
          <a:extLst>
            <a:ext uri="{FF2B5EF4-FFF2-40B4-BE49-F238E27FC236}">
              <a16:creationId xmlns:a16="http://schemas.microsoft.com/office/drawing/2014/main" id="{00000000-0008-0000-0400-000008000000}"/>
            </a:ext>
          </a:extLst>
        </xdr:cNvPr>
        <xdr:cNvSpPr/>
      </xdr:nvSpPr>
      <xdr:spPr>
        <a:xfrm>
          <a:off x="95250" y="1005227"/>
          <a:ext cx="4185897" cy="1580130"/>
        </a:xfrm>
        <a:prstGeom prst="wedgeRoundRectCallout">
          <a:avLst>
            <a:gd name="adj1" fmla="val 49867"/>
            <a:gd name="adj2" fmla="val -22156"/>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緑色・白色のセルは入力が必要です。</a:t>
          </a:r>
          <a:endParaRPr kumimoji="1" lang="en-US" altLang="ja-JP"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青色のセルはプルダウンから選択してください。</a:t>
          </a:r>
          <a:endParaRPr kumimoji="1" lang="en-US" altLang="ja-JP"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sng"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400" b="0" i="0" u="sng"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「日勤」と「夜勤」の欄には従事した時間数を入力してください。</a:t>
          </a:r>
        </a:p>
      </xdr:txBody>
    </xdr:sp>
    <xdr:clientData/>
  </xdr:twoCellAnchor>
  <xdr:twoCellAnchor>
    <xdr:from>
      <xdr:col>18</xdr:col>
      <xdr:colOff>81644</xdr:colOff>
      <xdr:row>5</xdr:row>
      <xdr:rowOff>204107</xdr:rowOff>
    </xdr:from>
    <xdr:to>
      <xdr:col>27</xdr:col>
      <xdr:colOff>307798</xdr:colOff>
      <xdr:row>8</xdr:row>
      <xdr:rowOff>173492</xdr:rowOff>
    </xdr:to>
    <xdr:sp macro="" textlink="">
      <xdr:nvSpPr>
        <xdr:cNvPr id="2" name="角丸四角形吹き出し 5">
          <a:extLst>
            <a:ext uri="{FF2B5EF4-FFF2-40B4-BE49-F238E27FC236}">
              <a16:creationId xmlns:a16="http://schemas.microsoft.com/office/drawing/2014/main" id="{EC63889D-4D09-41B8-8BF8-6BF2954833F4}"/>
            </a:ext>
          </a:extLst>
        </xdr:cNvPr>
        <xdr:cNvSpPr/>
      </xdr:nvSpPr>
      <xdr:spPr>
        <a:xfrm>
          <a:off x="5551715" y="1564821"/>
          <a:ext cx="3165297" cy="785814"/>
        </a:xfrm>
        <a:prstGeom prst="wedgeRoundRectCallout">
          <a:avLst>
            <a:gd name="adj1" fmla="val 69681"/>
            <a:gd name="adj2" fmla="val 40235"/>
            <a:gd name="adj3" fmla="val 16667"/>
          </a:avLst>
        </a:prstGeom>
        <a:solidFill>
          <a:srgbClr val="4F81BD"/>
        </a:solidFill>
        <a:ln w="25400"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事業所で設定している勤務時間（シフト）を入力してください。</a:t>
          </a:r>
        </a:p>
      </xdr:txBody>
    </xdr:sp>
    <xdr:clientData/>
  </xdr:twoCellAnchor>
  <xdr:twoCellAnchor>
    <xdr:from>
      <xdr:col>51</xdr:col>
      <xdr:colOff>95251</xdr:colOff>
      <xdr:row>7</xdr:row>
      <xdr:rowOff>40821</xdr:rowOff>
    </xdr:from>
    <xdr:to>
      <xdr:col>56</xdr:col>
      <xdr:colOff>240395</xdr:colOff>
      <xdr:row>11</xdr:row>
      <xdr:rowOff>218280</xdr:rowOff>
    </xdr:to>
    <xdr:sp macro="" textlink="">
      <xdr:nvSpPr>
        <xdr:cNvPr id="6" name="角丸四角形吹き出し 6">
          <a:extLst>
            <a:ext uri="{FF2B5EF4-FFF2-40B4-BE49-F238E27FC236}">
              <a16:creationId xmlns:a16="http://schemas.microsoft.com/office/drawing/2014/main" id="{0221E216-EDCD-4A31-AA91-E87B596606B1}"/>
            </a:ext>
          </a:extLst>
        </xdr:cNvPr>
        <xdr:cNvSpPr/>
      </xdr:nvSpPr>
      <xdr:spPr>
        <a:xfrm>
          <a:off x="16342180" y="1945821"/>
          <a:ext cx="1778001" cy="1266030"/>
        </a:xfrm>
        <a:prstGeom prst="wedgeRoundRectCallout">
          <a:avLst>
            <a:gd name="adj1" fmla="val -11403"/>
            <a:gd name="adj2" fmla="val -76806"/>
            <a:gd name="adj3" fmla="val 16667"/>
          </a:avLst>
        </a:prstGeom>
        <a:solidFill>
          <a:srgbClr val="4F81BD"/>
        </a:solidFill>
        <a:ln w="25400"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就業規則で定められた時間数を入力してください。</a:t>
          </a:r>
        </a:p>
      </xdr:txBody>
    </xdr:sp>
    <xdr:clientData/>
  </xdr:twoCellAnchor>
  <xdr:twoCellAnchor>
    <xdr:from>
      <xdr:col>9</xdr:col>
      <xdr:colOff>190501</xdr:colOff>
      <xdr:row>11</xdr:row>
      <xdr:rowOff>13607</xdr:rowOff>
    </xdr:from>
    <xdr:to>
      <xdr:col>26</xdr:col>
      <xdr:colOff>176892</xdr:colOff>
      <xdr:row>13</xdr:row>
      <xdr:rowOff>242548</xdr:rowOff>
    </xdr:to>
    <xdr:sp macro="" textlink="">
      <xdr:nvSpPr>
        <xdr:cNvPr id="7" name="角丸四角形吹き出し 8">
          <a:extLst>
            <a:ext uri="{FF2B5EF4-FFF2-40B4-BE49-F238E27FC236}">
              <a16:creationId xmlns:a16="http://schemas.microsoft.com/office/drawing/2014/main" id="{C7C31108-F5DA-4CA2-950E-4AAEFAAED205}"/>
            </a:ext>
          </a:extLst>
        </xdr:cNvPr>
        <xdr:cNvSpPr/>
      </xdr:nvSpPr>
      <xdr:spPr>
        <a:xfrm>
          <a:off x="3265715" y="3007178"/>
          <a:ext cx="4993820" cy="773227"/>
        </a:xfrm>
        <a:prstGeom prst="wedgeRoundRectCallout">
          <a:avLst>
            <a:gd name="adj1" fmla="val -44804"/>
            <a:gd name="adj2" fmla="val 128789"/>
            <a:gd name="adj3" fmla="val 16667"/>
          </a:avLst>
        </a:prstGeom>
        <a:solidFill>
          <a:srgbClr val="4F81BD"/>
        </a:solidFill>
        <a:ln w="25400"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「事業所における夜間及び深夜の時間帯」、「利用者の生活時間」を入力してください。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47625</xdr:colOff>
          <xdr:row>321</xdr:row>
          <xdr:rowOff>85725</xdr:rowOff>
        </xdr:from>
        <xdr:to>
          <xdr:col>23</xdr:col>
          <xdr:colOff>257175</xdr:colOff>
          <xdr:row>322</xdr:row>
          <xdr:rowOff>114300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6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321</xdr:row>
          <xdr:rowOff>76200</xdr:rowOff>
        </xdr:from>
        <xdr:to>
          <xdr:col>24</xdr:col>
          <xdr:colOff>257175</xdr:colOff>
          <xdr:row>322</xdr:row>
          <xdr:rowOff>104775</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6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321</xdr:row>
          <xdr:rowOff>66675</xdr:rowOff>
        </xdr:from>
        <xdr:to>
          <xdr:col>25</xdr:col>
          <xdr:colOff>257175</xdr:colOff>
          <xdr:row>322</xdr:row>
          <xdr:rowOff>95250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6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389</xdr:row>
          <xdr:rowOff>95250</xdr:rowOff>
        </xdr:from>
        <xdr:to>
          <xdr:col>23</xdr:col>
          <xdr:colOff>257175</xdr:colOff>
          <xdr:row>390</xdr:row>
          <xdr:rowOff>133350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6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395</xdr:row>
          <xdr:rowOff>171450</xdr:rowOff>
        </xdr:from>
        <xdr:to>
          <xdr:col>23</xdr:col>
          <xdr:colOff>257175</xdr:colOff>
          <xdr:row>396</xdr:row>
          <xdr:rowOff>200025</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6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395</xdr:row>
          <xdr:rowOff>171450</xdr:rowOff>
        </xdr:from>
        <xdr:to>
          <xdr:col>24</xdr:col>
          <xdr:colOff>257175</xdr:colOff>
          <xdr:row>396</xdr:row>
          <xdr:rowOff>200025</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6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470</xdr:row>
          <xdr:rowOff>190500</xdr:rowOff>
        </xdr:from>
        <xdr:to>
          <xdr:col>23</xdr:col>
          <xdr:colOff>257175</xdr:colOff>
          <xdr:row>472</xdr:row>
          <xdr:rowOff>19050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6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474</xdr:row>
          <xdr:rowOff>104775</xdr:rowOff>
        </xdr:from>
        <xdr:to>
          <xdr:col>23</xdr:col>
          <xdr:colOff>257175</xdr:colOff>
          <xdr:row>475</xdr:row>
          <xdr:rowOff>133350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6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474</xdr:row>
          <xdr:rowOff>95250</xdr:rowOff>
        </xdr:from>
        <xdr:to>
          <xdr:col>24</xdr:col>
          <xdr:colOff>257175</xdr:colOff>
          <xdr:row>475</xdr:row>
          <xdr:rowOff>123825</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6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66675</xdr:colOff>
          <xdr:row>497</xdr:row>
          <xdr:rowOff>76200</xdr:rowOff>
        </xdr:from>
        <xdr:to>
          <xdr:col>23</xdr:col>
          <xdr:colOff>276225</xdr:colOff>
          <xdr:row>498</xdr:row>
          <xdr:rowOff>123825</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6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497</xdr:row>
          <xdr:rowOff>76200</xdr:rowOff>
        </xdr:from>
        <xdr:to>
          <xdr:col>24</xdr:col>
          <xdr:colOff>266700</xdr:colOff>
          <xdr:row>498</xdr:row>
          <xdr:rowOff>114300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6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233</xdr:row>
          <xdr:rowOff>190500</xdr:rowOff>
        </xdr:from>
        <xdr:to>
          <xdr:col>23</xdr:col>
          <xdr:colOff>257175</xdr:colOff>
          <xdr:row>235</xdr:row>
          <xdr:rowOff>9525</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600-0000D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233</xdr:row>
          <xdr:rowOff>190500</xdr:rowOff>
        </xdr:from>
        <xdr:to>
          <xdr:col>24</xdr:col>
          <xdr:colOff>257175</xdr:colOff>
          <xdr:row>235</xdr:row>
          <xdr:rowOff>9525</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600-0000D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742</xdr:row>
          <xdr:rowOff>152400</xdr:rowOff>
        </xdr:from>
        <xdr:to>
          <xdr:col>23</xdr:col>
          <xdr:colOff>257175</xdr:colOff>
          <xdr:row>743</xdr:row>
          <xdr:rowOff>180975</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600-0000F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389</xdr:row>
          <xdr:rowOff>95250</xdr:rowOff>
        </xdr:from>
        <xdr:to>
          <xdr:col>24</xdr:col>
          <xdr:colOff>257175</xdr:colOff>
          <xdr:row>390</xdr:row>
          <xdr:rowOff>133350</xdr:rowOff>
        </xdr:to>
        <xdr:sp macro="" textlink="">
          <xdr:nvSpPr>
            <xdr:cNvPr id="2506" name="Check Box 458" hidden="1">
              <a:extLst>
                <a:ext uri="{63B3BB69-23CF-44E3-9099-C40C66FF867C}">
                  <a14:compatExt spid="_x0000_s2506"/>
                </a:ext>
                <a:ext uri="{FF2B5EF4-FFF2-40B4-BE49-F238E27FC236}">
                  <a16:creationId xmlns:a16="http://schemas.microsoft.com/office/drawing/2014/main" id="{00000000-0008-0000-0600-0000C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389</xdr:row>
          <xdr:rowOff>95250</xdr:rowOff>
        </xdr:from>
        <xdr:to>
          <xdr:col>25</xdr:col>
          <xdr:colOff>257175</xdr:colOff>
          <xdr:row>390</xdr:row>
          <xdr:rowOff>133350</xdr:rowOff>
        </xdr:to>
        <xdr:sp macro="" textlink="">
          <xdr:nvSpPr>
            <xdr:cNvPr id="2507" name="Check Box 459" hidden="1">
              <a:extLst>
                <a:ext uri="{63B3BB69-23CF-44E3-9099-C40C66FF867C}">
                  <a14:compatExt spid="_x0000_s2507"/>
                </a:ext>
                <a:ext uri="{FF2B5EF4-FFF2-40B4-BE49-F238E27FC236}">
                  <a16:creationId xmlns:a16="http://schemas.microsoft.com/office/drawing/2014/main" id="{00000000-0008-0000-0600-0000C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480</xdr:row>
          <xdr:rowOff>200025</xdr:rowOff>
        </xdr:from>
        <xdr:to>
          <xdr:col>23</xdr:col>
          <xdr:colOff>257175</xdr:colOff>
          <xdr:row>482</xdr:row>
          <xdr:rowOff>28575</xdr:rowOff>
        </xdr:to>
        <xdr:sp macro="" textlink="">
          <xdr:nvSpPr>
            <xdr:cNvPr id="2510" name="Check Box 462" hidden="1">
              <a:extLst>
                <a:ext uri="{63B3BB69-23CF-44E3-9099-C40C66FF867C}">
                  <a14:compatExt spid="_x0000_s2510"/>
                </a:ext>
                <a:ext uri="{FF2B5EF4-FFF2-40B4-BE49-F238E27FC236}">
                  <a16:creationId xmlns:a16="http://schemas.microsoft.com/office/drawing/2014/main" id="{00000000-0008-0000-0600-0000C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480</xdr:row>
          <xdr:rowOff>200025</xdr:rowOff>
        </xdr:from>
        <xdr:to>
          <xdr:col>24</xdr:col>
          <xdr:colOff>257175</xdr:colOff>
          <xdr:row>482</xdr:row>
          <xdr:rowOff>28575</xdr:rowOff>
        </xdr:to>
        <xdr:sp macro="" textlink="">
          <xdr:nvSpPr>
            <xdr:cNvPr id="2511" name="Check Box 463" hidden="1">
              <a:extLst>
                <a:ext uri="{63B3BB69-23CF-44E3-9099-C40C66FF867C}">
                  <a14:compatExt spid="_x0000_s2511"/>
                </a:ext>
                <a:ext uri="{FF2B5EF4-FFF2-40B4-BE49-F238E27FC236}">
                  <a16:creationId xmlns:a16="http://schemas.microsoft.com/office/drawing/2014/main" id="{00000000-0008-0000-0600-0000C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487</xdr:row>
          <xdr:rowOff>180975</xdr:rowOff>
        </xdr:from>
        <xdr:to>
          <xdr:col>23</xdr:col>
          <xdr:colOff>257175</xdr:colOff>
          <xdr:row>489</xdr:row>
          <xdr:rowOff>9525</xdr:rowOff>
        </xdr:to>
        <xdr:sp macro="" textlink="">
          <xdr:nvSpPr>
            <xdr:cNvPr id="2514" name="Check Box 466" hidden="1">
              <a:extLst>
                <a:ext uri="{63B3BB69-23CF-44E3-9099-C40C66FF867C}">
                  <a14:compatExt spid="_x0000_s2514"/>
                </a:ext>
                <a:ext uri="{FF2B5EF4-FFF2-40B4-BE49-F238E27FC236}">
                  <a16:creationId xmlns:a16="http://schemas.microsoft.com/office/drawing/2014/main" id="{00000000-0008-0000-0600-0000D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511</xdr:row>
          <xdr:rowOff>95250</xdr:rowOff>
        </xdr:from>
        <xdr:to>
          <xdr:col>24</xdr:col>
          <xdr:colOff>257175</xdr:colOff>
          <xdr:row>512</xdr:row>
          <xdr:rowOff>133350</xdr:rowOff>
        </xdr:to>
        <xdr:sp macro="" textlink="">
          <xdr:nvSpPr>
            <xdr:cNvPr id="2520" name="Check Box 472" hidden="1">
              <a:extLst>
                <a:ext uri="{63B3BB69-23CF-44E3-9099-C40C66FF867C}">
                  <a14:compatExt spid="_x0000_s2520"/>
                </a:ext>
                <a:ext uri="{FF2B5EF4-FFF2-40B4-BE49-F238E27FC236}">
                  <a16:creationId xmlns:a16="http://schemas.microsoft.com/office/drawing/2014/main" id="{00000000-0008-0000-0600-0000D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513</xdr:row>
          <xdr:rowOff>95250</xdr:rowOff>
        </xdr:from>
        <xdr:to>
          <xdr:col>23</xdr:col>
          <xdr:colOff>257175</xdr:colOff>
          <xdr:row>514</xdr:row>
          <xdr:rowOff>123825</xdr:rowOff>
        </xdr:to>
        <xdr:sp macro="" textlink="">
          <xdr:nvSpPr>
            <xdr:cNvPr id="2524" name="Check Box 476" hidden="1">
              <a:extLst>
                <a:ext uri="{63B3BB69-23CF-44E3-9099-C40C66FF867C}">
                  <a14:compatExt spid="_x0000_s2524"/>
                </a:ext>
                <a:ext uri="{FF2B5EF4-FFF2-40B4-BE49-F238E27FC236}">
                  <a16:creationId xmlns:a16="http://schemas.microsoft.com/office/drawing/2014/main" id="{00000000-0008-0000-0600-0000D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513</xdr:row>
          <xdr:rowOff>95250</xdr:rowOff>
        </xdr:from>
        <xdr:to>
          <xdr:col>24</xdr:col>
          <xdr:colOff>257175</xdr:colOff>
          <xdr:row>514</xdr:row>
          <xdr:rowOff>123825</xdr:rowOff>
        </xdr:to>
        <xdr:sp macro="" textlink="">
          <xdr:nvSpPr>
            <xdr:cNvPr id="2525" name="Check Box 477" hidden="1">
              <a:extLst>
                <a:ext uri="{63B3BB69-23CF-44E3-9099-C40C66FF867C}">
                  <a14:compatExt spid="_x0000_s2525"/>
                </a:ext>
                <a:ext uri="{FF2B5EF4-FFF2-40B4-BE49-F238E27FC236}">
                  <a16:creationId xmlns:a16="http://schemas.microsoft.com/office/drawing/2014/main" id="{00000000-0008-0000-0600-0000D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658</xdr:row>
          <xdr:rowOff>171450</xdr:rowOff>
        </xdr:from>
        <xdr:to>
          <xdr:col>23</xdr:col>
          <xdr:colOff>257175</xdr:colOff>
          <xdr:row>659</xdr:row>
          <xdr:rowOff>200025</xdr:rowOff>
        </xdr:to>
        <xdr:sp macro="" textlink="">
          <xdr:nvSpPr>
            <xdr:cNvPr id="2545" name="Check Box 497" hidden="1">
              <a:extLst>
                <a:ext uri="{63B3BB69-23CF-44E3-9099-C40C66FF867C}">
                  <a14:compatExt spid="_x0000_s2545"/>
                </a:ext>
                <a:ext uri="{FF2B5EF4-FFF2-40B4-BE49-F238E27FC236}">
                  <a16:creationId xmlns:a16="http://schemas.microsoft.com/office/drawing/2014/main" id="{00000000-0008-0000-0600-0000F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209</xdr:row>
          <xdr:rowOff>0</xdr:rowOff>
        </xdr:from>
        <xdr:to>
          <xdr:col>23</xdr:col>
          <xdr:colOff>257175</xdr:colOff>
          <xdr:row>210</xdr:row>
          <xdr:rowOff>28575</xdr:rowOff>
        </xdr:to>
        <xdr:sp macro="" textlink="">
          <xdr:nvSpPr>
            <xdr:cNvPr id="2551" name="Check Box 503" hidden="1">
              <a:extLst>
                <a:ext uri="{63B3BB69-23CF-44E3-9099-C40C66FF867C}">
                  <a14:compatExt spid="_x0000_s2551"/>
                </a:ext>
                <a:ext uri="{FF2B5EF4-FFF2-40B4-BE49-F238E27FC236}">
                  <a16:creationId xmlns:a16="http://schemas.microsoft.com/office/drawing/2014/main" id="{00000000-0008-0000-0600-0000F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209</xdr:row>
          <xdr:rowOff>0</xdr:rowOff>
        </xdr:from>
        <xdr:to>
          <xdr:col>24</xdr:col>
          <xdr:colOff>257175</xdr:colOff>
          <xdr:row>210</xdr:row>
          <xdr:rowOff>28575</xdr:rowOff>
        </xdr:to>
        <xdr:sp macro="" textlink="">
          <xdr:nvSpPr>
            <xdr:cNvPr id="2552" name="Check Box 504" hidden="1">
              <a:extLst>
                <a:ext uri="{63B3BB69-23CF-44E3-9099-C40C66FF867C}">
                  <a14:compatExt spid="_x0000_s2552"/>
                </a:ext>
                <a:ext uri="{FF2B5EF4-FFF2-40B4-BE49-F238E27FC236}">
                  <a16:creationId xmlns:a16="http://schemas.microsoft.com/office/drawing/2014/main" id="{00000000-0008-0000-0600-0000F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228</xdr:row>
          <xdr:rowOff>95250</xdr:rowOff>
        </xdr:from>
        <xdr:to>
          <xdr:col>23</xdr:col>
          <xdr:colOff>257175</xdr:colOff>
          <xdr:row>229</xdr:row>
          <xdr:rowOff>123825</xdr:rowOff>
        </xdr:to>
        <xdr:sp macro="" textlink="">
          <xdr:nvSpPr>
            <xdr:cNvPr id="2564" name="Check Box 516" hidden="1">
              <a:extLst>
                <a:ext uri="{63B3BB69-23CF-44E3-9099-C40C66FF867C}">
                  <a14:compatExt spid="_x0000_s2564"/>
                </a:ext>
                <a:ext uri="{FF2B5EF4-FFF2-40B4-BE49-F238E27FC236}">
                  <a16:creationId xmlns:a16="http://schemas.microsoft.com/office/drawing/2014/main" id="{00000000-0008-0000-0600-00000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228</xdr:row>
          <xdr:rowOff>95250</xdr:rowOff>
        </xdr:from>
        <xdr:to>
          <xdr:col>24</xdr:col>
          <xdr:colOff>257175</xdr:colOff>
          <xdr:row>229</xdr:row>
          <xdr:rowOff>123825</xdr:rowOff>
        </xdr:to>
        <xdr:sp macro="" textlink="">
          <xdr:nvSpPr>
            <xdr:cNvPr id="2565" name="Check Box 517" hidden="1">
              <a:extLst>
                <a:ext uri="{63B3BB69-23CF-44E3-9099-C40C66FF867C}">
                  <a14:compatExt spid="_x0000_s2565"/>
                </a:ext>
                <a:ext uri="{FF2B5EF4-FFF2-40B4-BE49-F238E27FC236}">
                  <a16:creationId xmlns:a16="http://schemas.microsoft.com/office/drawing/2014/main" id="{00000000-0008-0000-0600-00000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589</xdr:row>
          <xdr:rowOff>95250</xdr:rowOff>
        </xdr:from>
        <xdr:to>
          <xdr:col>23</xdr:col>
          <xdr:colOff>257175</xdr:colOff>
          <xdr:row>590</xdr:row>
          <xdr:rowOff>123825</xdr:rowOff>
        </xdr:to>
        <xdr:sp macro="" textlink="">
          <xdr:nvSpPr>
            <xdr:cNvPr id="2578" name="Check Box 530" hidden="1">
              <a:extLst>
                <a:ext uri="{63B3BB69-23CF-44E3-9099-C40C66FF867C}">
                  <a14:compatExt spid="_x0000_s2578"/>
                </a:ext>
                <a:ext uri="{FF2B5EF4-FFF2-40B4-BE49-F238E27FC236}">
                  <a16:creationId xmlns:a16="http://schemas.microsoft.com/office/drawing/2014/main" id="{00000000-0008-0000-0600-00001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589</xdr:row>
          <xdr:rowOff>95250</xdr:rowOff>
        </xdr:from>
        <xdr:to>
          <xdr:col>24</xdr:col>
          <xdr:colOff>257175</xdr:colOff>
          <xdr:row>590</xdr:row>
          <xdr:rowOff>123825</xdr:rowOff>
        </xdr:to>
        <xdr:sp macro="" textlink="">
          <xdr:nvSpPr>
            <xdr:cNvPr id="2579" name="Check Box 531" hidden="1">
              <a:extLst>
                <a:ext uri="{63B3BB69-23CF-44E3-9099-C40C66FF867C}">
                  <a14:compatExt spid="_x0000_s2579"/>
                </a:ext>
                <a:ext uri="{FF2B5EF4-FFF2-40B4-BE49-F238E27FC236}">
                  <a16:creationId xmlns:a16="http://schemas.microsoft.com/office/drawing/2014/main" id="{00000000-0008-0000-0600-00001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742</xdr:row>
          <xdr:rowOff>142875</xdr:rowOff>
        </xdr:from>
        <xdr:to>
          <xdr:col>24</xdr:col>
          <xdr:colOff>257175</xdr:colOff>
          <xdr:row>743</xdr:row>
          <xdr:rowOff>171450</xdr:rowOff>
        </xdr:to>
        <xdr:sp macro="" textlink="">
          <xdr:nvSpPr>
            <xdr:cNvPr id="2588" name="Check Box 540" hidden="1">
              <a:extLst>
                <a:ext uri="{63B3BB69-23CF-44E3-9099-C40C66FF867C}">
                  <a14:compatExt spid="_x0000_s2588"/>
                </a:ext>
                <a:ext uri="{FF2B5EF4-FFF2-40B4-BE49-F238E27FC236}">
                  <a16:creationId xmlns:a16="http://schemas.microsoft.com/office/drawing/2014/main" id="{00000000-0008-0000-0600-00001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742</xdr:row>
          <xdr:rowOff>142875</xdr:rowOff>
        </xdr:from>
        <xdr:to>
          <xdr:col>25</xdr:col>
          <xdr:colOff>257175</xdr:colOff>
          <xdr:row>743</xdr:row>
          <xdr:rowOff>171450</xdr:rowOff>
        </xdr:to>
        <xdr:sp macro="" textlink="">
          <xdr:nvSpPr>
            <xdr:cNvPr id="2589" name="Check Box 541" hidden="1">
              <a:extLst>
                <a:ext uri="{63B3BB69-23CF-44E3-9099-C40C66FF867C}">
                  <a14:compatExt spid="_x0000_s2589"/>
                </a:ext>
                <a:ext uri="{FF2B5EF4-FFF2-40B4-BE49-F238E27FC236}">
                  <a16:creationId xmlns:a16="http://schemas.microsoft.com/office/drawing/2014/main" id="{00000000-0008-0000-0600-00001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1057</xdr:row>
          <xdr:rowOff>161925</xdr:rowOff>
        </xdr:from>
        <xdr:to>
          <xdr:col>23</xdr:col>
          <xdr:colOff>257175</xdr:colOff>
          <xdr:row>1058</xdr:row>
          <xdr:rowOff>190500</xdr:rowOff>
        </xdr:to>
        <xdr:sp macro="" textlink="">
          <xdr:nvSpPr>
            <xdr:cNvPr id="2613" name="Check Box 565" hidden="1">
              <a:extLst>
                <a:ext uri="{63B3BB69-23CF-44E3-9099-C40C66FF867C}">
                  <a14:compatExt spid="_x0000_s2613"/>
                </a:ext>
                <a:ext uri="{FF2B5EF4-FFF2-40B4-BE49-F238E27FC236}">
                  <a16:creationId xmlns:a16="http://schemas.microsoft.com/office/drawing/2014/main" id="{00000000-0008-0000-0600-00003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113</xdr:row>
          <xdr:rowOff>95250</xdr:rowOff>
        </xdr:from>
        <xdr:to>
          <xdr:col>23</xdr:col>
          <xdr:colOff>266700</xdr:colOff>
          <xdr:row>114</xdr:row>
          <xdr:rowOff>123825</xdr:rowOff>
        </xdr:to>
        <xdr:sp macro="" textlink="">
          <xdr:nvSpPr>
            <xdr:cNvPr id="2644" name="Check Box 596" hidden="1">
              <a:extLst>
                <a:ext uri="{63B3BB69-23CF-44E3-9099-C40C66FF867C}">
                  <a14:compatExt spid="_x0000_s2644"/>
                </a:ext>
                <a:ext uri="{FF2B5EF4-FFF2-40B4-BE49-F238E27FC236}">
                  <a16:creationId xmlns:a16="http://schemas.microsoft.com/office/drawing/2014/main" id="{00000000-0008-0000-0600-00005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113</xdr:row>
          <xdr:rowOff>95250</xdr:rowOff>
        </xdr:from>
        <xdr:to>
          <xdr:col>24</xdr:col>
          <xdr:colOff>266700</xdr:colOff>
          <xdr:row>114</xdr:row>
          <xdr:rowOff>123825</xdr:rowOff>
        </xdr:to>
        <xdr:sp macro="" textlink="">
          <xdr:nvSpPr>
            <xdr:cNvPr id="2646" name="Check Box 598" hidden="1">
              <a:extLst>
                <a:ext uri="{63B3BB69-23CF-44E3-9099-C40C66FF867C}">
                  <a14:compatExt spid="_x0000_s2646"/>
                </a:ext>
                <a:ext uri="{FF2B5EF4-FFF2-40B4-BE49-F238E27FC236}">
                  <a16:creationId xmlns:a16="http://schemas.microsoft.com/office/drawing/2014/main" id="{00000000-0008-0000-0600-00005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392</xdr:row>
          <xdr:rowOff>190500</xdr:rowOff>
        </xdr:from>
        <xdr:to>
          <xdr:col>23</xdr:col>
          <xdr:colOff>257175</xdr:colOff>
          <xdr:row>394</xdr:row>
          <xdr:rowOff>9525</xdr:rowOff>
        </xdr:to>
        <xdr:sp macro="" textlink="">
          <xdr:nvSpPr>
            <xdr:cNvPr id="2677" name="Check Box 629" hidden="1">
              <a:extLst>
                <a:ext uri="{63B3BB69-23CF-44E3-9099-C40C66FF867C}">
                  <a14:compatExt spid="_x0000_s2677"/>
                </a:ext>
                <a:ext uri="{FF2B5EF4-FFF2-40B4-BE49-F238E27FC236}">
                  <a16:creationId xmlns:a16="http://schemas.microsoft.com/office/drawing/2014/main" id="{00000000-0008-0000-0600-00007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392</xdr:row>
          <xdr:rowOff>190500</xdr:rowOff>
        </xdr:from>
        <xdr:to>
          <xdr:col>24</xdr:col>
          <xdr:colOff>257175</xdr:colOff>
          <xdr:row>394</xdr:row>
          <xdr:rowOff>9525</xdr:rowOff>
        </xdr:to>
        <xdr:sp macro="" textlink="">
          <xdr:nvSpPr>
            <xdr:cNvPr id="2678" name="Check Box 630" hidden="1">
              <a:extLst>
                <a:ext uri="{63B3BB69-23CF-44E3-9099-C40C66FF867C}">
                  <a14:compatExt spid="_x0000_s2678"/>
                </a:ext>
                <a:ext uri="{FF2B5EF4-FFF2-40B4-BE49-F238E27FC236}">
                  <a16:creationId xmlns:a16="http://schemas.microsoft.com/office/drawing/2014/main" id="{00000000-0008-0000-0600-00007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456</xdr:row>
          <xdr:rowOff>190500</xdr:rowOff>
        </xdr:from>
        <xdr:to>
          <xdr:col>23</xdr:col>
          <xdr:colOff>266700</xdr:colOff>
          <xdr:row>458</xdr:row>
          <xdr:rowOff>19050</xdr:rowOff>
        </xdr:to>
        <xdr:sp macro="" textlink="">
          <xdr:nvSpPr>
            <xdr:cNvPr id="2682" name="Check Box 634" hidden="1">
              <a:extLst>
                <a:ext uri="{63B3BB69-23CF-44E3-9099-C40C66FF867C}">
                  <a14:compatExt spid="_x0000_s2682"/>
                </a:ext>
                <a:ext uri="{FF2B5EF4-FFF2-40B4-BE49-F238E27FC236}">
                  <a16:creationId xmlns:a16="http://schemas.microsoft.com/office/drawing/2014/main" id="{00000000-0008-0000-0600-00007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511</xdr:row>
          <xdr:rowOff>95250</xdr:rowOff>
        </xdr:from>
        <xdr:to>
          <xdr:col>23</xdr:col>
          <xdr:colOff>257175</xdr:colOff>
          <xdr:row>512</xdr:row>
          <xdr:rowOff>133350</xdr:rowOff>
        </xdr:to>
        <xdr:sp macro="" textlink="">
          <xdr:nvSpPr>
            <xdr:cNvPr id="2694" name="Check Box 646" hidden="1">
              <a:extLst>
                <a:ext uri="{63B3BB69-23CF-44E3-9099-C40C66FF867C}">
                  <a14:compatExt spid="_x0000_s2694"/>
                </a:ext>
                <a:ext uri="{FF2B5EF4-FFF2-40B4-BE49-F238E27FC236}">
                  <a16:creationId xmlns:a16="http://schemas.microsoft.com/office/drawing/2014/main" id="{00000000-0008-0000-0600-00008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497</xdr:row>
          <xdr:rowOff>76200</xdr:rowOff>
        </xdr:from>
        <xdr:to>
          <xdr:col>25</xdr:col>
          <xdr:colOff>266700</xdr:colOff>
          <xdr:row>498</xdr:row>
          <xdr:rowOff>114300</xdr:rowOff>
        </xdr:to>
        <xdr:sp macro="" textlink="">
          <xdr:nvSpPr>
            <xdr:cNvPr id="2703" name="Check Box 655" hidden="1">
              <a:extLst>
                <a:ext uri="{63B3BB69-23CF-44E3-9099-C40C66FF867C}">
                  <a14:compatExt spid="_x0000_s2703"/>
                </a:ext>
                <a:ext uri="{FF2B5EF4-FFF2-40B4-BE49-F238E27FC236}">
                  <a16:creationId xmlns:a16="http://schemas.microsoft.com/office/drawing/2014/main" id="{00000000-0008-0000-0600-00008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541</xdr:row>
          <xdr:rowOff>57150</xdr:rowOff>
        </xdr:from>
        <xdr:to>
          <xdr:col>23</xdr:col>
          <xdr:colOff>257175</xdr:colOff>
          <xdr:row>542</xdr:row>
          <xdr:rowOff>85725</xdr:rowOff>
        </xdr:to>
        <xdr:sp macro="" textlink="">
          <xdr:nvSpPr>
            <xdr:cNvPr id="2718" name="Check Box 670" hidden="1">
              <a:extLst>
                <a:ext uri="{63B3BB69-23CF-44E3-9099-C40C66FF867C}">
                  <a14:compatExt spid="_x0000_s2718"/>
                </a:ext>
                <a:ext uri="{FF2B5EF4-FFF2-40B4-BE49-F238E27FC236}">
                  <a16:creationId xmlns:a16="http://schemas.microsoft.com/office/drawing/2014/main" id="{00000000-0008-0000-0600-00009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541</xdr:row>
          <xdr:rowOff>57150</xdr:rowOff>
        </xdr:from>
        <xdr:to>
          <xdr:col>24</xdr:col>
          <xdr:colOff>257175</xdr:colOff>
          <xdr:row>542</xdr:row>
          <xdr:rowOff>85725</xdr:rowOff>
        </xdr:to>
        <xdr:sp macro="" textlink="">
          <xdr:nvSpPr>
            <xdr:cNvPr id="2720" name="Check Box 672" hidden="1">
              <a:extLst>
                <a:ext uri="{63B3BB69-23CF-44E3-9099-C40C66FF867C}">
                  <a14:compatExt spid="_x0000_s2720"/>
                </a:ext>
                <a:ext uri="{FF2B5EF4-FFF2-40B4-BE49-F238E27FC236}">
                  <a16:creationId xmlns:a16="http://schemas.microsoft.com/office/drawing/2014/main" id="{00000000-0008-0000-0600-0000A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564</xdr:row>
          <xdr:rowOff>0</xdr:rowOff>
        </xdr:from>
        <xdr:to>
          <xdr:col>23</xdr:col>
          <xdr:colOff>257175</xdr:colOff>
          <xdr:row>565</xdr:row>
          <xdr:rowOff>28575</xdr:rowOff>
        </xdr:to>
        <xdr:sp macro="" textlink="">
          <xdr:nvSpPr>
            <xdr:cNvPr id="2724" name="Check Box 676" hidden="1">
              <a:extLst>
                <a:ext uri="{63B3BB69-23CF-44E3-9099-C40C66FF867C}">
                  <a14:compatExt spid="_x0000_s2724"/>
                </a:ext>
                <a:ext uri="{FF2B5EF4-FFF2-40B4-BE49-F238E27FC236}">
                  <a16:creationId xmlns:a16="http://schemas.microsoft.com/office/drawing/2014/main" id="{00000000-0008-0000-0600-0000A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564</xdr:row>
          <xdr:rowOff>0</xdr:rowOff>
        </xdr:from>
        <xdr:to>
          <xdr:col>24</xdr:col>
          <xdr:colOff>257175</xdr:colOff>
          <xdr:row>565</xdr:row>
          <xdr:rowOff>28575</xdr:rowOff>
        </xdr:to>
        <xdr:sp macro="" textlink="">
          <xdr:nvSpPr>
            <xdr:cNvPr id="2725" name="Check Box 677" hidden="1">
              <a:extLst>
                <a:ext uri="{63B3BB69-23CF-44E3-9099-C40C66FF867C}">
                  <a14:compatExt spid="_x0000_s2725"/>
                </a:ext>
                <a:ext uri="{FF2B5EF4-FFF2-40B4-BE49-F238E27FC236}">
                  <a16:creationId xmlns:a16="http://schemas.microsoft.com/office/drawing/2014/main" id="{00000000-0008-0000-0600-0000A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569</xdr:row>
          <xdr:rowOff>200025</xdr:rowOff>
        </xdr:from>
        <xdr:to>
          <xdr:col>23</xdr:col>
          <xdr:colOff>257175</xdr:colOff>
          <xdr:row>571</xdr:row>
          <xdr:rowOff>19050</xdr:rowOff>
        </xdr:to>
        <xdr:sp macro="" textlink="">
          <xdr:nvSpPr>
            <xdr:cNvPr id="2726" name="Check Box 678" hidden="1">
              <a:extLst>
                <a:ext uri="{63B3BB69-23CF-44E3-9099-C40C66FF867C}">
                  <a14:compatExt spid="_x0000_s2726"/>
                </a:ext>
                <a:ext uri="{FF2B5EF4-FFF2-40B4-BE49-F238E27FC236}">
                  <a16:creationId xmlns:a16="http://schemas.microsoft.com/office/drawing/2014/main" id="{00000000-0008-0000-0600-0000A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569</xdr:row>
          <xdr:rowOff>200025</xdr:rowOff>
        </xdr:from>
        <xdr:to>
          <xdr:col>24</xdr:col>
          <xdr:colOff>257175</xdr:colOff>
          <xdr:row>571</xdr:row>
          <xdr:rowOff>19050</xdr:rowOff>
        </xdr:to>
        <xdr:sp macro="" textlink="">
          <xdr:nvSpPr>
            <xdr:cNvPr id="2727" name="Check Box 679" hidden="1">
              <a:extLst>
                <a:ext uri="{63B3BB69-23CF-44E3-9099-C40C66FF867C}">
                  <a14:compatExt spid="_x0000_s2727"/>
                </a:ext>
                <a:ext uri="{FF2B5EF4-FFF2-40B4-BE49-F238E27FC236}">
                  <a16:creationId xmlns:a16="http://schemas.microsoft.com/office/drawing/2014/main" id="{00000000-0008-0000-0600-0000A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622</xdr:row>
          <xdr:rowOff>200025</xdr:rowOff>
        </xdr:from>
        <xdr:to>
          <xdr:col>23</xdr:col>
          <xdr:colOff>257175</xdr:colOff>
          <xdr:row>624</xdr:row>
          <xdr:rowOff>19050</xdr:rowOff>
        </xdr:to>
        <xdr:sp macro="" textlink="">
          <xdr:nvSpPr>
            <xdr:cNvPr id="2735" name="Check Box 687" hidden="1">
              <a:extLst>
                <a:ext uri="{63B3BB69-23CF-44E3-9099-C40C66FF867C}">
                  <a14:compatExt spid="_x0000_s2735"/>
                </a:ext>
                <a:ext uri="{FF2B5EF4-FFF2-40B4-BE49-F238E27FC236}">
                  <a16:creationId xmlns:a16="http://schemas.microsoft.com/office/drawing/2014/main" id="{00000000-0008-0000-0600-0000A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622</xdr:row>
          <xdr:rowOff>200025</xdr:rowOff>
        </xdr:from>
        <xdr:to>
          <xdr:col>24</xdr:col>
          <xdr:colOff>257175</xdr:colOff>
          <xdr:row>624</xdr:row>
          <xdr:rowOff>19050</xdr:rowOff>
        </xdr:to>
        <xdr:sp macro="" textlink="">
          <xdr:nvSpPr>
            <xdr:cNvPr id="2736" name="Check Box 688" hidden="1">
              <a:extLst>
                <a:ext uri="{63B3BB69-23CF-44E3-9099-C40C66FF867C}">
                  <a14:compatExt spid="_x0000_s2736"/>
                </a:ext>
                <a:ext uri="{FF2B5EF4-FFF2-40B4-BE49-F238E27FC236}">
                  <a16:creationId xmlns:a16="http://schemas.microsoft.com/office/drawing/2014/main" id="{00000000-0008-0000-0600-0000B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625</xdr:row>
          <xdr:rowOff>200025</xdr:rowOff>
        </xdr:from>
        <xdr:to>
          <xdr:col>23</xdr:col>
          <xdr:colOff>257175</xdr:colOff>
          <xdr:row>627</xdr:row>
          <xdr:rowOff>19050</xdr:rowOff>
        </xdr:to>
        <xdr:sp macro="" textlink="">
          <xdr:nvSpPr>
            <xdr:cNvPr id="2737" name="Check Box 689" hidden="1">
              <a:extLst>
                <a:ext uri="{63B3BB69-23CF-44E3-9099-C40C66FF867C}">
                  <a14:compatExt spid="_x0000_s2737"/>
                </a:ext>
                <a:ext uri="{FF2B5EF4-FFF2-40B4-BE49-F238E27FC236}">
                  <a16:creationId xmlns:a16="http://schemas.microsoft.com/office/drawing/2014/main" id="{00000000-0008-0000-0600-0000B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625</xdr:row>
          <xdr:rowOff>200025</xdr:rowOff>
        </xdr:from>
        <xdr:to>
          <xdr:col>24</xdr:col>
          <xdr:colOff>257175</xdr:colOff>
          <xdr:row>627</xdr:row>
          <xdr:rowOff>19050</xdr:rowOff>
        </xdr:to>
        <xdr:sp macro="" textlink="">
          <xdr:nvSpPr>
            <xdr:cNvPr id="2738" name="Check Box 690" hidden="1">
              <a:extLst>
                <a:ext uri="{63B3BB69-23CF-44E3-9099-C40C66FF867C}">
                  <a14:compatExt spid="_x0000_s2738"/>
                </a:ext>
                <a:ext uri="{FF2B5EF4-FFF2-40B4-BE49-F238E27FC236}">
                  <a16:creationId xmlns:a16="http://schemas.microsoft.com/office/drawing/2014/main" id="{00000000-0008-0000-0600-0000B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722</xdr:row>
          <xdr:rowOff>76200</xdr:rowOff>
        </xdr:from>
        <xdr:to>
          <xdr:col>23</xdr:col>
          <xdr:colOff>257175</xdr:colOff>
          <xdr:row>723</xdr:row>
          <xdr:rowOff>104775</xdr:rowOff>
        </xdr:to>
        <xdr:sp macro="" textlink="">
          <xdr:nvSpPr>
            <xdr:cNvPr id="2739" name="Check Box 691" hidden="1">
              <a:extLst>
                <a:ext uri="{63B3BB69-23CF-44E3-9099-C40C66FF867C}">
                  <a14:compatExt spid="_x0000_s2739"/>
                </a:ext>
                <a:ext uri="{FF2B5EF4-FFF2-40B4-BE49-F238E27FC236}">
                  <a16:creationId xmlns:a16="http://schemas.microsoft.com/office/drawing/2014/main" id="{00000000-0008-0000-0600-0000B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722</xdr:row>
          <xdr:rowOff>76200</xdr:rowOff>
        </xdr:from>
        <xdr:to>
          <xdr:col>24</xdr:col>
          <xdr:colOff>257175</xdr:colOff>
          <xdr:row>723</xdr:row>
          <xdr:rowOff>104775</xdr:rowOff>
        </xdr:to>
        <xdr:sp macro="" textlink="">
          <xdr:nvSpPr>
            <xdr:cNvPr id="2740" name="Check Box 692" hidden="1">
              <a:extLst>
                <a:ext uri="{63B3BB69-23CF-44E3-9099-C40C66FF867C}">
                  <a14:compatExt spid="_x0000_s2740"/>
                </a:ext>
                <a:ext uri="{FF2B5EF4-FFF2-40B4-BE49-F238E27FC236}">
                  <a16:creationId xmlns:a16="http://schemas.microsoft.com/office/drawing/2014/main" id="{00000000-0008-0000-0600-0000B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683</xdr:row>
          <xdr:rowOff>200025</xdr:rowOff>
        </xdr:from>
        <xdr:to>
          <xdr:col>23</xdr:col>
          <xdr:colOff>257175</xdr:colOff>
          <xdr:row>685</xdr:row>
          <xdr:rowOff>19050</xdr:rowOff>
        </xdr:to>
        <xdr:sp macro="" textlink="">
          <xdr:nvSpPr>
            <xdr:cNvPr id="2782" name="Check Box 734" hidden="1">
              <a:extLst>
                <a:ext uri="{63B3BB69-23CF-44E3-9099-C40C66FF867C}">
                  <a14:compatExt spid="_x0000_s2782"/>
                </a:ext>
                <a:ext uri="{FF2B5EF4-FFF2-40B4-BE49-F238E27FC236}">
                  <a16:creationId xmlns:a16="http://schemas.microsoft.com/office/drawing/2014/main" id="{00000000-0008-0000-0600-0000D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683</xdr:row>
          <xdr:rowOff>200025</xdr:rowOff>
        </xdr:from>
        <xdr:to>
          <xdr:col>24</xdr:col>
          <xdr:colOff>257175</xdr:colOff>
          <xdr:row>685</xdr:row>
          <xdr:rowOff>19050</xdr:rowOff>
        </xdr:to>
        <xdr:sp macro="" textlink="">
          <xdr:nvSpPr>
            <xdr:cNvPr id="2783" name="Check Box 735" hidden="1">
              <a:extLst>
                <a:ext uri="{63B3BB69-23CF-44E3-9099-C40C66FF867C}">
                  <a14:compatExt spid="_x0000_s2783"/>
                </a:ext>
                <a:ext uri="{FF2B5EF4-FFF2-40B4-BE49-F238E27FC236}">
                  <a16:creationId xmlns:a16="http://schemas.microsoft.com/office/drawing/2014/main" id="{00000000-0008-0000-0600-0000D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683</xdr:row>
          <xdr:rowOff>200025</xdr:rowOff>
        </xdr:from>
        <xdr:to>
          <xdr:col>25</xdr:col>
          <xdr:colOff>257175</xdr:colOff>
          <xdr:row>685</xdr:row>
          <xdr:rowOff>19050</xdr:rowOff>
        </xdr:to>
        <xdr:sp macro="" textlink="">
          <xdr:nvSpPr>
            <xdr:cNvPr id="2784" name="Check Box 736" hidden="1">
              <a:extLst>
                <a:ext uri="{63B3BB69-23CF-44E3-9099-C40C66FF867C}">
                  <a14:compatExt spid="_x0000_s2784"/>
                </a:ext>
                <a:ext uri="{FF2B5EF4-FFF2-40B4-BE49-F238E27FC236}">
                  <a16:creationId xmlns:a16="http://schemas.microsoft.com/office/drawing/2014/main" id="{00000000-0008-0000-0600-0000E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686</xdr:row>
          <xdr:rowOff>85725</xdr:rowOff>
        </xdr:from>
        <xdr:to>
          <xdr:col>23</xdr:col>
          <xdr:colOff>257175</xdr:colOff>
          <xdr:row>687</xdr:row>
          <xdr:rowOff>114300</xdr:rowOff>
        </xdr:to>
        <xdr:sp macro="" textlink="">
          <xdr:nvSpPr>
            <xdr:cNvPr id="2785" name="Check Box 737" hidden="1">
              <a:extLst>
                <a:ext uri="{63B3BB69-23CF-44E3-9099-C40C66FF867C}">
                  <a14:compatExt spid="_x0000_s2785"/>
                </a:ext>
                <a:ext uri="{FF2B5EF4-FFF2-40B4-BE49-F238E27FC236}">
                  <a16:creationId xmlns:a16="http://schemas.microsoft.com/office/drawing/2014/main" id="{00000000-0008-0000-0600-0000E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686</xdr:row>
          <xdr:rowOff>85725</xdr:rowOff>
        </xdr:from>
        <xdr:to>
          <xdr:col>24</xdr:col>
          <xdr:colOff>257175</xdr:colOff>
          <xdr:row>687</xdr:row>
          <xdr:rowOff>114300</xdr:rowOff>
        </xdr:to>
        <xdr:sp macro="" textlink="">
          <xdr:nvSpPr>
            <xdr:cNvPr id="2786" name="Check Box 738" hidden="1">
              <a:extLst>
                <a:ext uri="{63B3BB69-23CF-44E3-9099-C40C66FF867C}">
                  <a14:compatExt spid="_x0000_s2786"/>
                </a:ext>
                <a:ext uri="{FF2B5EF4-FFF2-40B4-BE49-F238E27FC236}">
                  <a16:creationId xmlns:a16="http://schemas.microsoft.com/office/drawing/2014/main" id="{00000000-0008-0000-0600-0000E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686</xdr:row>
          <xdr:rowOff>85725</xdr:rowOff>
        </xdr:from>
        <xdr:to>
          <xdr:col>25</xdr:col>
          <xdr:colOff>257175</xdr:colOff>
          <xdr:row>687</xdr:row>
          <xdr:rowOff>114300</xdr:rowOff>
        </xdr:to>
        <xdr:sp macro="" textlink="">
          <xdr:nvSpPr>
            <xdr:cNvPr id="2787" name="Check Box 739" hidden="1">
              <a:extLst>
                <a:ext uri="{63B3BB69-23CF-44E3-9099-C40C66FF867C}">
                  <a14:compatExt spid="_x0000_s2787"/>
                </a:ext>
                <a:ext uri="{FF2B5EF4-FFF2-40B4-BE49-F238E27FC236}">
                  <a16:creationId xmlns:a16="http://schemas.microsoft.com/office/drawing/2014/main" id="{00000000-0008-0000-0600-0000E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711</xdr:row>
          <xdr:rowOff>85725</xdr:rowOff>
        </xdr:from>
        <xdr:to>
          <xdr:col>23</xdr:col>
          <xdr:colOff>257175</xdr:colOff>
          <xdr:row>712</xdr:row>
          <xdr:rowOff>114300</xdr:rowOff>
        </xdr:to>
        <xdr:sp macro="" textlink="">
          <xdr:nvSpPr>
            <xdr:cNvPr id="2795" name="Check Box 747" hidden="1">
              <a:extLst>
                <a:ext uri="{63B3BB69-23CF-44E3-9099-C40C66FF867C}">
                  <a14:compatExt spid="_x0000_s2795"/>
                </a:ext>
                <a:ext uri="{FF2B5EF4-FFF2-40B4-BE49-F238E27FC236}">
                  <a16:creationId xmlns:a16="http://schemas.microsoft.com/office/drawing/2014/main" id="{00000000-0008-0000-0600-0000E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711</xdr:row>
          <xdr:rowOff>85725</xdr:rowOff>
        </xdr:from>
        <xdr:to>
          <xdr:col>24</xdr:col>
          <xdr:colOff>257175</xdr:colOff>
          <xdr:row>712</xdr:row>
          <xdr:rowOff>114300</xdr:rowOff>
        </xdr:to>
        <xdr:sp macro="" textlink="">
          <xdr:nvSpPr>
            <xdr:cNvPr id="2796" name="Check Box 748" hidden="1">
              <a:extLst>
                <a:ext uri="{63B3BB69-23CF-44E3-9099-C40C66FF867C}">
                  <a14:compatExt spid="_x0000_s2796"/>
                </a:ext>
                <a:ext uri="{FF2B5EF4-FFF2-40B4-BE49-F238E27FC236}">
                  <a16:creationId xmlns:a16="http://schemas.microsoft.com/office/drawing/2014/main" id="{00000000-0008-0000-0600-0000E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711</xdr:row>
          <xdr:rowOff>85725</xdr:rowOff>
        </xdr:from>
        <xdr:to>
          <xdr:col>25</xdr:col>
          <xdr:colOff>257175</xdr:colOff>
          <xdr:row>712</xdr:row>
          <xdr:rowOff>114300</xdr:rowOff>
        </xdr:to>
        <xdr:sp macro="" textlink="">
          <xdr:nvSpPr>
            <xdr:cNvPr id="2797" name="Check Box 749" hidden="1">
              <a:extLst>
                <a:ext uri="{63B3BB69-23CF-44E3-9099-C40C66FF867C}">
                  <a14:compatExt spid="_x0000_s2797"/>
                </a:ext>
                <a:ext uri="{FF2B5EF4-FFF2-40B4-BE49-F238E27FC236}">
                  <a16:creationId xmlns:a16="http://schemas.microsoft.com/office/drawing/2014/main" id="{00000000-0008-0000-0600-0000E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499</xdr:row>
          <xdr:rowOff>66675</xdr:rowOff>
        </xdr:from>
        <xdr:to>
          <xdr:col>23</xdr:col>
          <xdr:colOff>266700</xdr:colOff>
          <xdr:row>500</xdr:row>
          <xdr:rowOff>114300</xdr:rowOff>
        </xdr:to>
        <xdr:sp macro="" textlink="">
          <xdr:nvSpPr>
            <xdr:cNvPr id="2808" name="Check Box 760" hidden="1">
              <a:extLst>
                <a:ext uri="{63B3BB69-23CF-44E3-9099-C40C66FF867C}">
                  <a14:compatExt spid="_x0000_s2808"/>
                </a:ext>
                <a:ext uri="{FF2B5EF4-FFF2-40B4-BE49-F238E27FC236}">
                  <a16:creationId xmlns:a16="http://schemas.microsoft.com/office/drawing/2014/main" id="{00000000-0008-0000-0600-0000F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499</xdr:row>
          <xdr:rowOff>66675</xdr:rowOff>
        </xdr:from>
        <xdr:to>
          <xdr:col>24</xdr:col>
          <xdr:colOff>266700</xdr:colOff>
          <xdr:row>500</xdr:row>
          <xdr:rowOff>114300</xdr:rowOff>
        </xdr:to>
        <xdr:sp macro="" textlink="">
          <xdr:nvSpPr>
            <xdr:cNvPr id="2809" name="Check Box 761" hidden="1">
              <a:extLst>
                <a:ext uri="{63B3BB69-23CF-44E3-9099-C40C66FF867C}">
                  <a14:compatExt spid="_x0000_s2809"/>
                </a:ext>
                <a:ext uri="{FF2B5EF4-FFF2-40B4-BE49-F238E27FC236}">
                  <a16:creationId xmlns:a16="http://schemas.microsoft.com/office/drawing/2014/main" id="{00000000-0008-0000-0600-0000F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499</xdr:row>
          <xdr:rowOff>66675</xdr:rowOff>
        </xdr:from>
        <xdr:to>
          <xdr:col>25</xdr:col>
          <xdr:colOff>266700</xdr:colOff>
          <xdr:row>500</xdr:row>
          <xdr:rowOff>114300</xdr:rowOff>
        </xdr:to>
        <xdr:sp macro="" textlink="">
          <xdr:nvSpPr>
            <xdr:cNvPr id="2811" name="Check Box 763" hidden="1">
              <a:extLst>
                <a:ext uri="{63B3BB69-23CF-44E3-9099-C40C66FF867C}">
                  <a14:compatExt spid="_x0000_s2811"/>
                </a:ext>
                <a:ext uri="{FF2B5EF4-FFF2-40B4-BE49-F238E27FC236}">
                  <a16:creationId xmlns:a16="http://schemas.microsoft.com/office/drawing/2014/main" id="{00000000-0008-0000-0600-0000F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772</xdr:row>
          <xdr:rowOff>0</xdr:rowOff>
        </xdr:from>
        <xdr:to>
          <xdr:col>23</xdr:col>
          <xdr:colOff>247650</xdr:colOff>
          <xdr:row>773</xdr:row>
          <xdr:rowOff>28575</xdr:rowOff>
        </xdr:to>
        <xdr:sp macro="" textlink="">
          <xdr:nvSpPr>
            <xdr:cNvPr id="2837" name="Check Box 789" hidden="1">
              <a:extLst>
                <a:ext uri="{63B3BB69-23CF-44E3-9099-C40C66FF867C}">
                  <a14:compatExt spid="_x0000_s2837"/>
                </a:ext>
                <a:ext uri="{FF2B5EF4-FFF2-40B4-BE49-F238E27FC236}">
                  <a16:creationId xmlns:a16="http://schemas.microsoft.com/office/drawing/2014/main" id="{00000000-0008-0000-0600-00001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423</xdr:row>
          <xdr:rowOff>171450</xdr:rowOff>
        </xdr:from>
        <xdr:to>
          <xdr:col>23</xdr:col>
          <xdr:colOff>257175</xdr:colOff>
          <xdr:row>424</xdr:row>
          <xdr:rowOff>200025</xdr:rowOff>
        </xdr:to>
        <xdr:sp macro="" textlink="">
          <xdr:nvSpPr>
            <xdr:cNvPr id="2886" name="Check Box 838" hidden="1">
              <a:extLst>
                <a:ext uri="{63B3BB69-23CF-44E3-9099-C40C66FF867C}">
                  <a14:compatExt spid="_x0000_s2886"/>
                </a:ext>
                <a:ext uri="{FF2B5EF4-FFF2-40B4-BE49-F238E27FC236}">
                  <a16:creationId xmlns:a16="http://schemas.microsoft.com/office/drawing/2014/main" id="{00000000-0008-0000-0600-00004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423</xdr:row>
          <xdr:rowOff>171450</xdr:rowOff>
        </xdr:from>
        <xdr:to>
          <xdr:col>24</xdr:col>
          <xdr:colOff>257175</xdr:colOff>
          <xdr:row>424</xdr:row>
          <xdr:rowOff>200025</xdr:rowOff>
        </xdr:to>
        <xdr:sp macro="" textlink="">
          <xdr:nvSpPr>
            <xdr:cNvPr id="2887" name="Check Box 839" hidden="1">
              <a:extLst>
                <a:ext uri="{63B3BB69-23CF-44E3-9099-C40C66FF867C}">
                  <a14:compatExt spid="_x0000_s2887"/>
                </a:ext>
                <a:ext uri="{FF2B5EF4-FFF2-40B4-BE49-F238E27FC236}">
                  <a16:creationId xmlns:a16="http://schemas.microsoft.com/office/drawing/2014/main" id="{00000000-0008-0000-0600-00004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452</xdr:row>
          <xdr:rowOff>95250</xdr:rowOff>
        </xdr:from>
        <xdr:to>
          <xdr:col>23</xdr:col>
          <xdr:colOff>266700</xdr:colOff>
          <xdr:row>453</xdr:row>
          <xdr:rowOff>133350</xdr:rowOff>
        </xdr:to>
        <xdr:sp macro="" textlink="">
          <xdr:nvSpPr>
            <xdr:cNvPr id="2891" name="Check Box 843" hidden="1">
              <a:extLst>
                <a:ext uri="{63B3BB69-23CF-44E3-9099-C40C66FF867C}">
                  <a14:compatExt spid="_x0000_s2891"/>
                </a:ext>
                <a:ext uri="{FF2B5EF4-FFF2-40B4-BE49-F238E27FC236}">
                  <a16:creationId xmlns:a16="http://schemas.microsoft.com/office/drawing/2014/main" id="{00000000-0008-0000-0600-00004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452</xdr:row>
          <xdr:rowOff>95250</xdr:rowOff>
        </xdr:from>
        <xdr:to>
          <xdr:col>24</xdr:col>
          <xdr:colOff>266700</xdr:colOff>
          <xdr:row>453</xdr:row>
          <xdr:rowOff>133350</xdr:rowOff>
        </xdr:to>
        <xdr:sp macro="" textlink="">
          <xdr:nvSpPr>
            <xdr:cNvPr id="2892" name="Check Box 844" hidden="1">
              <a:extLst>
                <a:ext uri="{63B3BB69-23CF-44E3-9099-C40C66FF867C}">
                  <a14:compatExt spid="_x0000_s2892"/>
                </a:ext>
                <a:ext uri="{FF2B5EF4-FFF2-40B4-BE49-F238E27FC236}">
                  <a16:creationId xmlns:a16="http://schemas.microsoft.com/office/drawing/2014/main" id="{00000000-0008-0000-0600-00004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456</xdr:row>
          <xdr:rowOff>190500</xdr:rowOff>
        </xdr:from>
        <xdr:to>
          <xdr:col>24</xdr:col>
          <xdr:colOff>266700</xdr:colOff>
          <xdr:row>458</xdr:row>
          <xdr:rowOff>19050</xdr:rowOff>
        </xdr:to>
        <xdr:sp macro="" textlink="">
          <xdr:nvSpPr>
            <xdr:cNvPr id="2893" name="Check Box 845" hidden="1">
              <a:extLst>
                <a:ext uri="{63B3BB69-23CF-44E3-9099-C40C66FF867C}">
                  <a14:compatExt spid="_x0000_s2893"/>
                </a:ext>
                <a:ext uri="{FF2B5EF4-FFF2-40B4-BE49-F238E27FC236}">
                  <a16:creationId xmlns:a16="http://schemas.microsoft.com/office/drawing/2014/main" id="{00000000-0008-0000-0600-00004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470</xdr:row>
          <xdr:rowOff>190500</xdr:rowOff>
        </xdr:from>
        <xdr:to>
          <xdr:col>24</xdr:col>
          <xdr:colOff>257175</xdr:colOff>
          <xdr:row>472</xdr:row>
          <xdr:rowOff>19050</xdr:rowOff>
        </xdr:to>
        <xdr:sp macro="" textlink="">
          <xdr:nvSpPr>
            <xdr:cNvPr id="2894" name="Check Box 846" hidden="1">
              <a:extLst>
                <a:ext uri="{63B3BB69-23CF-44E3-9099-C40C66FF867C}">
                  <a14:compatExt spid="_x0000_s2894"/>
                </a:ext>
                <a:ext uri="{FF2B5EF4-FFF2-40B4-BE49-F238E27FC236}">
                  <a16:creationId xmlns:a16="http://schemas.microsoft.com/office/drawing/2014/main" id="{00000000-0008-0000-0600-00004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492</xdr:row>
          <xdr:rowOff>76200</xdr:rowOff>
        </xdr:from>
        <xdr:to>
          <xdr:col>23</xdr:col>
          <xdr:colOff>247650</xdr:colOff>
          <xdr:row>493</xdr:row>
          <xdr:rowOff>114300</xdr:rowOff>
        </xdr:to>
        <xdr:sp macro="" textlink="">
          <xdr:nvSpPr>
            <xdr:cNvPr id="2897" name="Check Box 849" hidden="1">
              <a:extLst>
                <a:ext uri="{63B3BB69-23CF-44E3-9099-C40C66FF867C}">
                  <a14:compatExt spid="_x0000_s2897"/>
                </a:ext>
                <a:ext uri="{FF2B5EF4-FFF2-40B4-BE49-F238E27FC236}">
                  <a16:creationId xmlns:a16="http://schemas.microsoft.com/office/drawing/2014/main" id="{00000000-0008-0000-0600-00005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487</xdr:row>
          <xdr:rowOff>180975</xdr:rowOff>
        </xdr:from>
        <xdr:to>
          <xdr:col>24</xdr:col>
          <xdr:colOff>257175</xdr:colOff>
          <xdr:row>489</xdr:row>
          <xdr:rowOff>9525</xdr:rowOff>
        </xdr:to>
        <xdr:sp macro="" textlink="">
          <xdr:nvSpPr>
            <xdr:cNvPr id="2898" name="Check Box 850" hidden="1">
              <a:extLst>
                <a:ext uri="{63B3BB69-23CF-44E3-9099-C40C66FF867C}">
                  <a14:compatExt spid="_x0000_s2898"/>
                </a:ext>
                <a:ext uri="{FF2B5EF4-FFF2-40B4-BE49-F238E27FC236}">
                  <a16:creationId xmlns:a16="http://schemas.microsoft.com/office/drawing/2014/main" id="{00000000-0008-0000-0600-00005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492</xdr:row>
          <xdr:rowOff>76200</xdr:rowOff>
        </xdr:from>
        <xdr:to>
          <xdr:col>24</xdr:col>
          <xdr:colOff>247650</xdr:colOff>
          <xdr:row>493</xdr:row>
          <xdr:rowOff>114300</xdr:rowOff>
        </xdr:to>
        <xdr:sp macro="" textlink="">
          <xdr:nvSpPr>
            <xdr:cNvPr id="2899" name="Check Box 851" hidden="1">
              <a:extLst>
                <a:ext uri="{63B3BB69-23CF-44E3-9099-C40C66FF867C}">
                  <a14:compatExt spid="_x0000_s2899"/>
                </a:ext>
                <a:ext uri="{FF2B5EF4-FFF2-40B4-BE49-F238E27FC236}">
                  <a16:creationId xmlns:a16="http://schemas.microsoft.com/office/drawing/2014/main" id="{00000000-0008-0000-0600-00005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492</xdr:row>
          <xdr:rowOff>76200</xdr:rowOff>
        </xdr:from>
        <xdr:to>
          <xdr:col>25</xdr:col>
          <xdr:colOff>247650</xdr:colOff>
          <xdr:row>493</xdr:row>
          <xdr:rowOff>114300</xdr:rowOff>
        </xdr:to>
        <xdr:sp macro="" textlink="">
          <xdr:nvSpPr>
            <xdr:cNvPr id="2900" name="Check Box 852" hidden="1">
              <a:extLst>
                <a:ext uri="{63B3BB69-23CF-44E3-9099-C40C66FF867C}">
                  <a14:compatExt spid="_x0000_s2900"/>
                </a:ext>
                <a:ext uri="{FF2B5EF4-FFF2-40B4-BE49-F238E27FC236}">
                  <a16:creationId xmlns:a16="http://schemas.microsoft.com/office/drawing/2014/main" id="{00000000-0008-0000-0600-00005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658</xdr:row>
          <xdr:rowOff>171450</xdr:rowOff>
        </xdr:from>
        <xdr:to>
          <xdr:col>24</xdr:col>
          <xdr:colOff>257175</xdr:colOff>
          <xdr:row>659</xdr:row>
          <xdr:rowOff>200025</xdr:rowOff>
        </xdr:to>
        <xdr:sp macro="" textlink="">
          <xdr:nvSpPr>
            <xdr:cNvPr id="2902" name="Check Box 854" hidden="1">
              <a:extLst>
                <a:ext uri="{63B3BB69-23CF-44E3-9099-C40C66FF867C}">
                  <a14:compatExt spid="_x0000_s2902"/>
                </a:ext>
                <a:ext uri="{FF2B5EF4-FFF2-40B4-BE49-F238E27FC236}">
                  <a16:creationId xmlns:a16="http://schemas.microsoft.com/office/drawing/2014/main" id="{00000000-0008-0000-0600-00005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658</xdr:row>
          <xdr:rowOff>171450</xdr:rowOff>
        </xdr:from>
        <xdr:to>
          <xdr:col>25</xdr:col>
          <xdr:colOff>257175</xdr:colOff>
          <xdr:row>659</xdr:row>
          <xdr:rowOff>200025</xdr:rowOff>
        </xdr:to>
        <xdr:sp macro="" textlink="">
          <xdr:nvSpPr>
            <xdr:cNvPr id="2903" name="Check Box 855" hidden="1">
              <a:extLst>
                <a:ext uri="{63B3BB69-23CF-44E3-9099-C40C66FF867C}">
                  <a14:compatExt spid="_x0000_s2903"/>
                </a:ext>
                <a:ext uri="{FF2B5EF4-FFF2-40B4-BE49-F238E27FC236}">
                  <a16:creationId xmlns:a16="http://schemas.microsoft.com/office/drawing/2014/main" id="{00000000-0008-0000-0600-00005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236</xdr:row>
          <xdr:rowOff>190500</xdr:rowOff>
        </xdr:from>
        <xdr:to>
          <xdr:col>23</xdr:col>
          <xdr:colOff>257175</xdr:colOff>
          <xdr:row>238</xdr:row>
          <xdr:rowOff>9525</xdr:rowOff>
        </xdr:to>
        <xdr:sp macro="" textlink="">
          <xdr:nvSpPr>
            <xdr:cNvPr id="2917" name="Check Box 869" hidden="1">
              <a:extLst>
                <a:ext uri="{63B3BB69-23CF-44E3-9099-C40C66FF867C}">
                  <a14:compatExt spid="_x0000_s2917"/>
                </a:ext>
                <a:ext uri="{FF2B5EF4-FFF2-40B4-BE49-F238E27FC236}">
                  <a16:creationId xmlns:a16="http://schemas.microsoft.com/office/drawing/2014/main" id="{00000000-0008-0000-0600-00006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236</xdr:row>
          <xdr:rowOff>190500</xdr:rowOff>
        </xdr:from>
        <xdr:to>
          <xdr:col>24</xdr:col>
          <xdr:colOff>257175</xdr:colOff>
          <xdr:row>238</xdr:row>
          <xdr:rowOff>9525</xdr:rowOff>
        </xdr:to>
        <xdr:sp macro="" textlink="">
          <xdr:nvSpPr>
            <xdr:cNvPr id="2918" name="Check Box 870" hidden="1">
              <a:extLst>
                <a:ext uri="{63B3BB69-23CF-44E3-9099-C40C66FF867C}">
                  <a14:compatExt spid="_x0000_s2918"/>
                </a:ext>
                <a:ext uri="{FF2B5EF4-FFF2-40B4-BE49-F238E27FC236}">
                  <a16:creationId xmlns:a16="http://schemas.microsoft.com/office/drawing/2014/main" id="{00000000-0008-0000-0600-00006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251</xdr:row>
          <xdr:rowOff>95250</xdr:rowOff>
        </xdr:from>
        <xdr:to>
          <xdr:col>23</xdr:col>
          <xdr:colOff>257175</xdr:colOff>
          <xdr:row>252</xdr:row>
          <xdr:rowOff>123825</xdr:rowOff>
        </xdr:to>
        <xdr:sp macro="" textlink="">
          <xdr:nvSpPr>
            <xdr:cNvPr id="2921" name="Check Box 873" hidden="1">
              <a:extLst>
                <a:ext uri="{63B3BB69-23CF-44E3-9099-C40C66FF867C}">
                  <a14:compatExt spid="_x0000_s2921"/>
                </a:ext>
                <a:ext uri="{FF2B5EF4-FFF2-40B4-BE49-F238E27FC236}">
                  <a16:creationId xmlns:a16="http://schemas.microsoft.com/office/drawing/2014/main" id="{00000000-0008-0000-0600-00006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251</xdr:row>
          <xdr:rowOff>95250</xdr:rowOff>
        </xdr:from>
        <xdr:to>
          <xdr:col>24</xdr:col>
          <xdr:colOff>257175</xdr:colOff>
          <xdr:row>252</xdr:row>
          <xdr:rowOff>123825</xdr:rowOff>
        </xdr:to>
        <xdr:sp macro="" textlink="">
          <xdr:nvSpPr>
            <xdr:cNvPr id="2922" name="Check Box 874" hidden="1">
              <a:extLst>
                <a:ext uri="{63B3BB69-23CF-44E3-9099-C40C66FF867C}">
                  <a14:compatExt spid="_x0000_s2922"/>
                </a:ext>
                <a:ext uri="{FF2B5EF4-FFF2-40B4-BE49-F238E27FC236}">
                  <a16:creationId xmlns:a16="http://schemas.microsoft.com/office/drawing/2014/main" id="{00000000-0008-0000-0600-00006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591</xdr:row>
          <xdr:rowOff>95250</xdr:rowOff>
        </xdr:from>
        <xdr:to>
          <xdr:col>23</xdr:col>
          <xdr:colOff>257175</xdr:colOff>
          <xdr:row>592</xdr:row>
          <xdr:rowOff>123825</xdr:rowOff>
        </xdr:to>
        <xdr:sp macro="" textlink="">
          <xdr:nvSpPr>
            <xdr:cNvPr id="2923" name="Check Box 875" hidden="1">
              <a:extLst>
                <a:ext uri="{63B3BB69-23CF-44E3-9099-C40C66FF867C}">
                  <a14:compatExt spid="_x0000_s2923"/>
                </a:ext>
                <a:ext uri="{FF2B5EF4-FFF2-40B4-BE49-F238E27FC236}">
                  <a16:creationId xmlns:a16="http://schemas.microsoft.com/office/drawing/2014/main" id="{00000000-0008-0000-0600-00006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591</xdr:row>
          <xdr:rowOff>95250</xdr:rowOff>
        </xdr:from>
        <xdr:to>
          <xdr:col>24</xdr:col>
          <xdr:colOff>257175</xdr:colOff>
          <xdr:row>592</xdr:row>
          <xdr:rowOff>123825</xdr:rowOff>
        </xdr:to>
        <xdr:sp macro="" textlink="">
          <xdr:nvSpPr>
            <xdr:cNvPr id="2924" name="Check Box 876" hidden="1">
              <a:extLst>
                <a:ext uri="{63B3BB69-23CF-44E3-9099-C40C66FF867C}">
                  <a14:compatExt spid="_x0000_s2924"/>
                </a:ext>
                <a:ext uri="{FF2B5EF4-FFF2-40B4-BE49-F238E27FC236}">
                  <a16:creationId xmlns:a16="http://schemas.microsoft.com/office/drawing/2014/main" id="{00000000-0008-0000-0600-00006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725</xdr:row>
          <xdr:rowOff>180975</xdr:rowOff>
        </xdr:from>
        <xdr:to>
          <xdr:col>4</xdr:col>
          <xdr:colOff>247650</xdr:colOff>
          <xdr:row>727</xdr:row>
          <xdr:rowOff>0</xdr:rowOff>
        </xdr:to>
        <xdr:sp macro="" textlink="">
          <xdr:nvSpPr>
            <xdr:cNvPr id="2936" name="Check Box 888" hidden="1">
              <a:extLst>
                <a:ext uri="{63B3BB69-23CF-44E3-9099-C40C66FF867C}">
                  <a14:compatExt spid="_x0000_s2936"/>
                </a:ext>
                <a:ext uri="{FF2B5EF4-FFF2-40B4-BE49-F238E27FC236}">
                  <a16:creationId xmlns:a16="http://schemas.microsoft.com/office/drawing/2014/main" id="{00000000-0008-0000-0600-00007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726</xdr:row>
          <xdr:rowOff>180975</xdr:rowOff>
        </xdr:from>
        <xdr:to>
          <xdr:col>4</xdr:col>
          <xdr:colOff>247650</xdr:colOff>
          <xdr:row>728</xdr:row>
          <xdr:rowOff>0</xdr:rowOff>
        </xdr:to>
        <xdr:sp macro="" textlink="">
          <xdr:nvSpPr>
            <xdr:cNvPr id="2937" name="Check Box 889" hidden="1">
              <a:extLst>
                <a:ext uri="{63B3BB69-23CF-44E3-9099-C40C66FF867C}">
                  <a14:compatExt spid="_x0000_s2937"/>
                </a:ext>
                <a:ext uri="{FF2B5EF4-FFF2-40B4-BE49-F238E27FC236}">
                  <a16:creationId xmlns:a16="http://schemas.microsoft.com/office/drawing/2014/main" id="{00000000-0008-0000-0600-00007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727</xdr:row>
          <xdr:rowOff>180975</xdr:rowOff>
        </xdr:from>
        <xdr:to>
          <xdr:col>4</xdr:col>
          <xdr:colOff>247650</xdr:colOff>
          <xdr:row>729</xdr:row>
          <xdr:rowOff>0</xdr:rowOff>
        </xdr:to>
        <xdr:sp macro="" textlink="">
          <xdr:nvSpPr>
            <xdr:cNvPr id="2938" name="Check Box 890" hidden="1">
              <a:extLst>
                <a:ext uri="{63B3BB69-23CF-44E3-9099-C40C66FF867C}">
                  <a14:compatExt spid="_x0000_s2938"/>
                </a:ext>
                <a:ext uri="{FF2B5EF4-FFF2-40B4-BE49-F238E27FC236}">
                  <a16:creationId xmlns:a16="http://schemas.microsoft.com/office/drawing/2014/main" id="{00000000-0008-0000-0600-00007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729</xdr:row>
          <xdr:rowOff>180975</xdr:rowOff>
        </xdr:from>
        <xdr:to>
          <xdr:col>4</xdr:col>
          <xdr:colOff>247650</xdr:colOff>
          <xdr:row>731</xdr:row>
          <xdr:rowOff>0</xdr:rowOff>
        </xdr:to>
        <xdr:sp macro="" textlink="">
          <xdr:nvSpPr>
            <xdr:cNvPr id="2939" name="Check Box 891" hidden="1">
              <a:extLst>
                <a:ext uri="{63B3BB69-23CF-44E3-9099-C40C66FF867C}">
                  <a14:compatExt spid="_x0000_s2939"/>
                </a:ext>
                <a:ext uri="{FF2B5EF4-FFF2-40B4-BE49-F238E27FC236}">
                  <a16:creationId xmlns:a16="http://schemas.microsoft.com/office/drawing/2014/main" id="{00000000-0008-0000-0600-00007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729</xdr:row>
          <xdr:rowOff>180975</xdr:rowOff>
        </xdr:from>
        <xdr:to>
          <xdr:col>16</xdr:col>
          <xdr:colOff>247650</xdr:colOff>
          <xdr:row>731</xdr:row>
          <xdr:rowOff>0</xdr:rowOff>
        </xdr:to>
        <xdr:sp macro="" textlink="">
          <xdr:nvSpPr>
            <xdr:cNvPr id="2940" name="Check Box 892" hidden="1">
              <a:extLst>
                <a:ext uri="{63B3BB69-23CF-44E3-9099-C40C66FF867C}">
                  <a14:compatExt spid="_x0000_s2940"/>
                </a:ext>
                <a:ext uri="{FF2B5EF4-FFF2-40B4-BE49-F238E27FC236}">
                  <a16:creationId xmlns:a16="http://schemas.microsoft.com/office/drawing/2014/main" id="{00000000-0008-0000-0600-00007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731</xdr:row>
          <xdr:rowOff>180975</xdr:rowOff>
        </xdr:from>
        <xdr:to>
          <xdr:col>4</xdr:col>
          <xdr:colOff>247650</xdr:colOff>
          <xdr:row>733</xdr:row>
          <xdr:rowOff>0</xdr:rowOff>
        </xdr:to>
        <xdr:sp macro="" textlink="">
          <xdr:nvSpPr>
            <xdr:cNvPr id="2942" name="Check Box 894" hidden="1">
              <a:extLst>
                <a:ext uri="{63B3BB69-23CF-44E3-9099-C40C66FF867C}">
                  <a14:compatExt spid="_x0000_s2942"/>
                </a:ext>
                <a:ext uri="{FF2B5EF4-FFF2-40B4-BE49-F238E27FC236}">
                  <a16:creationId xmlns:a16="http://schemas.microsoft.com/office/drawing/2014/main" id="{00000000-0008-0000-0600-00007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772</xdr:row>
          <xdr:rowOff>0</xdr:rowOff>
        </xdr:from>
        <xdr:to>
          <xdr:col>24</xdr:col>
          <xdr:colOff>247650</xdr:colOff>
          <xdr:row>773</xdr:row>
          <xdr:rowOff>28575</xdr:rowOff>
        </xdr:to>
        <xdr:sp macro="" textlink="">
          <xdr:nvSpPr>
            <xdr:cNvPr id="2963" name="Check Box 915" hidden="1">
              <a:extLst>
                <a:ext uri="{63B3BB69-23CF-44E3-9099-C40C66FF867C}">
                  <a14:compatExt spid="_x0000_s2963"/>
                </a:ext>
                <a:ext uri="{FF2B5EF4-FFF2-40B4-BE49-F238E27FC236}">
                  <a16:creationId xmlns:a16="http://schemas.microsoft.com/office/drawing/2014/main" id="{00000000-0008-0000-0600-00009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772</xdr:row>
          <xdr:rowOff>0</xdr:rowOff>
        </xdr:from>
        <xdr:to>
          <xdr:col>25</xdr:col>
          <xdr:colOff>247650</xdr:colOff>
          <xdr:row>773</xdr:row>
          <xdr:rowOff>28575</xdr:rowOff>
        </xdr:to>
        <xdr:sp macro="" textlink="">
          <xdr:nvSpPr>
            <xdr:cNvPr id="2964" name="Check Box 916" hidden="1">
              <a:extLst>
                <a:ext uri="{63B3BB69-23CF-44E3-9099-C40C66FF867C}">
                  <a14:compatExt spid="_x0000_s2964"/>
                </a:ext>
                <a:ext uri="{FF2B5EF4-FFF2-40B4-BE49-F238E27FC236}">
                  <a16:creationId xmlns:a16="http://schemas.microsoft.com/office/drawing/2014/main" id="{00000000-0008-0000-0600-00009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971</xdr:row>
          <xdr:rowOff>0</xdr:rowOff>
        </xdr:from>
        <xdr:to>
          <xdr:col>23</xdr:col>
          <xdr:colOff>266700</xdr:colOff>
          <xdr:row>972</xdr:row>
          <xdr:rowOff>28575</xdr:rowOff>
        </xdr:to>
        <xdr:sp macro="" textlink="">
          <xdr:nvSpPr>
            <xdr:cNvPr id="2999" name="Check Box 951" hidden="1">
              <a:extLst>
                <a:ext uri="{63B3BB69-23CF-44E3-9099-C40C66FF867C}">
                  <a14:compatExt spid="_x0000_s2999"/>
                </a:ext>
                <a:ext uri="{FF2B5EF4-FFF2-40B4-BE49-F238E27FC236}">
                  <a16:creationId xmlns:a16="http://schemas.microsoft.com/office/drawing/2014/main" id="{00000000-0008-0000-0600-0000B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971</xdr:row>
          <xdr:rowOff>0</xdr:rowOff>
        </xdr:from>
        <xdr:to>
          <xdr:col>24</xdr:col>
          <xdr:colOff>266700</xdr:colOff>
          <xdr:row>972</xdr:row>
          <xdr:rowOff>28575</xdr:rowOff>
        </xdr:to>
        <xdr:sp macro="" textlink="">
          <xdr:nvSpPr>
            <xdr:cNvPr id="3011" name="Check Box 963" hidden="1">
              <a:extLst>
                <a:ext uri="{63B3BB69-23CF-44E3-9099-C40C66FF867C}">
                  <a14:compatExt spid="_x0000_s3011"/>
                </a:ext>
                <a:ext uri="{FF2B5EF4-FFF2-40B4-BE49-F238E27FC236}">
                  <a16:creationId xmlns:a16="http://schemas.microsoft.com/office/drawing/2014/main" id="{00000000-0008-0000-0600-0000C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971</xdr:row>
          <xdr:rowOff>0</xdr:rowOff>
        </xdr:from>
        <xdr:to>
          <xdr:col>25</xdr:col>
          <xdr:colOff>266700</xdr:colOff>
          <xdr:row>972</xdr:row>
          <xdr:rowOff>28575</xdr:rowOff>
        </xdr:to>
        <xdr:sp macro="" textlink="">
          <xdr:nvSpPr>
            <xdr:cNvPr id="3012" name="Check Box 964" hidden="1">
              <a:extLst>
                <a:ext uri="{63B3BB69-23CF-44E3-9099-C40C66FF867C}">
                  <a14:compatExt spid="_x0000_s3012"/>
                </a:ext>
                <a:ext uri="{FF2B5EF4-FFF2-40B4-BE49-F238E27FC236}">
                  <a16:creationId xmlns:a16="http://schemas.microsoft.com/office/drawing/2014/main" id="{00000000-0008-0000-0600-0000C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1057</xdr:row>
          <xdr:rowOff>161925</xdr:rowOff>
        </xdr:from>
        <xdr:to>
          <xdr:col>24</xdr:col>
          <xdr:colOff>257175</xdr:colOff>
          <xdr:row>1058</xdr:row>
          <xdr:rowOff>190500</xdr:rowOff>
        </xdr:to>
        <xdr:sp macro="" textlink="">
          <xdr:nvSpPr>
            <xdr:cNvPr id="3018" name="Check Box 970" hidden="1">
              <a:extLst>
                <a:ext uri="{63B3BB69-23CF-44E3-9099-C40C66FF867C}">
                  <a14:compatExt spid="_x0000_s3018"/>
                </a:ext>
                <a:ext uri="{FF2B5EF4-FFF2-40B4-BE49-F238E27FC236}">
                  <a16:creationId xmlns:a16="http://schemas.microsoft.com/office/drawing/2014/main" id="{00000000-0008-0000-0600-0000C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1057</xdr:row>
          <xdr:rowOff>161925</xdr:rowOff>
        </xdr:from>
        <xdr:to>
          <xdr:col>25</xdr:col>
          <xdr:colOff>257175</xdr:colOff>
          <xdr:row>1058</xdr:row>
          <xdr:rowOff>190500</xdr:rowOff>
        </xdr:to>
        <xdr:sp macro="" textlink="">
          <xdr:nvSpPr>
            <xdr:cNvPr id="3019" name="Check Box 971" hidden="1">
              <a:extLst>
                <a:ext uri="{63B3BB69-23CF-44E3-9099-C40C66FF867C}">
                  <a14:compatExt spid="_x0000_s3019"/>
                </a:ext>
                <a:ext uri="{FF2B5EF4-FFF2-40B4-BE49-F238E27FC236}">
                  <a16:creationId xmlns:a16="http://schemas.microsoft.com/office/drawing/2014/main" id="{00000000-0008-0000-0600-0000C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297</xdr:row>
          <xdr:rowOff>0</xdr:rowOff>
        </xdr:from>
        <xdr:to>
          <xdr:col>4</xdr:col>
          <xdr:colOff>257175</xdr:colOff>
          <xdr:row>298</xdr:row>
          <xdr:rowOff>0</xdr:rowOff>
        </xdr:to>
        <xdr:sp macro="" textlink="">
          <xdr:nvSpPr>
            <xdr:cNvPr id="4137" name="Check Box 1065" hidden="1">
              <a:extLst>
                <a:ext uri="{63B3BB69-23CF-44E3-9099-C40C66FF867C}">
                  <a14:compatExt spid="_x0000_s4137"/>
                </a:ext>
                <a:ext uri="{FF2B5EF4-FFF2-40B4-BE49-F238E27FC236}">
                  <a16:creationId xmlns:a16="http://schemas.microsoft.com/office/drawing/2014/main" id="{00000000-0008-0000-06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298</xdr:row>
          <xdr:rowOff>0</xdr:rowOff>
        </xdr:from>
        <xdr:to>
          <xdr:col>4</xdr:col>
          <xdr:colOff>257175</xdr:colOff>
          <xdr:row>299</xdr:row>
          <xdr:rowOff>0</xdr:rowOff>
        </xdr:to>
        <xdr:sp macro="" textlink="">
          <xdr:nvSpPr>
            <xdr:cNvPr id="4138" name="Check Box 1066" hidden="1">
              <a:extLst>
                <a:ext uri="{63B3BB69-23CF-44E3-9099-C40C66FF867C}">
                  <a14:compatExt spid="_x0000_s4138"/>
                </a:ext>
                <a:ext uri="{FF2B5EF4-FFF2-40B4-BE49-F238E27FC236}">
                  <a16:creationId xmlns:a16="http://schemas.microsoft.com/office/drawing/2014/main" id="{00000000-0008-0000-06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299</xdr:row>
          <xdr:rowOff>0</xdr:rowOff>
        </xdr:from>
        <xdr:to>
          <xdr:col>8</xdr:col>
          <xdr:colOff>257175</xdr:colOff>
          <xdr:row>300</xdr:row>
          <xdr:rowOff>0</xdr:rowOff>
        </xdr:to>
        <xdr:sp macro="" textlink="">
          <xdr:nvSpPr>
            <xdr:cNvPr id="4139" name="Check Box 1067" hidden="1">
              <a:extLst>
                <a:ext uri="{63B3BB69-23CF-44E3-9099-C40C66FF867C}">
                  <a14:compatExt spid="_x0000_s4139"/>
                </a:ext>
                <a:ext uri="{FF2B5EF4-FFF2-40B4-BE49-F238E27FC236}">
                  <a16:creationId xmlns:a16="http://schemas.microsoft.com/office/drawing/2014/main" id="{00000000-0008-0000-06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297</xdr:row>
          <xdr:rowOff>0</xdr:rowOff>
        </xdr:from>
        <xdr:to>
          <xdr:col>9</xdr:col>
          <xdr:colOff>257175</xdr:colOff>
          <xdr:row>298</xdr:row>
          <xdr:rowOff>0</xdr:rowOff>
        </xdr:to>
        <xdr:sp macro="" textlink="">
          <xdr:nvSpPr>
            <xdr:cNvPr id="4140" name="Check Box 1068" hidden="1">
              <a:extLst>
                <a:ext uri="{63B3BB69-23CF-44E3-9099-C40C66FF867C}">
                  <a14:compatExt spid="_x0000_s4140"/>
                </a:ext>
                <a:ext uri="{FF2B5EF4-FFF2-40B4-BE49-F238E27FC236}">
                  <a16:creationId xmlns:a16="http://schemas.microsoft.com/office/drawing/2014/main" id="{00000000-0008-0000-06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297</xdr:row>
          <xdr:rowOff>0</xdr:rowOff>
        </xdr:from>
        <xdr:to>
          <xdr:col>13</xdr:col>
          <xdr:colOff>257175</xdr:colOff>
          <xdr:row>298</xdr:row>
          <xdr:rowOff>0</xdr:rowOff>
        </xdr:to>
        <xdr:sp macro="" textlink="">
          <xdr:nvSpPr>
            <xdr:cNvPr id="4141" name="Check Box 1069" hidden="1">
              <a:extLst>
                <a:ext uri="{63B3BB69-23CF-44E3-9099-C40C66FF867C}">
                  <a14:compatExt spid="_x0000_s4141"/>
                </a:ext>
                <a:ext uri="{FF2B5EF4-FFF2-40B4-BE49-F238E27FC236}">
                  <a16:creationId xmlns:a16="http://schemas.microsoft.com/office/drawing/2014/main" id="{00000000-0008-0000-06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298</xdr:row>
          <xdr:rowOff>0</xdr:rowOff>
        </xdr:from>
        <xdr:to>
          <xdr:col>9</xdr:col>
          <xdr:colOff>257175</xdr:colOff>
          <xdr:row>299</xdr:row>
          <xdr:rowOff>0</xdr:rowOff>
        </xdr:to>
        <xdr:sp macro="" textlink="">
          <xdr:nvSpPr>
            <xdr:cNvPr id="4142" name="Check Box 1070" hidden="1">
              <a:extLst>
                <a:ext uri="{63B3BB69-23CF-44E3-9099-C40C66FF867C}">
                  <a14:compatExt spid="_x0000_s4142"/>
                </a:ext>
                <a:ext uri="{FF2B5EF4-FFF2-40B4-BE49-F238E27FC236}">
                  <a16:creationId xmlns:a16="http://schemas.microsoft.com/office/drawing/2014/main" id="{00000000-0008-0000-0600-00002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299</xdr:row>
          <xdr:rowOff>0</xdr:rowOff>
        </xdr:from>
        <xdr:to>
          <xdr:col>4</xdr:col>
          <xdr:colOff>257175</xdr:colOff>
          <xdr:row>300</xdr:row>
          <xdr:rowOff>0</xdr:rowOff>
        </xdr:to>
        <xdr:sp macro="" textlink="">
          <xdr:nvSpPr>
            <xdr:cNvPr id="4143" name="Check Box 1071" hidden="1">
              <a:extLst>
                <a:ext uri="{63B3BB69-23CF-44E3-9099-C40C66FF867C}">
                  <a14:compatExt spid="_x0000_s4143"/>
                </a:ext>
                <a:ext uri="{FF2B5EF4-FFF2-40B4-BE49-F238E27FC236}">
                  <a16:creationId xmlns:a16="http://schemas.microsoft.com/office/drawing/2014/main" id="{00000000-0008-0000-06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301</xdr:row>
          <xdr:rowOff>0</xdr:rowOff>
        </xdr:from>
        <xdr:to>
          <xdr:col>9</xdr:col>
          <xdr:colOff>257175</xdr:colOff>
          <xdr:row>302</xdr:row>
          <xdr:rowOff>0</xdr:rowOff>
        </xdr:to>
        <xdr:sp macro="" textlink="">
          <xdr:nvSpPr>
            <xdr:cNvPr id="4144" name="Check Box 1072" hidden="1">
              <a:extLst>
                <a:ext uri="{63B3BB69-23CF-44E3-9099-C40C66FF867C}">
                  <a14:compatExt spid="_x0000_s4144"/>
                </a:ext>
                <a:ext uri="{FF2B5EF4-FFF2-40B4-BE49-F238E27FC236}">
                  <a16:creationId xmlns:a16="http://schemas.microsoft.com/office/drawing/2014/main" id="{00000000-0008-0000-06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300</xdr:row>
          <xdr:rowOff>0</xdr:rowOff>
        </xdr:from>
        <xdr:to>
          <xdr:col>4</xdr:col>
          <xdr:colOff>257175</xdr:colOff>
          <xdr:row>301</xdr:row>
          <xdr:rowOff>0</xdr:rowOff>
        </xdr:to>
        <xdr:sp macro="" textlink="">
          <xdr:nvSpPr>
            <xdr:cNvPr id="4145" name="Check Box 1073" hidden="1">
              <a:extLst>
                <a:ext uri="{63B3BB69-23CF-44E3-9099-C40C66FF867C}">
                  <a14:compatExt spid="_x0000_s4145"/>
                </a:ext>
                <a:ext uri="{FF2B5EF4-FFF2-40B4-BE49-F238E27FC236}">
                  <a16:creationId xmlns:a16="http://schemas.microsoft.com/office/drawing/2014/main" id="{00000000-0008-0000-06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301</xdr:row>
          <xdr:rowOff>0</xdr:rowOff>
        </xdr:from>
        <xdr:to>
          <xdr:col>4</xdr:col>
          <xdr:colOff>257175</xdr:colOff>
          <xdr:row>302</xdr:row>
          <xdr:rowOff>0</xdr:rowOff>
        </xdr:to>
        <xdr:sp macro="" textlink="">
          <xdr:nvSpPr>
            <xdr:cNvPr id="4150" name="Check Box 1078" hidden="1">
              <a:extLst>
                <a:ext uri="{63B3BB69-23CF-44E3-9099-C40C66FF867C}">
                  <a14:compatExt spid="_x0000_s4150"/>
                </a:ext>
                <a:ext uri="{FF2B5EF4-FFF2-40B4-BE49-F238E27FC236}">
                  <a16:creationId xmlns:a16="http://schemas.microsoft.com/office/drawing/2014/main" id="{00000000-0008-0000-0600-00003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304</xdr:row>
          <xdr:rowOff>0</xdr:rowOff>
        </xdr:from>
        <xdr:to>
          <xdr:col>4</xdr:col>
          <xdr:colOff>257175</xdr:colOff>
          <xdr:row>305</xdr:row>
          <xdr:rowOff>0</xdr:rowOff>
        </xdr:to>
        <xdr:sp macro="" textlink="">
          <xdr:nvSpPr>
            <xdr:cNvPr id="4151" name="Check Box 1079" hidden="1">
              <a:extLst>
                <a:ext uri="{63B3BB69-23CF-44E3-9099-C40C66FF867C}">
                  <a14:compatExt spid="_x0000_s4151"/>
                </a:ext>
                <a:ext uri="{FF2B5EF4-FFF2-40B4-BE49-F238E27FC236}">
                  <a16:creationId xmlns:a16="http://schemas.microsoft.com/office/drawing/2014/main" id="{00000000-0008-0000-0600-00003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304</xdr:row>
          <xdr:rowOff>0</xdr:rowOff>
        </xdr:from>
        <xdr:to>
          <xdr:col>13</xdr:col>
          <xdr:colOff>0</xdr:colOff>
          <xdr:row>305</xdr:row>
          <xdr:rowOff>0</xdr:rowOff>
        </xdr:to>
        <xdr:sp macro="" textlink="">
          <xdr:nvSpPr>
            <xdr:cNvPr id="4152" name="Check Box 1080" hidden="1">
              <a:extLst>
                <a:ext uri="{63B3BB69-23CF-44E3-9099-C40C66FF867C}">
                  <a14:compatExt spid="_x0000_s4152"/>
                </a:ext>
                <a:ext uri="{FF2B5EF4-FFF2-40B4-BE49-F238E27FC236}">
                  <a16:creationId xmlns:a16="http://schemas.microsoft.com/office/drawing/2014/main" id="{00000000-0008-0000-0600-00003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305</xdr:row>
          <xdr:rowOff>0</xdr:rowOff>
        </xdr:from>
        <xdr:to>
          <xdr:col>4</xdr:col>
          <xdr:colOff>257175</xdr:colOff>
          <xdr:row>306</xdr:row>
          <xdr:rowOff>0</xdr:rowOff>
        </xdr:to>
        <xdr:sp macro="" textlink="">
          <xdr:nvSpPr>
            <xdr:cNvPr id="4153" name="Check Box 1081" hidden="1">
              <a:extLst>
                <a:ext uri="{63B3BB69-23CF-44E3-9099-C40C66FF867C}">
                  <a14:compatExt spid="_x0000_s4153"/>
                </a:ext>
                <a:ext uri="{FF2B5EF4-FFF2-40B4-BE49-F238E27FC236}">
                  <a16:creationId xmlns:a16="http://schemas.microsoft.com/office/drawing/2014/main" id="{00000000-0008-0000-0600-00003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306</xdr:row>
          <xdr:rowOff>0</xdr:rowOff>
        </xdr:from>
        <xdr:to>
          <xdr:col>4</xdr:col>
          <xdr:colOff>257175</xdr:colOff>
          <xdr:row>307</xdr:row>
          <xdr:rowOff>0</xdr:rowOff>
        </xdr:to>
        <xdr:sp macro="" textlink="">
          <xdr:nvSpPr>
            <xdr:cNvPr id="4154" name="Check Box 1082" hidden="1">
              <a:extLst>
                <a:ext uri="{63B3BB69-23CF-44E3-9099-C40C66FF867C}">
                  <a14:compatExt spid="_x0000_s4154"/>
                </a:ext>
                <a:ext uri="{FF2B5EF4-FFF2-40B4-BE49-F238E27FC236}">
                  <a16:creationId xmlns:a16="http://schemas.microsoft.com/office/drawing/2014/main" id="{00000000-0008-0000-0600-00003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307</xdr:row>
          <xdr:rowOff>0</xdr:rowOff>
        </xdr:from>
        <xdr:to>
          <xdr:col>4</xdr:col>
          <xdr:colOff>257175</xdr:colOff>
          <xdr:row>308</xdr:row>
          <xdr:rowOff>0</xdr:rowOff>
        </xdr:to>
        <xdr:sp macro="" textlink="">
          <xdr:nvSpPr>
            <xdr:cNvPr id="4155" name="Check Box 1083" hidden="1">
              <a:extLst>
                <a:ext uri="{63B3BB69-23CF-44E3-9099-C40C66FF867C}">
                  <a14:compatExt spid="_x0000_s4155"/>
                </a:ext>
                <a:ext uri="{FF2B5EF4-FFF2-40B4-BE49-F238E27FC236}">
                  <a16:creationId xmlns:a16="http://schemas.microsoft.com/office/drawing/2014/main" id="{00000000-0008-0000-0600-00003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291</xdr:row>
          <xdr:rowOff>190500</xdr:rowOff>
        </xdr:from>
        <xdr:to>
          <xdr:col>23</xdr:col>
          <xdr:colOff>257175</xdr:colOff>
          <xdr:row>293</xdr:row>
          <xdr:rowOff>19050</xdr:rowOff>
        </xdr:to>
        <xdr:sp macro="" textlink="">
          <xdr:nvSpPr>
            <xdr:cNvPr id="4169" name="Check Box 1097" hidden="1">
              <a:extLst>
                <a:ext uri="{63B3BB69-23CF-44E3-9099-C40C66FF867C}">
                  <a14:compatExt spid="_x0000_s4169"/>
                </a:ext>
                <a:ext uri="{FF2B5EF4-FFF2-40B4-BE49-F238E27FC236}">
                  <a16:creationId xmlns:a16="http://schemas.microsoft.com/office/drawing/2014/main" id="{00000000-0008-0000-0600-00004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291</xdr:row>
          <xdr:rowOff>190500</xdr:rowOff>
        </xdr:from>
        <xdr:to>
          <xdr:col>24</xdr:col>
          <xdr:colOff>257175</xdr:colOff>
          <xdr:row>293</xdr:row>
          <xdr:rowOff>19050</xdr:rowOff>
        </xdr:to>
        <xdr:sp macro="" textlink="">
          <xdr:nvSpPr>
            <xdr:cNvPr id="4170" name="Check Box 1098" hidden="1">
              <a:extLst>
                <a:ext uri="{63B3BB69-23CF-44E3-9099-C40C66FF867C}">
                  <a14:compatExt spid="_x0000_s4170"/>
                </a:ext>
                <a:ext uri="{FF2B5EF4-FFF2-40B4-BE49-F238E27FC236}">
                  <a16:creationId xmlns:a16="http://schemas.microsoft.com/office/drawing/2014/main" id="{00000000-0008-0000-0600-00004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291</xdr:row>
          <xdr:rowOff>190500</xdr:rowOff>
        </xdr:from>
        <xdr:to>
          <xdr:col>25</xdr:col>
          <xdr:colOff>257175</xdr:colOff>
          <xdr:row>293</xdr:row>
          <xdr:rowOff>19050</xdr:rowOff>
        </xdr:to>
        <xdr:sp macro="" textlink="">
          <xdr:nvSpPr>
            <xdr:cNvPr id="4171" name="Check Box 1099" hidden="1">
              <a:extLst>
                <a:ext uri="{63B3BB69-23CF-44E3-9099-C40C66FF867C}">
                  <a14:compatExt spid="_x0000_s4171"/>
                </a:ext>
                <a:ext uri="{FF2B5EF4-FFF2-40B4-BE49-F238E27FC236}">
                  <a16:creationId xmlns:a16="http://schemas.microsoft.com/office/drawing/2014/main" id="{00000000-0008-0000-0600-00004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311</xdr:row>
          <xdr:rowOff>95250</xdr:rowOff>
        </xdr:from>
        <xdr:to>
          <xdr:col>23</xdr:col>
          <xdr:colOff>257175</xdr:colOff>
          <xdr:row>312</xdr:row>
          <xdr:rowOff>123825</xdr:rowOff>
        </xdr:to>
        <xdr:sp macro="" textlink="">
          <xdr:nvSpPr>
            <xdr:cNvPr id="4172" name="Check Box 1100" hidden="1">
              <a:extLst>
                <a:ext uri="{63B3BB69-23CF-44E3-9099-C40C66FF867C}">
                  <a14:compatExt spid="_x0000_s4172"/>
                </a:ext>
                <a:ext uri="{FF2B5EF4-FFF2-40B4-BE49-F238E27FC236}">
                  <a16:creationId xmlns:a16="http://schemas.microsoft.com/office/drawing/2014/main" id="{00000000-0008-0000-0600-00004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311</xdr:row>
          <xdr:rowOff>95250</xdr:rowOff>
        </xdr:from>
        <xdr:to>
          <xdr:col>24</xdr:col>
          <xdr:colOff>257175</xdr:colOff>
          <xdr:row>312</xdr:row>
          <xdr:rowOff>123825</xdr:rowOff>
        </xdr:to>
        <xdr:sp macro="" textlink="">
          <xdr:nvSpPr>
            <xdr:cNvPr id="4173" name="Check Box 1101" hidden="1">
              <a:extLst>
                <a:ext uri="{63B3BB69-23CF-44E3-9099-C40C66FF867C}">
                  <a14:compatExt spid="_x0000_s4173"/>
                </a:ext>
                <a:ext uri="{FF2B5EF4-FFF2-40B4-BE49-F238E27FC236}">
                  <a16:creationId xmlns:a16="http://schemas.microsoft.com/office/drawing/2014/main" id="{00000000-0008-0000-0600-00004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311</xdr:row>
          <xdr:rowOff>95250</xdr:rowOff>
        </xdr:from>
        <xdr:to>
          <xdr:col>25</xdr:col>
          <xdr:colOff>257175</xdr:colOff>
          <xdr:row>312</xdr:row>
          <xdr:rowOff>123825</xdr:rowOff>
        </xdr:to>
        <xdr:sp macro="" textlink="">
          <xdr:nvSpPr>
            <xdr:cNvPr id="4174" name="Check Box 1102" hidden="1">
              <a:extLst>
                <a:ext uri="{63B3BB69-23CF-44E3-9099-C40C66FF867C}">
                  <a14:compatExt spid="_x0000_s4174"/>
                </a:ext>
                <a:ext uri="{FF2B5EF4-FFF2-40B4-BE49-F238E27FC236}">
                  <a16:creationId xmlns:a16="http://schemas.microsoft.com/office/drawing/2014/main" id="{00000000-0008-0000-0600-00004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315</xdr:row>
          <xdr:rowOff>190500</xdr:rowOff>
        </xdr:from>
        <xdr:to>
          <xdr:col>23</xdr:col>
          <xdr:colOff>257175</xdr:colOff>
          <xdr:row>317</xdr:row>
          <xdr:rowOff>19050</xdr:rowOff>
        </xdr:to>
        <xdr:sp macro="" textlink="">
          <xdr:nvSpPr>
            <xdr:cNvPr id="4175" name="Check Box 1103" hidden="1">
              <a:extLst>
                <a:ext uri="{63B3BB69-23CF-44E3-9099-C40C66FF867C}">
                  <a14:compatExt spid="_x0000_s4175"/>
                </a:ext>
                <a:ext uri="{FF2B5EF4-FFF2-40B4-BE49-F238E27FC236}">
                  <a16:creationId xmlns:a16="http://schemas.microsoft.com/office/drawing/2014/main" id="{00000000-0008-0000-0600-00004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315</xdr:row>
          <xdr:rowOff>190500</xdr:rowOff>
        </xdr:from>
        <xdr:to>
          <xdr:col>24</xdr:col>
          <xdr:colOff>257175</xdr:colOff>
          <xdr:row>317</xdr:row>
          <xdr:rowOff>19050</xdr:rowOff>
        </xdr:to>
        <xdr:sp macro="" textlink="">
          <xdr:nvSpPr>
            <xdr:cNvPr id="4176" name="Check Box 1104" hidden="1">
              <a:extLst>
                <a:ext uri="{63B3BB69-23CF-44E3-9099-C40C66FF867C}">
                  <a14:compatExt spid="_x0000_s4176"/>
                </a:ext>
                <a:ext uri="{FF2B5EF4-FFF2-40B4-BE49-F238E27FC236}">
                  <a16:creationId xmlns:a16="http://schemas.microsoft.com/office/drawing/2014/main" id="{00000000-0008-0000-0600-00005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315</xdr:row>
          <xdr:rowOff>190500</xdr:rowOff>
        </xdr:from>
        <xdr:to>
          <xdr:col>25</xdr:col>
          <xdr:colOff>257175</xdr:colOff>
          <xdr:row>317</xdr:row>
          <xdr:rowOff>19050</xdr:rowOff>
        </xdr:to>
        <xdr:sp macro="" textlink="">
          <xdr:nvSpPr>
            <xdr:cNvPr id="4177" name="Check Box 1105" hidden="1">
              <a:extLst>
                <a:ext uri="{63B3BB69-23CF-44E3-9099-C40C66FF867C}">
                  <a14:compatExt spid="_x0000_s4177"/>
                </a:ext>
                <a:ext uri="{FF2B5EF4-FFF2-40B4-BE49-F238E27FC236}">
                  <a16:creationId xmlns:a16="http://schemas.microsoft.com/office/drawing/2014/main" id="{00000000-0008-0000-0600-00005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318</xdr:row>
          <xdr:rowOff>85725</xdr:rowOff>
        </xdr:from>
        <xdr:to>
          <xdr:col>23</xdr:col>
          <xdr:colOff>257175</xdr:colOff>
          <xdr:row>319</xdr:row>
          <xdr:rowOff>123825</xdr:rowOff>
        </xdr:to>
        <xdr:sp macro="" textlink="">
          <xdr:nvSpPr>
            <xdr:cNvPr id="4178" name="Check Box 1106" hidden="1">
              <a:extLst>
                <a:ext uri="{63B3BB69-23CF-44E3-9099-C40C66FF867C}">
                  <a14:compatExt spid="_x0000_s4178"/>
                </a:ext>
                <a:ext uri="{FF2B5EF4-FFF2-40B4-BE49-F238E27FC236}">
                  <a16:creationId xmlns:a16="http://schemas.microsoft.com/office/drawing/2014/main" id="{00000000-0008-0000-0600-00005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318</xdr:row>
          <xdr:rowOff>85725</xdr:rowOff>
        </xdr:from>
        <xdr:to>
          <xdr:col>24</xdr:col>
          <xdr:colOff>257175</xdr:colOff>
          <xdr:row>319</xdr:row>
          <xdr:rowOff>123825</xdr:rowOff>
        </xdr:to>
        <xdr:sp macro="" textlink="">
          <xdr:nvSpPr>
            <xdr:cNvPr id="4179" name="Check Box 1107" hidden="1">
              <a:extLst>
                <a:ext uri="{63B3BB69-23CF-44E3-9099-C40C66FF867C}">
                  <a14:compatExt spid="_x0000_s4179"/>
                </a:ext>
                <a:ext uri="{FF2B5EF4-FFF2-40B4-BE49-F238E27FC236}">
                  <a16:creationId xmlns:a16="http://schemas.microsoft.com/office/drawing/2014/main" id="{00000000-0008-0000-0600-00005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318</xdr:row>
          <xdr:rowOff>85725</xdr:rowOff>
        </xdr:from>
        <xdr:to>
          <xdr:col>25</xdr:col>
          <xdr:colOff>257175</xdr:colOff>
          <xdr:row>319</xdr:row>
          <xdr:rowOff>123825</xdr:rowOff>
        </xdr:to>
        <xdr:sp macro="" textlink="">
          <xdr:nvSpPr>
            <xdr:cNvPr id="4180" name="Check Box 1108" hidden="1">
              <a:extLst>
                <a:ext uri="{63B3BB69-23CF-44E3-9099-C40C66FF867C}">
                  <a14:compatExt spid="_x0000_s4180"/>
                </a:ext>
                <a:ext uri="{FF2B5EF4-FFF2-40B4-BE49-F238E27FC236}">
                  <a16:creationId xmlns:a16="http://schemas.microsoft.com/office/drawing/2014/main" id="{00000000-0008-0000-0600-00005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325</xdr:row>
          <xdr:rowOff>190500</xdr:rowOff>
        </xdr:from>
        <xdr:to>
          <xdr:col>23</xdr:col>
          <xdr:colOff>257175</xdr:colOff>
          <xdr:row>327</xdr:row>
          <xdr:rowOff>19050</xdr:rowOff>
        </xdr:to>
        <xdr:sp macro="" textlink="">
          <xdr:nvSpPr>
            <xdr:cNvPr id="4181" name="Check Box 1109" hidden="1">
              <a:extLst>
                <a:ext uri="{63B3BB69-23CF-44E3-9099-C40C66FF867C}">
                  <a14:compatExt spid="_x0000_s4181"/>
                </a:ext>
                <a:ext uri="{FF2B5EF4-FFF2-40B4-BE49-F238E27FC236}">
                  <a16:creationId xmlns:a16="http://schemas.microsoft.com/office/drawing/2014/main" id="{00000000-0008-0000-0600-00005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325</xdr:row>
          <xdr:rowOff>190500</xdr:rowOff>
        </xdr:from>
        <xdr:to>
          <xdr:col>24</xdr:col>
          <xdr:colOff>257175</xdr:colOff>
          <xdr:row>327</xdr:row>
          <xdr:rowOff>19050</xdr:rowOff>
        </xdr:to>
        <xdr:sp macro="" textlink="">
          <xdr:nvSpPr>
            <xdr:cNvPr id="4182" name="Check Box 1110" hidden="1">
              <a:extLst>
                <a:ext uri="{63B3BB69-23CF-44E3-9099-C40C66FF867C}">
                  <a14:compatExt spid="_x0000_s4182"/>
                </a:ext>
                <a:ext uri="{FF2B5EF4-FFF2-40B4-BE49-F238E27FC236}">
                  <a16:creationId xmlns:a16="http://schemas.microsoft.com/office/drawing/2014/main" id="{00000000-0008-0000-0600-00005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325</xdr:row>
          <xdr:rowOff>190500</xdr:rowOff>
        </xdr:from>
        <xdr:to>
          <xdr:col>25</xdr:col>
          <xdr:colOff>257175</xdr:colOff>
          <xdr:row>327</xdr:row>
          <xdr:rowOff>19050</xdr:rowOff>
        </xdr:to>
        <xdr:sp macro="" textlink="">
          <xdr:nvSpPr>
            <xdr:cNvPr id="4183" name="Check Box 1111" hidden="1">
              <a:extLst>
                <a:ext uri="{63B3BB69-23CF-44E3-9099-C40C66FF867C}">
                  <a14:compatExt spid="_x0000_s4183"/>
                </a:ext>
                <a:ext uri="{FF2B5EF4-FFF2-40B4-BE49-F238E27FC236}">
                  <a16:creationId xmlns:a16="http://schemas.microsoft.com/office/drawing/2014/main" id="{00000000-0008-0000-0600-00005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664</xdr:row>
          <xdr:rowOff>85725</xdr:rowOff>
        </xdr:from>
        <xdr:to>
          <xdr:col>23</xdr:col>
          <xdr:colOff>257175</xdr:colOff>
          <xdr:row>665</xdr:row>
          <xdr:rowOff>114300</xdr:rowOff>
        </xdr:to>
        <xdr:sp macro="" textlink="">
          <xdr:nvSpPr>
            <xdr:cNvPr id="4185" name="Check Box 1113" hidden="1">
              <a:extLst>
                <a:ext uri="{63B3BB69-23CF-44E3-9099-C40C66FF867C}">
                  <a14:compatExt spid="_x0000_s4185"/>
                </a:ext>
                <a:ext uri="{FF2B5EF4-FFF2-40B4-BE49-F238E27FC236}">
                  <a16:creationId xmlns:a16="http://schemas.microsoft.com/office/drawing/2014/main" id="{00000000-0008-0000-0600-00005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664</xdr:row>
          <xdr:rowOff>85725</xdr:rowOff>
        </xdr:from>
        <xdr:to>
          <xdr:col>24</xdr:col>
          <xdr:colOff>257175</xdr:colOff>
          <xdr:row>665</xdr:row>
          <xdr:rowOff>114300</xdr:rowOff>
        </xdr:to>
        <xdr:sp macro="" textlink="">
          <xdr:nvSpPr>
            <xdr:cNvPr id="4186" name="Check Box 1114" hidden="1">
              <a:extLst>
                <a:ext uri="{63B3BB69-23CF-44E3-9099-C40C66FF867C}">
                  <a14:compatExt spid="_x0000_s4186"/>
                </a:ext>
                <a:ext uri="{FF2B5EF4-FFF2-40B4-BE49-F238E27FC236}">
                  <a16:creationId xmlns:a16="http://schemas.microsoft.com/office/drawing/2014/main" id="{00000000-0008-0000-0600-00005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671</xdr:row>
          <xdr:rowOff>95250</xdr:rowOff>
        </xdr:from>
        <xdr:to>
          <xdr:col>23</xdr:col>
          <xdr:colOff>257175</xdr:colOff>
          <xdr:row>672</xdr:row>
          <xdr:rowOff>123825</xdr:rowOff>
        </xdr:to>
        <xdr:sp macro="" textlink="">
          <xdr:nvSpPr>
            <xdr:cNvPr id="4187" name="Check Box 1115" hidden="1">
              <a:extLst>
                <a:ext uri="{63B3BB69-23CF-44E3-9099-C40C66FF867C}">
                  <a14:compatExt spid="_x0000_s4187"/>
                </a:ext>
                <a:ext uri="{FF2B5EF4-FFF2-40B4-BE49-F238E27FC236}">
                  <a16:creationId xmlns:a16="http://schemas.microsoft.com/office/drawing/2014/main" id="{00000000-0008-0000-0600-00005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671</xdr:row>
          <xdr:rowOff>95250</xdr:rowOff>
        </xdr:from>
        <xdr:to>
          <xdr:col>24</xdr:col>
          <xdr:colOff>257175</xdr:colOff>
          <xdr:row>672</xdr:row>
          <xdr:rowOff>123825</xdr:rowOff>
        </xdr:to>
        <xdr:sp macro="" textlink="">
          <xdr:nvSpPr>
            <xdr:cNvPr id="4188" name="Check Box 1116" hidden="1">
              <a:extLst>
                <a:ext uri="{63B3BB69-23CF-44E3-9099-C40C66FF867C}">
                  <a14:compatExt spid="_x0000_s4188"/>
                </a:ext>
                <a:ext uri="{FF2B5EF4-FFF2-40B4-BE49-F238E27FC236}">
                  <a16:creationId xmlns:a16="http://schemas.microsoft.com/office/drawing/2014/main" id="{00000000-0008-0000-0600-00005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680</xdr:row>
          <xdr:rowOff>200025</xdr:rowOff>
        </xdr:from>
        <xdr:to>
          <xdr:col>23</xdr:col>
          <xdr:colOff>257175</xdr:colOff>
          <xdr:row>682</xdr:row>
          <xdr:rowOff>19050</xdr:rowOff>
        </xdr:to>
        <xdr:sp macro="" textlink="">
          <xdr:nvSpPr>
            <xdr:cNvPr id="4190" name="Check Box 1118" hidden="1">
              <a:extLst>
                <a:ext uri="{63B3BB69-23CF-44E3-9099-C40C66FF867C}">
                  <a14:compatExt spid="_x0000_s4190"/>
                </a:ext>
                <a:ext uri="{FF2B5EF4-FFF2-40B4-BE49-F238E27FC236}">
                  <a16:creationId xmlns:a16="http://schemas.microsoft.com/office/drawing/2014/main" id="{00000000-0008-0000-0600-00005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680</xdr:row>
          <xdr:rowOff>200025</xdr:rowOff>
        </xdr:from>
        <xdr:to>
          <xdr:col>24</xdr:col>
          <xdr:colOff>257175</xdr:colOff>
          <xdr:row>682</xdr:row>
          <xdr:rowOff>19050</xdr:rowOff>
        </xdr:to>
        <xdr:sp macro="" textlink="">
          <xdr:nvSpPr>
            <xdr:cNvPr id="4191" name="Check Box 1119" hidden="1">
              <a:extLst>
                <a:ext uri="{63B3BB69-23CF-44E3-9099-C40C66FF867C}">
                  <a14:compatExt spid="_x0000_s4191"/>
                </a:ext>
                <a:ext uri="{FF2B5EF4-FFF2-40B4-BE49-F238E27FC236}">
                  <a16:creationId xmlns:a16="http://schemas.microsoft.com/office/drawing/2014/main" id="{00000000-0008-0000-0600-00005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673</xdr:row>
          <xdr:rowOff>200025</xdr:rowOff>
        </xdr:from>
        <xdr:to>
          <xdr:col>23</xdr:col>
          <xdr:colOff>257175</xdr:colOff>
          <xdr:row>675</xdr:row>
          <xdr:rowOff>19050</xdr:rowOff>
        </xdr:to>
        <xdr:sp macro="" textlink="">
          <xdr:nvSpPr>
            <xdr:cNvPr id="4192" name="Check Box 1120" hidden="1">
              <a:extLst>
                <a:ext uri="{63B3BB69-23CF-44E3-9099-C40C66FF867C}">
                  <a14:compatExt spid="_x0000_s4192"/>
                </a:ext>
                <a:ext uri="{FF2B5EF4-FFF2-40B4-BE49-F238E27FC236}">
                  <a16:creationId xmlns:a16="http://schemas.microsoft.com/office/drawing/2014/main" id="{00000000-0008-0000-0600-00006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673</xdr:row>
          <xdr:rowOff>200025</xdr:rowOff>
        </xdr:from>
        <xdr:to>
          <xdr:col>24</xdr:col>
          <xdr:colOff>257175</xdr:colOff>
          <xdr:row>675</xdr:row>
          <xdr:rowOff>19050</xdr:rowOff>
        </xdr:to>
        <xdr:sp macro="" textlink="">
          <xdr:nvSpPr>
            <xdr:cNvPr id="4193" name="Check Box 1121" hidden="1">
              <a:extLst>
                <a:ext uri="{63B3BB69-23CF-44E3-9099-C40C66FF867C}">
                  <a14:compatExt spid="_x0000_s4193"/>
                </a:ext>
                <a:ext uri="{FF2B5EF4-FFF2-40B4-BE49-F238E27FC236}">
                  <a16:creationId xmlns:a16="http://schemas.microsoft.com/office/drawing/2014/main" id="{00000000-0008-0000-0600-00006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677</xdr:row>
          <xdr:rowOff>95250</xdr:rowOff>
        </xdr:from>
        <xdr:to>
          <xdr:col>23</xdr:col>
          <xdr:colOff>257175</xdr:colOff>
          <xdr:row>678</xdr:row>
          <xdr:rowOff>123825</xdr:rowOff>
        </xdr:to>
        <xdr:sp macro="" textlink="">
          <xdr:nvSpPr>
            <xdr:cNvPr id="4194" name="Check Box 1122" hidden="1">
              <a:extLst>
                <a:ext uri="{63B3BB69-23CF-44E3-9099-C40C66FF867C}">
                  <a14:compatExt spid="_x0000_s4194"/>
                </a:ext>
                <a:ext uri="{FF2B5EF4-FFF2-40B4-BE49-F238E27FC236}">
                  <a16:creationId xmlns:a16="http://schemas.microsoft.com/office/drawing/2014/main" id="{00000000-0008-0000-0600-00006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677</xdr:row>
          <xdr:rowOff>95250</xdr:rowOff>
        </xdr:from>
        <xdr:to>
          <xdr:col>24</xdr:col>
          <xdr:colOff>257175</xdr:colOff>
          <xdr:row>678</xdr:row>
          <xdr:rowOff>123825</xdr:rowOff>
        </xdr:to>
        <xdr:sp macro="" textlink="">
          <xdr:nvSpPr>
            <xdr:cNvPr id="4195" name="Check Box 1123" hidden="1">
              <a:extLst>
                <a:ext uri="{63B3BB69-23CF-44E3-9099-C40C66FF867C}">
                  <a14:compatExt spid="_x0000_s4195"/>
                </a:ext>
                <a:ext uri="{FF2B5EF4-FFF2-40B4-BE49-F238E27FC236}">
                  <a16:creationId xmlns:a16="http://schemas.microsoft.com/office/drawing/2014/main" id="{00000000-0008-0000-0600-00006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202</xdr:row>
          <xdr:rowOff>200025</xdr:rowOff>
        </xdr:from>
        <xdr:to>
          <xdr:col>23</xdr:col>
          <xdr:colOff>257175</xdr:colOff>
          <xdr:row>204</xdr:row>
          <xdr:rowOff>28575</xdr:rowOff>
        </xdr:to>
        <xdr:sp macro="" textlink="">
          <xdr:nvSpPr>
            <xdr:cNvPr id="4198" name="Check Box 1126" hidden="1">
              <a:extLst>
                <a:ext uri="{63B3BB69-23CF-44E3-9099-C40C66FF867C}">
                  <a14:compatExt spid="_x0000_s4198"/>
                </a:ext>
                <a:ext uri="{FF2B5EF4-FFF2-40B4-BE49-F238E27FC236}">
                  <a16:creationId xmlns:a16="http://schemas.microsoft.com/office/drawing/2014/main" id="{00000000-0008-0000-0600-00006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202</xdr:row>
          <xdr:rowOff>200025</xdr:rowOff>
        </xdr:from>
        <xdr:to>
          <xdr:col>24</xdr:col>
          <xdr:colOff>257175</xdr:colOff>
          <xdr:row>204</xdr:row>
          <xdr:rowOff>28575</xdr:rowOff>
        </xdr:to>
        <xdr:sp macro="" textlink="">
          <xdr:nvSpPr>
            <xdr:cNvPr id="4199" name="Check Box 1127" hidden="1">
              <a:extLst>
                <a:ext uri="{63B3BB69-23CF-44E3-9099-C40C66FF867C}">
                  <a14:compatExt spid="_x0000_s4199"/>
                </a:ext>
                <a:ext uri="{FF2B5EF4-FFF2-40B4-BE49-F238E27FC236}">
                  <a16:creationId xmlns:a16="http://schemas.microsoft.com/office/drawing/2014/main" id="{00000000-0008-0000-0600-00006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202</xdr:row>
          <xdr:rowOff>200025</xdr:rowOff>
        </xdr:from>
        <xdr:to>
          <xdr:col>25</xdr:col>
          <xdr:colOff>257175</xdr:colOff>
          <xdr:row>204</xdr:row>
          <xdr:rowOff>28575</xdr:rowOff>
        </xdr:to>
        <xdr:sp macro="" textlink="">
          <xdr:nvSpPr>
            <xdr:cNvPr id="4200" name="Check Box 1128" hidden="1">
              <a:extLst>
                <a:ext uri="{63B3BB69-23CF-44E3-9099-C40C66FF867C}">
                  <a14:compatExt spid="_x0000_s4200"/>
                </a:ext>
                <a:ext uri="{FF2B5EF4-FFF2-40B4-BE49-F238E27FC236}">
                  <a16:creationId xmlns:a16="http://schemas.microsoft.com/office/drawing/2014/main" id="{00000000-0008-0000-0600-00006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205</xdr:row>
          <xdr:rowOff>95250</xdr:rowOff>
        </xdr:from>
        <xdr:to>
          <xdr:col>25</xdr:col>
          <xdr:colOff>257175</xdr:colOff>
          <xdr:row>206</xdr:row>
          <xdr:rowOff>123825</xdr:rowOff>
        </xdr:to>
        <xdr:sp macro="" textlink="">
          <xdr:nvSpPr>
            <xdr:cNvPr id="4201" name="Check Box 1129" hidden="1">
              <a:extLst>
                <a:ext uri="{63B3BB69-23CF-44E3-9099-C40C66FF867C}">
                  <a14:compatExt spid="_x0000_s4201"/>
                </a:ext>
                <a:ext uri="{FF2B5EF4-FFF2-40B4-BE49-F238E27FC236}">
                  <a16:creationId xmlns:a16="http://schemas.microsoft.com/office/drawing/2014/main" id="{00000000-0008-0000-0600-00006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205</xdr:row>
          <xdr:rowOff>95250</xdr:rowOff>
        </xdr:from>
        <xdr:to>
          <xdr:col>23</xdr:col>
          <xdr:colOff>257175</xdr:colOff>
          <xdr:row>206</xdr:row>
          <xdr:rowOff>123825</xdr:rowOff>
        </xdr:to>
        <xdr:sp macro="" textlink="">
          <xdr:nvSpPr>
            <xdr:cNvPr id="4202" name="Check Box 1130" hidden="1">
              <a:extLst>
                <a:ext uri="{63B3BB69-23CF-44E3-9099-C40C66FF867C}">
                  <a14:compatExt spid="_x0000_s4202"/>
                </a:ext>
                <a:ext uri="{FF2B5EF4-FFF2-40B4-BE49-F238E27FC236}">
                  <a16:creationId xmlns:a16="http://schemas.microsoft.com/office/drawing/2014/main" id="{00000000-0008-0000-0600-00006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205</xdr:row>
          <xdr:rowOff>95250</xdr:rowOff>
        </xdr:from>
        <xdr:to>
          <xdr:col>24</xdr:col>
          <xdr:colOff>257175</xdr:colOff>
          <xdr:row>206</xdr:row>
          <xdr:rowOff>123825</xdr:rowOff>
        </xdr:to>
        <xdr:sp macro="" textlink="">
          <xdr:nvSpPr>
            <xdr:cNvPr id="4203" name="Check Box 1131" hidden="1">
              <a:extLst>
                <a:ext uri="{63B3BB69-23CF-44E3-9099-C40C66FF867C}">
                  <a14:compatExt spid="_x0000_s4203"/>
                </a:ext>
                <a:ext uri="{FF2B5EF4-FFF2-40B4-BE49-F238E27FC236}">
                  <a16:creationId xmlns:a16="http://schemas.microsoft.com/office/drawing/2014/main" id="{00000000-0008-0000-0600-00006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607</xdr:row>
          <xdr:rowOff>133350</xdr:rowOff>
        </xdr:from>
        <xdr:to>
          <xdr:col>24</xdr:col>
          <xdr:colOff>257175</xdr:colOff>
          <xdr:row>608</xdr:row>
          <xdr:rowOff>171450</xdr:rowOff>
        </xdr:to>
        <xdr:sp macro="" textlink="">
          <xdr:nvSpPr>
            <xdr:cNvPr id="4205" name="Check Box 1133" hidden="1">
              <a:extLst>
                <a:ext uri="{63B3BB69-23CF-44E3-9099-C40C66FF867C}">
                  <a14:compatExt spid="_x0000_s4205"/>
                </a:ext>
                <a:ext uri="{FF2B5EF4-FFF2-40B4-BE49-F238E27FC236}">
                  <a16:creationId xmlns:a16="http://schemas.microsoft.com/office/drawing/2014/main" id="{00000000-0008-0000-0600-00006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593</xdr:row>
          <xdr:rowOff>200025</xdr:rowOff>
        </xdr:from>
        <xdr:to>
          <xdr:col>23</xdr:col>
          <xdr:colOff>257175</xdr:colOff>
          <xdr:row>595</xdr:row>
          <xdr:rowOff>28575</xdr:rowOff>
        </xdr:to>
        <xdr:sp macro="" textlink="">
          <xdr:nvSpPr>
            <xdr:cNvPr id="4212" name="Check Box 1140" hidden="1">
              <a:extLst>
                <a:ext uri="{63B3BB69-23CF-44E3-9099-C40C66FF867C}">
                  <a14:compatExt spid="_x0000_s4212"/>
                </a:ext>
                <a:ext uri="{FF2B5EF4-FFF2-40B4-BE49-F238E27FC236}">
                  <a16:creationId xmlns:a16="http://schemas.microsoft.com/office/drawing/2014/main" id="{00000000-0008-0000-06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593</xdr:row>
          <xdr:rowOff>200025</xdr:rowOff>
        </xdr:from>
        <xdr:to>
          <xdr:col>24</xdr:col>
          <xdr:colOff>257175</xdr:colOff>
          <xdr:row>595</xdr:row>
          <xdr:rowOff>28575</xdr:rowOff>
        </xdr:to>
        <xdr:sp macro="" textlink="">
          <xdr:nvSpPr>
            <xdr:cNvPr id="4213" name="Check Box 1141" hidden="1">
              <a:extLst>
                <a:ext uri="{63B3BB69-23CF-44E3-9099-C40C66FF867C}">
                  <a14:compatExt spid="_x0000_s4213"/>
                </a:ext>
                <a:ext uri="{FF2B5EF4-FFF2-40B4-BE49-F238E27FC236}">
                  <a16:creationId xmlns:a16="http://schemas.microsoft.com/office/drawing/2014/main" id="{00000000-0008-0000-0600-00007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613</xdr:row>
          <xdr:rowOff>200025</xdr:rowOff>
        </xdr:from>
        <xdr:to>
          <xdr:col>23</xdr:col>
          <xdr:colOff>257175</xdr:colOff>
          <xdr:row>615</xdr:row>
          <xdr:rowOff>28575</xdr:rowOff>
        </xdr:to>
        <xdr:sp macro="" textlink="">
          <xdr:nvSpPr>
            <xdr:cNvPr id="4216" name="Check Box 1144" hidden="1">
              <a:extLst>
                <a:ext uri="{63B3BB69-23CF-44E3-9099-C40C66FF867C}">
                  <a14:compatExt spid="_x0000_s4216"/>
                </a:ext>
                <a:ext uri="{FF2B5EF4-FFF2-40B4-BE49-F238E27FC236}">
                  <a16:creationId xmlns:a16="http://schemas.microsoft.com/office/drawing/2014/main" id="{00000000-0008-0000-0600-00007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613</xdr:row>
          <xdr:rowOff>200025</xdr:rowOff>
        </xdr:from>
        <xdr:to>
          <xdr:col>24</xdr:col>
          <xdr:colOff>257175</xdr:colOff>
          <xdr:row>615</xdr:row>
          <xdr:rowOff>28575</xdr:rowOff>
        </xdr:to>
        <xdr:sp macro="" textlink="">
          <xdr:nvSpPr>
            <xdr:cNvPr id="4217" name="Check Box 1145" hidden="1">
              <a:extLst>
                <a:ext uri="{63B3BB69-23CF-44E3-9099-C40C66FF867C}">
                  <a14:compatExt spid="_x0000_s4217"/>
                </a:ext>
                <a:ext uri="{FF2B5EF4-FFF2-40B4-BE49-F238E27FC236}">
                  <a16:creationId xmlns:a16="http://schemas.microsoft.com/office/drawing/2014/main" id="{00000000-0008-0000-06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617</xdr:row>
          <xdr:rowOff>95250</xdr:rowOff>
        </xdr:from>
        <xdr:to>
          <xdr:col>23</xdr:col>
          <xdr:colOff>257175</xdr:colOff>
          <xdr:row>618</xdr:row>
          <xdr:rowOff>123825</xdr:rowOff>
        </xdr:to>
        <xdr:sp macro="" textlink="">
          <xdr:nvSpPr>
            <xdr:cNvPr id="4218" name="Check Box 1146" hidden="1">
              <a:extLst>
                <a:ext uri="{63B3BB69-23CF-44E3-9099-C40C66FF867C}">
                  <a14:compatExt spid="_x0000_s4218"/>
                </a:ext>
                <a:ext uri="{FF2B5EF4-FFF2-40B4-BE49-F238E27FC236}">
                  <a16:creationId xmlns:a16="http://schemas.microsoft.com/office/drawing/2014/main" id="{00000000-0008-0000-06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617</xdr:row>
          <xdr:rowOff>95250</xdr:rowOff>
        </xdr:from>
        <xdr:to>
          <xdr:col>24</xdr:col>
          <xdr:colOff>257175</xdr:colOff>
          <xdr:row>618</xdr:row>
          <xdr:rowOff>123825</xdr:rowOff>
        </xdr:to>
        <xdr:sp macro="" textlink="">
          <xdr:nvSpPr>
            <xdr:cNvPr id="4219" name="Check Box 1147" hidden="1">
              <a:extLst>
                <a:ext uri="{63B3BB69-23CF-44E3-9099-C40C66FF867C}">
                  <a14:compatExt spid="_x0000_s4219"/>
                </a:ext>
                <a:ext uri="{FF2B5EF4-FFF2-40B4-BE49-F238E27FC236}">
                  <a16:creationId xmlns:a16="http://schemas.microsoft.com/office/drawing/2014/main" id="{00000000-0008-0000-06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655</xdr:row>
          <xdr:rowOff>95250</xdr:rowOff>
        </xdr:from>
        <xdr:to>
          <xdr:col>23</xdr:col>
          <xdr:colOff>257175</xdr:colOff>
          <xdr:row>656</xdr:row>
          <xdr:rowOff>123825</xdr:rowOff>
        </xdr:to>
        <xdr:sp macro="" textlink="">
          <xdr:nvSpPr>
            <xdr:cNvPr id="4220" name="Check Box 1148" hidden="1">
              <a:extLst>
                <a:ext uri="{63B3BB69-23CF-44E3-9099-C40C66FF867C}">
                  <a14:compatExt spid="_x0000_s4220"/>
                </a:ext>
                <a:ext uri="{FF2B5EF4-FFF2-40B4-BE49-F238E27FC236}">
                  <a16:creationId xmlns:a16="http://schemas.microsoft.com/office/drawing/2014/main" id="{00000000-0008-0000-06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655</xdr:row>
          <xdr:rowOff>95250</xdr:rowOff>
        </xdr:from>
        <xdr:to>
          <xdr:col>24</xdr:col>
          <xdr:colOff>257175</xdr:colOff>
          <xdr:row>656</xdr:row>
          <xdr:rowOff>123825</xdr:rowOff>
        </xdr:to>
        <xdr:sp macro="" textlink="">
          <xdr:nvSpPr>
            <xdr:cNvPr id="4221" name="Check Box 1149" hidden="1">
              <a:extLst>
                <a:ext uri="{63B3BB69-23CF-44E3-9099-C40C66FF867C}">
                  <a14:compatExt spid="_x0000_s4221"/>
                </a:ext>
                <a:ext uri="{FF2B5EF4-FFF2-40B4-BE49-F238E27FC236}">
                  <a16:creationId xmlns:a16="http://schemas.microsoft.com/office/drawing/2014/main" id="{00000000-0008-0000-06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655</xdr:row>
          <xdr:rowOff>95250</xdr:rowOff>
        </xdr:from>
        <xdr:to>
          <xdr:col>25</xdr:col>
          <xdr:colOff>257175</xdr:colOff>
          <xdr:row>656</xdr:row>
          <xdr:rowOff>123825</xdr:rowOff>
        </xdr:to>
        <xdr:sp macro="" textlink="">
          <xdr:nvSpPr>
            <xdr:cNvPr id="4222" name="Check Box 1150" hidden="1">
              <a:extLst>
                <a:ext uri="{63B3BB69-23CF-44E3-9099-C40C66FF867C}">
                  <a14:compatExt spid="_x0000_s4222"/>
                </a:ext>
                <a:ext uri="{FF2B5EF4-FFF2-40B4-BE49-F238E27FC236}">
                  <a16:creationId xmlns:a16="http://schemas.microsoft.com/office/drawing/2014/main" id="{00000000-0008-0000-06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651</xdr:row>
          <xdr:rowOff>95250</xdr:rowOff>
        </xdr:from>
        <xdr:to>
          <xdr:col>23</xdr:col>
          <xdr:colOff>257175</xdr:colOff>
          <xdr:row>652</xdr:row>
          <xdr:rowOff>123825</xdr:rowOff>
        </xdr:to>
        <xdr:sp macro="" textlink="">
          <xdr:nvSpPr>
            <xdr:cNvPr id="4223" name="Check Box 1151" hidden="1">
              <a:extLst>
                <a:ext uri="{63B3BB69-23CF-44E3-9099-C40C66FF867C}">
                  <a14:compatExt spid="_x0000_s4223"/>
                </a:ext>
                <a:ext uri="{FF2B5EF4-FFF2-40B4-BE49-F238E27FC236}">
                  <a16:creationId xmlns:a16="http://schemas.microsoft.com/office/drawing/2014/main" id="{00000000-0008-0000-06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651</xdr:row>
          <xdr:rowOff>95250</xdr:rowOff>
        </xdr:from>
        <xdr:to>
          <xdr:col>24</xdr:col>
          <xdr:colOff>257175</xdr:colOff>
          <xdr:row>652</xdr:row>
          <xdr:rowOff>123825</xdr:rowOff>
        </xdr:to>
        <xdr:sp macro="" textlink="">
          <xdr:nvSpPr>
            <xdr:cNvPr id="4224" name="Check Box 1152" hidden="1">
              <a:extLst>
                <a:ext uri="{63B3BB69-23CF-44E3-9099-C40C66FF867C}">
                  <a14:compatExt spid="_x0000_s4224"/>
                </a:ext>
                <a:ext uri="{FF2B5EF4-FFF2-40B4-BE49-F238E27FC236}">
                  <a16:creationId xmlns:a16="http://schemas.microsoft.com/office/drawing/2014/main" id="{00000000-0008-0000-06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651</xdr:row>
          <xdr:rowOff>95250</xdr:rowOff>
        </xdr:from>
        <xdr:to>
          <xdr:col>25</xdr:col>
          <xdr:colOff>257175</xdr:colOff>
          <xdr:row>652</xdr:row>
          <xdr:rowOff>123825</xdr:rowOff>
        </xdr:to>
        <xdr:sp macro="" textlink="">
          <xdr:nvSpPr>
            <xdr:cNvPr id="4225" name="Check Box 1153" hidden="1">
              <a:extLst>
                <a:ext uri="{63B3BB69-23CF-44E3-9099-C40C66FF867C}">
                  <a14:compatExt spid="_x0000_s4225"/>
                </a:ext>
                <a:ext uri="{FF2B5EF4-FFF2-40B4-BE49-F238E27FC236}">
                  <a16:creationId xmlns:a16="http://schemas.microsoft.com/office/drawing/2014/main" id="{00000000-0008-0000-06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648</xdr:row>
          <xdr:rowOff>95250</xdr:rowOff>
        </xdr:from>
        <xdr:to>
          <xdr:col>23</xdr:col>
          <xdr:colOff>257175</xdr:colOff>
          <xdr:row>649</xdr:row>
          <xdr:rowOff>123825</xdr:rowOff>
        </xdr:to>
        <xdr:sp macro="" textlink="">
          <xdr:nvSpPr>
            <xdr:cNvPr id="4226" name="Check Box 1154" hidden="1">
              <a:extLst>
                <a:ext uri="{63B3BB69-23CF-44E3-9099-C40C66FF867C}">
                  <a14:compatExt spid="_x0000_s4226"/>
                </a:ext>
                <a:ext uri="{FF2B5EF4-FFF2-40B4-BE49-F238E27FC236}">
                  <a16:creationId xmlns:a16="http://schemas.microsoft.com/office/drawing/2014/main" id="{00000000-0008-0000-0600-00008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648</xdr:row>
          <xdr:rowOff>95250</xdr:rowOff>
        </xdr:from>
        <xdr:to>
          <xdr:col>24</xdr:col>
          <xdr:colOff>257175</xdr:colOff>
          <xdr:row>649</xdr:row>
          <xdr:rowOff>123825</xdr:rowOff>
        </xdr:to>
        <xdr:sp macro="" textlink="">
          <xdr:nvSpPr>
            <xdr:cNvPr id="4227" name="Check Box 1155" hidden="1">
              <a:extLst>
                <a:ext uri="{63B3BB69-23CF-44E3-9099-C40C66FF867C}">
                  <a14:compatExt spid="_x0000_s4227"/>
                </a:ext>
                <a:ext uri="{FF2B5EF4-FFF2-40B4-BE49-F238E27FC236}">
                  <a16:creationId xmlns:a16="http://schemas.microsoft.com/office/drawing/2014/main" id="{00000000-0008-0000-0600-00008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648</xdr:row>
          <xdr:rowOff>95250</xdr:rowOff>
        </xdr:from>
        <xdr:to>
          <xdr:col>25</xdr:col>
          <xdr:colOff>257175</xdr:colOff>
          <xdr:row>649</xdr:row>
          <xdr:rowOff>123825</xdr:rowOff>
        </xdr:to>
        <xdr:sp macro="" textlink="">
          <xdr:nvSpPr>
            <xdr:cNvPr id="4228" name="Check Box 1156" hidden="1">
              <a:extLst>
                <a:ext uri="{63B3BB69-23CF-44E3-9099-C40C66FF867C}">
                  <a14:compatExt spid="_x0000_s4228"/>
                </a:ext>
                <a:ext uri="{FF2B5EF4-FFF2-40B4-BE49-F238E27FC236}">
                  <a16:creationId xmlns:a16="http://schemas.microsoft.com/office/drawing/2014/main" id="{00000000-0008-0000-06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638</xdr:row>
          <xdr:rowOff>200025</xdr:rowOff>
        </xdr:from>
        <xdr:to>
          <xdr:col>23</xdr:col>
          <xdr:colOff>257175</xdr:colOff>
          <xdr:row>640</xdr:row>
          <xdr:rowOff>19050</xdr:rowOff>
        </xdr:to>
        <xdr:sp macro="" textlink="">
          <xdr:nvSpPr>
            <xdr:cNvPr id="4229" name="Check Box 1157" hidden="1">
              <a:extLst>
                <a:ext uri="{63B3BB69-23CF-44E3-9099-C40C66FF867C}">
                  <a14:compatExt spid="_x0000_s4229"/>
                </a:ext>
                <a:ext uri="{FF2B5EF4-FFF2-40B4-BE49-F238E27FC236}">
                  <a16:creationId xmlns:a16="http://schemas.microsoft.com/office/drawing/2014/main" id="{00000000-0008-0000-06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638</xdr:row>
          <xdr:rowOff>200025</xdr:rowOff>
        </xdr:from>
        <xdr:to>
          <xdr:col>24</xdr:col>
          <xdr:colOff>257175</xdr:colOff>
          <xdr:row>640</xdr:row>
          <xdr:rowOff>19050</xdr:rowOff>
        </xdr:to>
        <xdr:sp macro="" textlink="">
          <xdr:nvSpPr>
            <xdr:cNvPr id="4230" name="Check Box 1158" hidden="1">
              <a:extLst>
                <a:ext uri="{63B3BB69-23CF-44E3-9099-C40C66FF867C}">
                  <a14:compatExt spid="_x0000_s4230"/>
                </a:ext>
                <a:ext uri="{FF2B5EF4-FFF2-40B4-BE49-F238E27FC236}">
                  <a16:creationId xmlns:a16="http://schemas.microsoft.com/office/drawing/2014/main" id="{00000000-0008-0000-06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638</xdr:row>
          <xdr:rowOff>200025</xdr:rowOff>
        </xdr:from>
        <xdr:to>
          <xdr:col>25</xdr:col>
          <xdr:colOff>257175</xdr:colOff>
          <xdr:row>640</xdr:row>
          <xdr:rowOff>19050</xdr:rowOff>
        </xdr:to>
        <xdr:sp macro="" textlink="">
          <xdr:nvSpPr>
            <xdr:cNvPr id="4231" name="Check Box 1159" hidden="1">
              <a:extLst>
                <a:ext uri="{63B3BB69-23CF-44E3-9099-C40C66FF867C}">
                  <a14:compatExt spid="_x0000_s4231"/>
                </a:ext>
                <a:ext uri="{FF2B5EF4-FFF2-40B4-BE49-F238E27FC236}">
                  <a16:creationId xmlns:a16="http://schemas.microsoft.com/office/drawing/2014/main" id="{00000000-0008-0000-06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644</xdr:row>
          <xdr:rowOff>200025</xdr:rowOff>
        </xdr:from>
        <xdr:to>
          <xdr:col>23</xdr:col>
          <xdr:colOff>257175</xdr:colOff>
          <xdr:row>646</xdr:row>
          <xdr:rowOff>19050</xdr:rowOff>
        </xdr:to>
        <xdr:sp macro="" textlink="">
          <xdr:nvSpPr>
            <xdr:cNvPr id="4232" name="Check Box 1160" hidden="1">
              <a:extLst>
                <a:ext uri="{63B3BB69-23CF-44E3-9099-C40C66FF867C}">
                  <a14:compatExt spid="_x0000_s4232"/>
                </a:ext>
                <a:ext uri="{FF2B5EF4-FFF2-40B4-BE49-F238E27FC236}">
                  <a16:creationId xmlns:a16="http://schemas.microsoft.com/office/drawing/2014/main" id="{00000000-0008-0000-0600-00008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644</xdr:row>
          <xdr:rowOff>200025</xdr:rowOff>
        </xdr:from>
        <xdr:to>
          <xdr:col>24</xdr:col>
          <xdr:colOff>257175</xdr:colOff>
          <xdr:row>646</xdr:row>
          <xdr:rowOff>19050</xdr:rowOff>
        </xdr:to>
        <xdr:sp macro="" textlink="">
          <xdr:nvSpPr>
            <xdr:cNvPr id="4233" name="Check Box 1161" hidden="1">
              <a:extLst>
                <a:ext uri="{63B3BB69-23CF-44E3-9099-C40C66FF867C}">
                  <a14:compatExt spid="_x0000_s4233"/>
                </a:ext>
                <a:ext uri="{FF2B5EF4-FFF2-40B4-BE49-F238E27FC236}">
                  <a16:creationId xmlns:a16="http://schemas.microsoft.com/office/drawing/2014/main" id="{00000000-0008-0000-0600-00008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644</xdr:row>
          <xdr:rowOff>200025</xdr:rowOff>
        </xdr:from>
        <xdr:to>
          <xdr:col>25</xdr:col>
          <xdr:colOff>257175</xdr:colOff>
          <xdr:row>646</xdr:row>
          <xdr:rowOff>19050</xdr:rowOff>
        </xdr:to>
        <xdr:sp macro="" textlink="">
          <xdr:nvSpPr>
            <xdr:cNvPr id="4234" name="Check Box 1162" hidden="1">
              <a:extLst>
                <a:ext uri="{63B3BB69-23CF-44E3-9099-C40C66FF867C}">
                  <a14:compatExt spid="_x0000_s4234"/>
                </a:ext>
                <a:ext uri="{FF2B5EF4-FFF2-40B4-BE49-F238E27FC236}">
                  <a16:creationId xmlns:a16="http://schemas.microsoft.com/office/drawing/2014/main" id="{00000000-0008-0000-0600-00008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631</xdr:row>
          <xdr:rowOff>95250</xdr:rowOff>
        </xdr:from>
        <xdr:to>
          <xdr:col>23</xdr:col>
          <xdr:colOff>257175</xdr:colOff>
          <xdr:row>632</xdr:row>
          <xdr:rowOff>123825</xdr:rowOff>
        </xdr:to>
        <xdr:sp macro="" textlink="">
          <xdr:nvSpPr>
            <xdr:cNvPr id="4235" name="Check Box 1163" hidden="1">
              <a:extLst>
                <a:ext uri="{63B3BB69-23CF-44E3-9099-C40C66FF867C}">
                  <a14:compatExt spid="_x0000_s4235"/>
                </a:ext>
                <a:ext uri="{FF2B5EF4-FFF2-40B4-BE49-F238E27FC236}">
                  <a16:creationId xmlns:a16="http://schemas.microsoft.com/office/drawing/2014/main" id="{00000000-0008-0000-0600-00008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631</xdr:row>
          <xdr:rowOff>95250</xdr:rowOff>
        </xdr:from>
        <xdr:to>
          <xdr:col>24</xdr:col>
          <xdr:colOff>257175</xdr:colOff>
          <xdr:row>632</xdr:row>
          <xdr:rowOff>123825</xdr:rowOff>
        </xdr:to>
        <xdr:sp macro="" textlink="">
          <xdr:nvSpPr>
            <xdr:cNvPr id="4236" name="Check Box 1164" hidden="1">
              <a:extLst>
                <a:ext uri="{63B3BB69-23CF-44E3-9099-C40C66FF867C}">
                  <a14:compatExt spid="_x0000_s4236"/>
                </a:ext>
                <a:ext uri="{FF2B5EF4-FFF2-40B4-BE49-F238E27FC236}">
                  <a16:creationId xmlns:a16="http://schemas.microsoft.com/office/drawing/2014/main" id="{00000000-0008-0000-0600-00008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631</xdr:row>
          <xdr:rowOff>95250</xdr:rowOff>
        </xdr:from>
        <xdr:to>
          <xdr:col>25</xdr:col>
          <xdr:colOff>257175</xdr:colOff>
          <xdr:row>632</xdr:row>
          <xdr:rowOff>123825</xdr:rowOff>
        </xdr:to>
        <xdr:sp macro="" textlink="">
          <xdr:nvSpPr>
            <xdr:cNvPr id="4237" name="Check Box 1165" hidden="1">
              <a:extLst>
                <a:ext uri="{63B3BB69-23CF-44E3-9099-C40C66FF867C}">
                  <a14:compatExt spid="_x0000_s4237"/>
                </a:ext>
                <a:ext uri="{FF2B5EF4-FFF2-40B4-BE49-F238E27FC236}">
                  <a16:creationId xmlns:a16="http://schemas.microsoft.com/office/drawing/2014/main" id="{00000000-0008-0000-0600-00008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62</xdr:row>
          <xdr:rowOff>95250</xdr:rowOff>
        </xdr:from>
        <xdr:to>
          <xdr:col>23</xdr:col>
          <xdr:colOff>266700</xdr:colOff>
          <xdr:row>63</xdr:row>
          <xdr:rowOff>123825</xdr:rowOff>
        </xdr:to>
        <xdr:sp macro="" textlink="">
          <xdr:nvSpPr>
            <xdr:cNvPr id="4238" name="Check Box 1166" hidden="1">
              <a:extLst>
                <a:ext uri="{63B3BB69-23CF-44E3-9099-C40C66FF867C}">
                  <a14:compatExt spid="_x0000_s4238"/>
                </a:ext>
                <a:ext uri="{FF2B5EF4-FFF2-40B4-BE49-F238E27FC236}">
                  <a16:creationId xmlns:a16="http://schemas.microsoft.com/office/drawing/2014/main" id="{00000000-0008-0000-0600-00008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xdr:row>
          <xdr:rowOff>95250</xdr:rowOff>
        </xdr:from>
        <xdr:to>
          <xdr:col>24</xdr:col>
          <xdr:colOff>257175</xdr:colOff>
          <xdr:row>63</xdr:row>
          <xdr:rowOff>123825</xdr:rowOff>
        </xdr:to>
        <xdr:sp macro="" textlink="">
          <xdr:nvSpPr>
            <xdr:cNvPr id="4239" name="Check Box 1167" hidden="1">
              <a:extLst>
                <a:ext uri="{63B3BB69-23CF-44E3-9099-C40C66FF867C}">
                  <a14:compatExt spid="_x0000_s4239"/>
                </a:ext>
                <a:ext uri="{FF2B5EF4-FFF2-40B4-BE49-F238E27FC236}">
                  <a16:creationId xmlns:a16="http://schemas.microsoft.com/office/drawing/2014/main" id="{00000000-0008-0000-0600-00008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217</xdr:row>
          <xdr:rowOff>0</xdr:rowOff>
        </xdr:from>
        <xdr:to>
          <xdr:col>4</xdr:col>
          <xdr:colOff>257175</xdr:colOff>
          <xdr:row>218</xdr:row>
          <xdr:rowOff>0</xdr:rowOff>
        </xdr:to>
        <xdr:sp macro="" textlink="">
          <xdr:nvSpPr>
            <xdr:cNvPr id="4246" name="Check Box 1174" hidden="1">
              <a:extLst>
                <a:ext uri="{63B3BB69-23CF-44E3-9099-C40C66FF867C}">
                  <a14:compatExt spid="_x0000_s4246"/>
                </a:ext>
                <a:ext uri="{FF2B5EF4-FFF2-40B4-BE49-F238E27FC236}">
                  <a16:creationId xmlns:a16="http://schemas.microsoft.com/office/drawing/2014/main" id="{00000000-0008-0000-0600-00009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218</xdr:row>
          <xdr:rowOff>0</xdr:rowOff>
        </xdr:from>
        <xdr:to>
          <xdr:col>4</xdr:col>
          <xdr:colOff>257175</xdr:colOff>
          <xdr:row>219</xdr:row>
          <xdr:rowOff>0</xdr:rowOff>
        </xdr:to>
        <xdr:sp macro="" textlink="">
          <xdr:nvSpPr>
            <xdr:cNvPr id="4247" name="Check Box 1175" hidden="1">
              <a:extLst>
                <a:ext uri="{63B3BB69-23CF-44E3-9099-C40C66FF867C}">
                  <a14:compatExt spid="_x0000_s4247"/>
                </a:ext>
                <a:ext uri="{FF2B5EF4-FFF2-40B4-BE49-F238E27FC236}">
                  <a16:creationId xmlns:a16="http://schemas.microsoft.com/office/drawing/2014/main" id="{00000000-0008-0000-0600-00009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217</xdr:row>
          <xdr:rowOff>0</xdr:rowOff>
        </xdr:from>
        <xdr:to>
          <xdr:col>9</xdr:col>
          <xdr:colOff>257175</xdr:colOff>
          <xdr:row>218</xdr:row>
          <xdr:rowOff>0</xdr:rowOff>
        </xdr:to>
        <xdr:sp macro="" textlink="">
          <xdr:nvSpPr>
            <xdr:cNvPr id="4248" name="Check Box 1176" hidden="1">
              <a:extLst>
                <a:ext uri="{63B3BB69-23CF-44E3-9099-C40C66FF867C}">
                  <a14:compatExt spid="_x0000_s4248"/>
                </a:ext>
                <a:ext uri="{FF2B5EF4-FFF2-40B4-BE49-F238E27FC236}">
                  <a16:creationId xmlns:a16="http://schemas.microsoft.com/office/drawing/2014/main" id="{00000000-0008-0000-0600-00009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217</xdr:row>
          <xdr:rowOff>0</xdr:rowOff>
        </xdr:from>
        <xdr:to>
          <xdr:col>4</xdr:col>
          <xdr:colOff>257175</xdr:colOff>
          <xdr:row>218</xdr:row>
          <xdr:rowOff>0</xdr:rowOff>
        </xdr:to>
        <xdr:sp macro="" textlink="">
          <xdr:nvSpPr>
            <xdr:cNvPr id="4249" name="Check Box 1177" hidden="1">
              <a:extLst>
                <a:ext uri="{63B3BB69-23CF-44E3-9099-C40C66FF867C}">
                  <a14:compatExt spid="_x0000_s4249"/>
                </a:ext>
                <a:ext uri="{FF2B5EF4-FFF2-40B4-BE49-F238E27FC236}">
                  <a16:creationId xmlns:a16="http://schemas.microsoft.com/office/drawing/2014/main" id="{00000000-0008-0000-0600-00009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219</xdr:row>
          <xdr:rowOff>0</xdr:rowOff>
        </xdr:from>
        <xdr:to>
          <xdr:col>4</xdr:col>
          <xdr:colOff>257175</xdr:colOff>
          <xdr:row>220</xdr:row>
          <xdr:rowOff>0</xdr:rowOff>
        </xdr:to>
        <xdr:sp macro="" textlink="">
          <xdr:nvSpPr>
            <xdr:cNvPr id="4250" name="Check Box 1178" hidden="1">
              <a:extLst>
                <a:ext uri="{63B3BB69-23CF-44E3-9099-C40C66FF867C}">
                  <a14:compatExt spid="_x0000_s4250"/>
                </a:ext>
                <a:ext uri="{FF2B5EF4-FFF2-40B4-BE49-F238E27FC236}">
                  <a16:creationId xmlns:a16="http://schemas.microsoft.com/office/drawing/2014/main" id="{00000000-0008-0000-0600-00009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222</xdr:row>
          <xdr:rowOff>0</xdr:rowOff>
        </xdr:from>
        <xdr:to>
          <xdr:col>4</xdr:col>
          <xdr:colOff>257175</xdr:colOff>
          <xdr:row>223</xdr:row>
          <xdr:rowOff>0</xdr:rowOff>
        </xdr:to>
        <xdr:sp macro="" textlink="">
          <xdr:nvSpPr>
            <xdr:cNvPr id="4251" name="Check Box 1179" hidden="1">
              <a:extLst>
                <a:ext uri="{63B3BB69-23CF-44E3-9099-C40C66FF867C}">
                  <a14:compatExt spid="_x0000_s4251"/>
                </a:ext>
                <a:ext uri="{FF2B5EF4-FFF2-40B4-BE49-F238E27FC236}">
                  <a16:creationId xmlns:a16="http://schemas.microsoft.com/office/drawing/2014/main" id="{00000000-0008-0000-0600-00009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222</xdr:row>
          <xdr:rowOff>0</xdr:rowOff>
        </xdr:from>
        <xdr:to>
          <xdr:col>4</xdr:col>
          <xdr:colOff>257175</xdr:colOff>
          <xdr:row>223</xdr:row>
          <xdr:rowOff>0</xdr:rowOff>
        </xdr:to>
        <xdr:sp macro="" textlink="">
          <xdr:nvSpPr>
            <xdr:cNvPr id="4252" name="Check Box 1180" hidden="1">
              <a:extLst>
                <a:ext uri="{63B3BB69-23CF-44E3-9099-C40C66FF867C}">
                  <a14:compatExt spid="_x0000_s4252"/>
                </a:ext>
                <a:ext uri="{FF2B5EF4-FFF2-40B4-BE49-F238E27FC236}">
                  <a16:creationId xmlns:a16="http://schemas.microsoft.com/office/drawing/2014/main" id="{00000000-0008-0000-0600-00009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222</xdr:row>
          <xdr:rowOff>0</xdr:rowOff>
        </xdr:from>
        <xdr:to>
          <xdr:col>4</xdr:col>
          <xdr:colOff>257175</xdr:colOff>
          <xdr:row>223</xdr:row>
          <xdr:rowOff>0</xdr:rowOff>
        </xdr:to>
        <xdr:sp macro="" textlink="">
          <xdr:nvSpPr>
            <xdr:cNvPr id="4253" name="Check Box 1181" hidden="1">
              <a:extLst>
                <a:ext uri="{63B3BB69-23CF-44E3-9099-C40C66FF867C}">
                  <a14:compatExt spid="_x0000_s4253"/>
                </a:ext>
                <a:ext uri="{FF2B5EF4-FFF2-40B4-BE49-F238E27FC236}">
                  <a16:creationId xmlns:a16="http://schemas.microsoft.com/office/drawing/2014/main" id="{00000000-0008-0000-0600-00009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222</xdr:row>
          <xdr:rowOff>0</xdr:rowOff>
        </xdr:from>
        <xdr:to>
          <xdr:col>8</xdr:col>
          <xdr:colOff>257175</xdr:colOff>
          <xdr:row>223</xdr:row>
          <xdr:rowOff>0</xdr:rowOff>
        </xdr:to>
        <xdr:sp macro="" textlink="">
          <xdr:nvSpPr>
            <xdr:cNvPr id="4254" name="Check Box 1182" hidden="1">
              <a:extLst>
                <a:ext uri="{63B3BB69-23CF-44E3-9099-C40C66FF867C}">
                  <a14:compatExt spid="_x0000_s4254"/>
                </a:ext>
                <a:ext uri="{FF2B5EF4-FFF2-40B4-BE49-F238E27FC236}">
                  <a16:creationId xmlns:a16="http://schemas.microsoft.com/office/drawing/2014/main" id="{00000000-0008-0000-0600-00009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222</xdr:row>
          <xdr:rowOff>0</xdr:rowOff>
        </xdr:from>
        <xdr:to>
          <xdr:col>14</xdr:col>
          <xdr:colOff>257175</xdr:colOff>
          <xdr:row>223</xdr:row>
          <xdr:rowOff>0</xdr:rowOff>
        </xdr:to>
        <xdr:sp macro="" textlink="">
          <xdr:nvSpPr>
            <xdr:cNvPr id="4255" name="Check Box 1183" hidden="1">
              <a:extLst>
                <a:ext uri="{63B3BB69-23CF-44E3-9099-C40C66FF867C}">
                  <a14:compatExt spid="_x0000_s4255"/>
                </a:ext>
                <a:ext uri="{FF2B5EF4-FFF2-40B4-BE49-F238E27FC236}">
                  <a16:creationId xmlns:a16="http://schemas.microsoft.com/office/drawing/2014/main" id="{00000000-0008-0000-0600-00009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223</xdr:row>
          <xdr:rowOff>0</xdr:rowOff>
        </xdr:from>
        <xdr:to>
          <xdr:col>4</xdr:col>
          <xdr:colOff>257175</xdr:colOff>
          <xdr:row>224</xdr:row>
          <xdr:rowOff>0</xdr:rowOff>
        </xdr:to>
        <xdr:sp macro="" textlink="">
          <xdr:nvSpPr>
            <xdr:cNvPr id="4256" name="Check Box 1184" hidden="1">
              <a:extLst>
                <a:ext uri="{63B3BB69-23CF-44E3-9099-C40C66FF867C}">
                  <a14:compatExt spid="_x0000_s4256"/>
                </a:ext>
                <a:ext uri="{FF2B5EF4-FFF2-40B4-BE49-F238E27FC236}">
                  <a16:creationId xmlns:a16="http://schemas.microsoft.com/office/drawing/2014/main" id="{00000000-0008-0000-0600-0000A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225</xdr:row>
          <xdr:rowOff>0</xdr:rowOff>
        </xdr:from>
        <xdr:to>
          <xdr:col>5</xdr:col>
          <xdr:colOff>0</xdr:colOff>
          <xdr:row>226</xdr:row>
          <xdr:rowOff>0</xdr:rowOff>
        </xdr:to>
        <xdr:sp macro="" textlink="">
          <xdr:nvSpPr>
            <xdr:cNvPr id="4257" name="Check Box 1185" hidden="1">
              <a:extLst>
                <a:ext uri="{63B3BB69-23CF-44E3-9099-C40C66FF867C}">
                  <a14:compatExt spid="_x0000_s4257"/>
                </a:ext>
                <a:ext uri="{FF2B5EF4-FFF2-40B4-BE49-F238E27FC236}">
                  <a16:creationId xmlns:a16="http://schemas.microsoft.com/office/drawing/2014/main" id="{00000000-0008-0000-0600-0000A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223</xdr:row>
          <xdr:rowOff>0</xdr:rowOff>
        </xdr:from>
        <xdr:to>
          <xdr:col>4</xdr:col>
          <xdr:colOff>257175</xdr:colOff>
          <xdr:row>224</xdr:row>
          <xdr:rowOff>0</xdr:rowOff>
        </xdr:to>
        <xdr:sp macro="" textlink="">
          <xdr:nvSpPr>
            <xdr:cNvPr id="4259" name="Check Box 1187" hidden="1">
              <a:extLst>
                <a:ext uri="{63B3BB69-23CF-44E3-9099-C40C66FF867C}">
                  <a14:compatExt spid="_x0000_s4259"/>
                </a:ext>
                <a:ext uri="{FF2B5EF4-FFF2-40B4-BE49-F238E27FC236}">
                  <a16:creationId xmlns:a16="http://schemas.microsoft.com/office/drawing/2014/main" id="{00000000-0008-0000-0600-0000A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218</xdr:row>
          <xdr:rowOff>0</xdr:rowOff>
        </xdr:from>
        <xdr:to>
          <xdr:col>14</xdr:col>
          <xdr:colOff>257175</xdr:colOff>
          <xdr:row>219</xdr:row>
          <xdr:rowOff>0</xdr:rowOff>
        </xdr:to>
        <xdr:sp macro="" textlink="">
          <xdr:nvSpPr>
            <xdr:cNvPr id="4260" name="Check Box 1188" hidden="1">
              <a:extLst>
                <a:ext uri="{63B3BB69-23CF-44E3-9099-C40C66FF867C}">
                  <a14:compatExt spid="_x0000_s4260"/>
                </a:ext>
                <a:ext uri="{FF2B5EF4-FFF2-40B4-BE49-F238E27FC236}">
                  <a16:creationId xmlns:a16="http://schemas.microsoft.com/office/drawing/2014/main" id="{00000000-0008-0000-0600-0000A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218</xdr:row>
          <xdr:rowOff>0</xdr:rowOff>
        </xdr:from>
        <xdr:to>
          <xdr:col>14</xdr:col>
          <xdr:colOff>257175</xdr:colOff>
          <xdr:row>219</xdr:row>
          <xdr:rowOff>0</xdr:rowOff>
        </xdr:to>
        <xdr:sp macro="" textlink="">
          <xdr:nvSpPr>
            <xdr:cNvPr id="4261" name="Check Box 1189" hidden="1">
              <a:extLst>
                <a:ext uri="{63B3BB69-23CF-44E3-9099-C40C66FF867C}">
                  <a14:compatExt spid="_x0000_s4261"/>
                </a:ext>
                <a:ext uri="{FF2B5EF4-FFF2-40B4-BE49-F238E27FC236}">
                  <a16:creationId xmlns:a16="http://schemas.microsoft.com/office/drawing/2014/main" id="{00000000-0008-0000-0600-0000A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187</xdr:row>
          <xdr:rowOff>95250</xdr:rowOff>
        </xdr:from>
        <xdr:to>
          <xdr:col>23</xdr:col>
          <xdr:colOff>257175</xdr:colOff>
          <xdr:row>188</xdr:row>
          <xdr:rowOff>123825</xdr:rowOff>
        </xdr:to>
        <xdr:sp macro="" textlink="">
          <xdr:nvSpPr>
            <xdr:cNvPr id="4264" name="Check Box 1192" hidden="1">
              <a:extLst>
                <a:ext uri="{63B3BB69-23CF-44E3-9099-C40C66FF867C}">
                  <a14:compatExt spid="_x0000_s4264"/>
                </a:ext>
                <a:ext uri="{FF2B5EF4-FFF2-40B4-BE49-F238E27FC236}">
                  <a16:creationId xmlns:a16="http://schemas.microsoft.com/office/drawing/2014/main" id="{00000000-0008-0000-0600-0000A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187</xdr:row>
          <xdr:rowOff>95250</xdr:rowOff>
        </xdr:from>
        <xdr:to>
          <xdr:col>24</xdr:col>
          <xdr:colOff>257175</xdr:colOff>
          <xdr:row>188</xdr:row>
          <xdr:rowOff>123825</xdr:rowOff>
        </xdr:to>
        <xdr:sp macro="" textlink="">
          <xdr:nvSpPr>
            <xdr:cNvPr id="4265" name="Check Box 1193" hidden="1">
              <a:extLst>
                <a:ext uri="{63B3BB69-23CF-44E3-9099-C40C66FF867C}">
                  <a14:compatExt spid="_x0000_s4265"/>
                </a:ext>
                <a:ext uri="{FF2B5EF4-FFF2-40B4-BE49-F238E27FC236}">
                  <a16:creationId xmlns:a16="http://schemas.microsoft.com/office/drawing/2014/main" id="{00000000-0008-0000-0600-0000A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174</xdr:row>
          <xdr:rowOff>95250</xdr:rowOff>
        </xdr:from>
        <xdr:to>
          <xdr:col>23</xdr:col>
          <xdr:colOff>257175</xdr:colOff>
          <xdr:row>175</xdr:row>
          <xdr:rowOff>123825</xdr:rowOff>
        </xdr:to>
        <xdr:sp macro="" textlink="">
          <xdr:nvSpPr>
            <xdr:cNvPr id="4266" name="Check Box 1194" hidden="1">
              <a:extLst>
                <a:ext uri="{63B3BB69-23CF-44E3-9099-C40C66FF867C}">
                  <a14:compatExt spid="_x0000_s4266"/>
                </a:ext>
                <a:ext uri="{FF2B5EF4-FFF2-40B4-BE49-F238E27FC236}">
                  <a16:creationId xmlns:a16="http://schemas.microsoft.com/office/drawing/2014/main" id="{00000000-0008-0000-0600-0000A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174</xdr:row>
          <xdr:rowOff>95250</xdr:rowOff>
        </xdr:from>
        <xdr:to>
          <xdr:col>24</xdr:col>
          <xdr:colOff>257175</xdr:colOff>
          <xdr:row>175</xdr:row>
          <xdr:rowOff>123825</xdr:rowOff>
        </xdr:to>
        <xdr:sp macro="" textlink="">
          <xdr:nvSpPr>
            <xdr:cNvPr id="4267" name="Check Box 1195" hidden="1">
              <a:extLst>
                <a:ext uri="{63B3BB69-23CF-44E3-9099-C40C66FF867C}">
                  <a14:compatExt spid="_x0000_s4267"/>
                </a:ext>
                <a:ext uri="{FF2B5EF4-FFF2-40B4-BE49-F238E27FC236}">
                  <a16:creationId xmlns:a16="http://schemas.microsoft.com/office/drawing/2014/main" id="{00000000-0008-0000-0600-0000A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230</xdr:row>
          <xdr:rowOff>190500</xdr:rowOff>
        </xdr:from>
        <xdr:to>
          <xdr:col>23</xdr:col>
          <xdr:colOff>257175</xdr:colOff>
          <xdr:row>232</xdr:row>
          <xdr:rowOff>9525</xdr:rowOff>
        </xdr:to>
        <xdr:sp macro="" textlink="">
          <xdr:nvSpPr>
            <xdr:cNvPr id="4272" name="Check Box 1200" hidden="1">
              <a:extLst>
                <a:ext uri="{63B3BB69-23CF-44E3-9099-C40C66FF867C}">
                  <a14:compatExt spid="_x0000_s4272"/>
                </a:ext>
                <a:ext uri="{FF2B5EF4-FFF2-40B4-BE49-F238E27FC236}">
                  <a16:creationId xmlns:a16="http://schemas.microsoft.com/office/drawing/2014/main" id="{00000000-0008-0000-0600-0000B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230</xdr:row>
          <xdr:rowOff>190500</xdr:rowOff>
        </xdr:from>
        <xdr:to>
          <xdr:col>24</xdr:col>
          <xdr:colOff>257175</xdr:colOff>
          <xdr:row>232</xdr:row>
          <xdr:rowOff>9525</xdr:rowOff>
        </xdr:to>
        <xdr:sp macro="" textlink="">
          <xdr:nvSpPr>
            <xdr:cNvPr id="4273" name="Check Box 1201" hidden="1">
              <a:extLst>
                <a:ext uri="{63B3BB69-23CF-44E3-9099-C40C66FF867C}">
                  <a14:compatExt spid="_x0000_s4273"/>
                </a:ext>
                <a:ext uri="{FF2B5EF4-FFF2-40B4-BE49-F238E27FC236}">
                  <a16:creationId xmlns:a16="http://schemas.microsoft.com/office/drawing/2014/main" id="{00000000-0008-0000-0600-0000B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368</xdr:row>
          <xdr:rowOff>95250</xdr:rowOff>
        </xdr:from>
        <xdr:to>
          <xdr:col>23</xdr:col>
          <xdr:colOff>257175</xdr:colOff>
          <xdr:row>369</xdr:row>
          <xdr:rowOff>133350</xdr:rowOff>
        </xdr:to>
        <xdr:sp macro="" textlink="">
          <xdr:nvSpPr>
            <xdr:cNvPr id="4276" name="Check Box 1204" hidden="1">
              <a:extLst>
                <a:ext uri="{63B3BB69-23CF-44E3-9099-C40C66FF867C}">
                  <a14:compatExt spid="_x0000_s4276"/>
                </a:ext>
                <a:ext uri="{FF2B5EF4-FFF2-40B4-BE49-F238E27FC236}">
                  <a16:creationId xmlns:a16="http://schemas.microsoft.com/office/drawing/2014/main" id="{00000000-0008-0000-0600-0000B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368</xdr:row>
          <xdr:rowOff>95250</xdr:rowOff>
        </xdr:from>
        <xdr:to>
          <xdr:col>24</xdr:col>
          <xdr:colOff>257175</xdr:colOff>
          <xdr:row>369</xdr:row>
          <xdr:rowOff>133350</xdr:rowOff>
        </xdr:to>
        <xdr:sp macro="" textlink="">
          <xdr:nvSpPr>
            <xdr:cNvPr id="4277" name="Check Box 1205" hidden="1">
              <a:extLst>
                <a:ext uri="{63B3BB69-23CF-44E3-9099-C40C66FF867C}">
                  <a14:compatExt spid="_x0000_s4277"/>
                </a:ext>
                <a:ext uri="{FF2B5EF4-FFF2-40B4-BE49-F238E27FC236}">
                  <a16:creationId xmlns:a16="http://schemas.microsoft.com/office/drawing/2014/main" id="{00000000-0008-0000-0600-0000B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368</xdr:row>
          <xdr:rowOff>95250</xdr:rowOff>
        </xdr:from>
        <xdr:to>
          <xdr:col>25</xdr:col>
          <xdr:colOff>257175</xdr:colOff>
          <xdr:row>369</xdr:row>
          <xdr:rowOff>133350</xdr:rowOff>
        </xdr:to>
        <xdr:sp macro="" textlink="">
          <xdr:nvSpPr>
            <xdr:cNvPr id="4278" name="Check Box 1206" hidden="1">
              <a:extLst>
                <a:ext uri="{63B3BB69-23CF-44E3-9099-C40C66FF867C}">
                  <a14:compatExt spid="_x0000_s4278"/>
                </a:ext>
                <a:ext uri="{FF2B5EF4-FFF2-40B4-BE49-F238E27FC236}">
                  <a16:creationId xmlns:a16="http://schemas.microsoft.com/office/drawing/2014/main" id="{00000000-0008-0000-0600-0000B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364</xdr:row>
          <xdr:rowOff>85725</xdr:rowOff>
        </xdr:from>
        <xdr:to>
          <xdr:col>23</xdr:col>
          <xdr:colOff>257175</xdr:colOff>
          <xdr:row>365</xdr:row>
          <xdr:rowOff>123825</xdr:rowOff>
        </xdr:to>
        <xdr:sp macro="" textlink="">
          <xdr:nvSpPr>
            <xdr:cNvPr id="4279" name="Check Box 1207" hidden="1">
              <a:extLst>
                <a:ext uri="{63B3BB69-23CF-44E3-9099-C40C66FF867C}">
                  <a14:compatExt spid="_x0000_s4279"/>
                </a:ext>
                <a:ext uri="{FF2B5EF4-FFF2-40B4-BE49-F238E27FC236}">
                  <a16:creationId xmlns:a16="http://schemas.microsoft.com/office/drawing/2014/main" id="{00000000-0008-0000-0600-0000B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364</xdr:row>
          <xdr:rowOff>76200</xdr:rowOff>
        </xdr:from>
        <xdr:to>
          <xdr:col>24</xdr:col>
          <xdr:colOff>257175</xdr:colOff>
          <xdr:row>365</xdr:row>
          <xdr:rowOff>114300</xdr:rowOff>
        </xdr:to>
        <xdr:sp macro="" textlink="">
          <xdr:nvSpPr>
            <xdr:cNvPr id="4280" name="Check Box 1208" hidden="1">
              <a:extLst>
                <a:ext uri="{63B3BB69-23CF-44E3-9099-C40C66FF867C}">
                  <a14:compatExt spid="_x0000_s4280"/>
                </a:ext>
                <a:ext uri="{FF2B5EF4-FFF2-40B4-BE49-F238E27FC236}">
                  <a16:creationId xmlns:a16="http://schemas.microsoft.com/office/drawing/2014/main" id="{00000000-0008-0000-0600-0000B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385</xdr:row>
          <xdr:rowOff>190500</xdr:rowOff>
        </xdr:from>
        <xdr:to>
          <xdr:col>23</xdr:col>
          <xdr:colOff>266700</xdr:colOff>
          <xdr:row>387</xdr:row>
          <xdr:rowOff>19050</xdr:rowOff>
        </xdr:to>
        <xdr:sp macro="" textlink="">
          <xdr:nvSpPr>
            <xdr:cNvPr id="4281" name="Check Box 1209" hidden="1">
              <a:extLst>
                <a:ext uri="{63B3BB69-23CF-44E3-9099-C40C66FF867C}">
                  <a14:compatExt spid="_x0000_s4281"/>
                </a:ext>
                <a:ext uri="{FF2B5EF4-FFF2-40B4-BE49-F238E27FC236}">
                  <a16:creationId xmlns:a16="http://schemas.microsoft.com/office/drawing/2014/main" id="{00000000-0008-0000-0600-0000B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385</xdr:row>
          <xdr:rowOff>190500</xdr:rowOff>
        </xdr:from>
        <xdr:to>
          <xdr:col>24</xdr:col>
          <xdr:colOff>257175</xdr:colOff>
          <xdr:row>387</xdr:row>
          <xdr:rowOff>19050</xdr:rowOff>
        </xdr:to>
        <xdr:sp macro="" textlink="">
          <xdr:nvSpPr>
            <xdr:cNvPr id="4282" name="Check Box 1210" hidden="1">
              <a:extLst>
                <a:ext uri="{63B3BB69-23CF-44E3-9099-C40C66FF867C}">
                  <a14:compatExt spid="_x0000_s4282"/>
                </a:ext>
                <a:ext uri="{FF2B5EF4-FFF2-40B4-BE49-F238E27FC236}">
                  <a16:creationId xmlns:a16="http://schemas.microsoft.com/office/drawing/2014/main" id="{00000000-0008-0000-0600-0000B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383</xdr:row>
          <xdr:rowOff>95250</xdr:rowOff>
        </xdr:from>
        <xdr:to>
          <xdr:col>23</xdr:col>
          <xdr:colOff>266700</xdr:colOff>
          <xdr:row>384</xdr:row>
          <xdr:rowOff>123825</xdr:rowOff>
        </xdr:to>
        <xdr:sp macro="" textlink="">
          <xdr:nvSpPr>
            <xdr:cNvPr id="4283" name="Check Box 1211" hidden="1">
              <a:extLst>
                <a:ext uri="{63B3BB69-23CF-44E3-9099-C40C66FF867C}">
                  <a14:compatExt spid="_x0000_s4283"/>
                </a:ext>
                <a:ext uri="{FF2B5EF4-FFF2-40B4-BE49-F238E27FC236}">
                  <a16:creationId xmlns:a16="http://schemas.microsoft.com/office/drawing/2014/main" id="{00000000-0008-0000-0600-0000B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383</xdr:row>
          <xdr:rowOff>95250</xdr:rowOff>
        </xdr:from>
        <xdr:to>
          <xdr:col>24</xdr:col>
          <xdr:colOff>266700</xdr:colOff>
          <xdr:row>384</xdr:row>
          <xdr:rowOff>123825</xdr:rowOff>
        </xdr:to>
        <xdr:sp macro="" textlink="">
          <xdr:nvSpPr>
            <xdr:cNvPr id="4284" name="Check Box 1212" hidden="1">
              <a:extLst>
                <a:ext uri="{63B3BB69-23CF-44E3-9099-C40C66FF867C}">
                  <a14:compatExt spid="_x0000_s4284"/>
                </a:ext>
                <a:ext uri="{FF2B5EF4-FFF2-40B4-BE49-F238E27FC236}">
                  <a16:creationId xmlns:a16="http://schemas.microsoft.com/office/drawing/2014/main" id="{00000000-0008-0000-0600-0000B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380</xdr:row>
          <xdr:rowOff>190500</xdr:rowOff>
        </xdr:from>
        <xdr:to>
          <xdr:col>23</xdr:col>
          <xdr:colOff>266700</xdr:colOff>
          <xdr:row>382</xdr:row>
          <xdr:rowOff>19050</xdr:rowOff>
        </xdr:to>
        <xdr:sp macro="" textlink="">
          <xdr:nvSpPr>
            <xdr:cNvPr id="4285" name="Check Box 1213" hidden="1">
              <a:extLst>
                <a:ext uri="{63B3BB69-23CF-44E3-9099-C40C66FF867C}">
                  <a14:compatExt spid="_x0000_s4285"/>
                </a:ext>
                <a:ext uri="{FF2B5EF4-FFF2-40B4-BE49-F238E27FC236}">
                  <a16:creationId xmlns:a16="http://schemas.microsoft.com/office/drawing/2014/main" id="{00000000-0008-0000-0600-0000B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380</xdr:row>
          <xdr:rowOff>190500</xdr:rowOff>
        </xdr:from>
        <xdr:to>
          <xdr:col>24</xdr:col>
          <xdr:colOff>257175</xdr:colOff>
          <xdr:row>382</xdr:row>
          <xdr:rowOff>19050</xdr:rowOff>
        </xdr:to>
        <xdr:sp macro="" textlink="">
          <xdr:nvSpPr>
            <xdr:cNvPr id="4286" name="Check Box 1214" hidden="1">
              <a:extLst>
                <a:ext uri="{63B3BB69-23CF-44E3-9099-C40C66FF867C}">
                  <a14:compatExt spid="_x0000_s4286"/>
                </a:ext>
                <a:ext uri="{FF2B5EF4-FFF2-40B4-BE49-F238E27FC236}">
                  <a16:creationId xmlns:a16="http://schemas.microsoft.com/office/drawing/2014/main" id="{00000000-0008-0000-0600-0000B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380</xdr:row>
          <xdr:rowOff>190500</xdr:rowOff>
        </xdr:from>
        <xdr:to>
          <xdr:col>25</xdr:col>
          <xdr:colOff>257175</xdr:colOff>
          <xdr:row>382</xdr:row>
          <xdr:rowOff>19050</xdr:rowOff>
        </xdr:to>
        <xdr:sp macro="" textlink="">
          <xdr:nvSpPr>
            <xdr:cNvPr id="4287" name="Check Box 1215" hidden="1">
              <a:extLst>
                <a:ext uri="{63B3BB69-23CF-44E3-9099-C40C66FF867C}">
                  <a14:compatExt spid="_x0000_s4287"/>
                </a:ext>
                <a:ext uri="{FF2B5EF4-FFF2-40B4-BE49-F238E27FC236}">
                  <a16:creationId xmlns:a16="http://schemas.microsoft.com/office/drawing/2014/main" id="{00000000-0008-0000-0600-0000B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383</xdr:row>
          <xdr:rowOff>95250</xdr:rowOff>
        </xdr:from>
        <xdr:to>
          <xdr:col>25</xdr:col>
          <xdr:colOff>266700</xdr:colOff>
          <xdr:row>384</xdr:row>
          <xdr:rowOff>123825</xdr:rowOff>
        </xdr:to>
        <xdr:sp macro="" textlink="">
          <xdr:nvSpPr>
            <xdr:cNvPr id="4288" name="Check Box 1216" hidden="1">
              <a:extLst>
                <a:ext uri="{63B3BB69-23CF-44E3-9099-C40C66FF867C}">
                  <a14:compatExt spid="_x0000_s4288"/>
                </a:ext>
                <a:ext uri="{FF2B5EF4-FFF2-40B4-BE49-F238E27FC236}">
                  <a16:creationId xmlns:a16="http://schemas.microsoft.com/office/drawing/2014/main" id="{00000000-0008-0000-0600-0000C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385</xdr:row>
          <xdr:rowOff>190500</xdr:rowOff>
        </xdr:from>
        <xdr:to>
          <xdr:col>25</xdr:col>
          <xdr:colOff>257175</xdr:colOff>
          <xdr:row>387</xdr:row>
          <xdr:rowOff>19050</xdr:rowOff>
        </xdr:to>
        <xdr:sp macro="" textlink="">
          <xdr:nvSpPr>
            <xdr:cNvPr id="4289" name="Check Box 1217" hidden="1">
              <a:extLst>
                <a:ext uri="{63B3BB69-23CF-44E3-9099-C40C66FF867C}">
                  <a14:compatExt spid="_x0000_s4289"/>
                </a:ext>
                <a:ext uri="{FF2B5EF4-FFF2-40B4-BE49-F238E27FC236}">
                  <a16:creationId xmlns:a16="http://schemas.microsoft.com/office/drawing/2014/main" id="{00000000-0008-0000-0600-0000C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329</xdr:row>
          <xdr:rowOff>190500</xdr:rowOff>
        </xdr:from>
        <xdr:to>
          <xdr:col>23</xdr:col>
          <xdr:colOff>266700</xdr:colOff>
          <xdr:row>331</xdr:row>
          <xdr:rowOff>19050</xdr:rowOff>
        </xdr:to>
        <xdr:sp macro="" textlink="">
          <xdr:nvSpPr>
            <xdr:cNvPr id="4293" name="Check Box 1221" hidden="1">
              <a:extLst>
                <a:ext uri="{63B3BB69-23CF-44E3-9099-C40C66FF867C}">
                  <a14:compatExt spid="_x0000_s4293"/>
                </a:ext>
                <a:ext uri="{FF2B5EF4-FFF2-40B4-BE49-F238E27FC236}">
                  <a16:creationId xmlns:a16="http://schemas.microsoft.com/office/drawing/2014/main" id="{00000000-0008-0000-0600-0000C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329</xdr:row>
          <xdr:rowOff>190500</xdr:rowOff>
        </xdr:from>
        <xdr:to>
          <xdr:col>24</xdr:col>
          <xdr:colOff>257175</xdr:colOff>
          <xdr:row>331</xdr:row>
          <xdr:rowOff>19050</xdr:rowOff>
        </xdr:to>
        <xdr:sp macro="" textlink="">
          <xdr:nvSpPr>
            <xdr:cNvPr id="4294" name="Check Box 1222" hidden="1">
              <a:extLst>
                <a:ext uri="{63B3BB69-23CF-44E3-9099-C40C66FF867C}">
                  <a14:compatExt spid="_x0000_s4294"/>
                </a:ext>
                <a:ext uri="{FF2B5EF4-FFF2-40B4-BE49-F238E27FC236}">
                  <a16:creationId xmlns:a16="http://schemas.microsoft.com/office/drawing/2014/main" id="{00000000-0008-0000-0600-0000C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329</xdr:row>
          <xdr:rowOff>190500</xdr:rowOff>
        </xdr:from>
        <xdr:to>
          <xdr:col>25</xdr:col>
          <xdr:colOff>257175</xdr:colOff>
          <xdr:row>331</xdr:row>
          <xdr:rowOff>19050</xdr:rowOff>
        </xdr:to>
        <xdr:sp macro="" textlink="">
          <xdr:nvSpPr>
            <xdr:cNvPr id="4295" name="Check Box 1223" hidden="1">
              <a:extLst>
                <a:ext uri="{63B3BB69-23CF-44E3-9099-C40C66FF867C}">
                  <a14:compatExt spid="_x0000_s4295"/>
                </a:ext>
                <a:ext uri="{FF2B5EF4-FFF2-40B4-BE49-F238E27FC236}">
                  <a16:creationId xmlns:a16="http://schemas.microsoft.com/office/drawing/2014/main" id="{00000000-0008-0000-0600-0000C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350</xdr:row>
          <xdr:rowOff>190500</xdr:rowOff>
        </xdr:from>
        <xdr:to>
          <xdr:col>23</xdr:col>
          <xdr:colOff>266700</xdr:colOff>
          <xdr:row>352</xdr:row>
          <xdr:rowOff>19050</xdr:rowOff>
        </xdr:to>
        <xdr:sp macro="" textlink="">
          <xdr:nvSpPr>
            <xdr:cNvPr id="4296" name="Check Box 1224" hidden="1">
              <a:extLst>
                <a:ext uri="{63B3BB69-23CF-44E3-9099-C40C66FF867C}">
                  <a14:compatExt spid="_x0000_s4296"/>
                </a:ext>
                <a:ext uri="{FF2B5EF4-FFF2-40B4-BE49-F238E27FC236}">
                  <a16:creationId xmlns:a16="http://schemas.microsoft.com/office/drawing/2014/main" id="{00000000-0008-0000-0600-0000C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350</xdr:row>
          <xdr:rowOff>190500</xdr:rowOff>
        </xdr:from>
        <xdr:to>
          <xdr:col>24</xdr:col>
          <xdr:colOff>257175</xdr:colOff>
          <xdr:row>352</xdr:row>
          <xdr:rowOff>19050</xdr:rowOff>
        </xdr:to>
        <xdr:sp macro="" textlink="">
          <xdr:nvSpPr>
            <xdr:cNvPr id="4297" name="Check Box 1225" hidden="1">
              <a:extLst>
                <a:ext uri="{63B3BB69-23CF-44E3-9099-C40C66FF867C}">
                  <a14:compatExt spid="_x0000_s4297"/>
                </a:ext>
                <a:ext uri="{FF2B5EF4-FFF2-40B4-BE49-F238E27FC236}">
                  <a16:creationId xmlns:a16="http://schemas.microsoft.com/office/drawing/2014/main" id="{00000000-0008-0000-0600-0000C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350</xdr:row>
          <xdr:rowOff>190500</xdr:rowOff>
        </xdr:from>
        <xdr:to>
          <xdr:col>25</xdr:col>
          <xdr:colOff>257175</xdr:colOff>
          <xdr:row>352</xdr:row>
          <xdr:rowOff>19050</xdr:rowOff>
        </xdr:to>
        <xdr:sp macro="" textlink="">
          <xdr:nvSpPr>
            <xdr:cNvPr id="4298" name="Check Box 1226" hidden="1">
              <a:extLst>
                <a:ext uri="{63B3BB69-23CF-44E3-9099-C40C66FF867C}">
                  <a14:compatExt spid="_x0000_s4298"/>
                </a:ext>
                <a:ext uri="{FF2B5EF4-FFF2-40B4-BE49-F238E27FC236}">
                  <a16:creationId xmlns:a16="http://schemas.microsoft.com/office/drawing/2014/main" id="{00000000-0008-0000-0600-0000C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354</xdr:row>
          <xdr:rowOff>95250</xdr:rowOff>
        </xdr:from>
        <xdr:to>
          <xdr:col>23</xdr:col>
          <xdr:colOff>257175</xdr:colOff>
          <xdr:row>355</xdr:row>
          <xdr:rowOff>133350</xdr:rowOff>
        </xdr:to>
        <xdr:sp macro="" textlink="">
          <xdr:nvSpPr>
            <xdr:cNvPr id="4299" name="Check Box 1227" hidden="1">
              <a:extLst>
                <a:ext uri="{63B3BB69-23CF-44E3-9099-C40C66FF867C}">
                  <a14:compatExt spid="_x0000_s4299"/>
                </a:ext>
                <a:ext uri="{FF2B5EF4-FFF2-40B4-BE49-F238E27FC236}">
                  <a16:creationId xmlns:a16="http://schemas.microsoft.com/office/drawing/2014/main" id="{00000000-0008-0000-0600-0000C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354</xdr:row>
          <xdr:rowOff>95250</xdr:rowOff>
        </xdr:from>
        <xdr:to>
          <xdr:col>24</xdr:col>
          <xdr:colOff>257175</xdr:colOff>
          <xdr:row>355</xdr:row>
          <xdr:rowOff>133350</xdr:rowOff>
        </xdr:to>
        <xdr:sp macro="" textlink="">
          <xdr:nvSpPr>
            <xdr:cNvPr id="4300" name="Check Box 1228" hidden="1">
              <a:extLst>
                <a:ext uri="{63B3BB69-23CF-44E3-9099-C40C66FF867C}">
                  <a14:compatExt spid="_x0000_s4300"/>
                </a:ext>
                <a:ext uri="{FF2B5EF4-FFF2-40B4-BE49-F238E27FC236}">
                  <a16:creationId xmlns:a16="http://schemas.microsoft.com/office/drawing/2014/main" id="{00000000-0008-0000-0600-0000C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354</xdr:row>
          <xdr:rowOff>95250</xdr:rowOff>
        </xdr:from>
        <xdr:to>
          <xdr:col>25</xdr:col>
          <xdr:colOff>257175</xdr:colOff>
          <xdr:row>355</xdr:row>
          <xdr:rowOff>133350</xdr:rowOff>
        </xdr:to>
        <xdr:sp macro="" textlink="">
          <xdr:nvSpPr>
            <xdr:cNvPr id="4301" name="Check Box 1229" hidden="1">
              <a:extLst>
                <a:ext uri="{63B3BB69-23CF-44E3-9099-C40C66FF867C}">
                  <a14:compatExt spid="_x0000_s4301"/>
                </a:ext>
                <a:ext uri="{FF2B5EF4-FFF2-40B4-BE49-F238E27FC236}">
                  <a16:creationId xmlns:a16="http://schemas.microsoft.com/office/drawing/2014/main" id="{00000000-0008-0000-0600-0000C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332</xdr:row>
          <xdr:rowOff>95250</xdr:rowOff>
        </xdr:from>
        <xdr:to>
          <xdr:col>23</xdr:col>
          <xdr:colOff>266700</xdr:colOff>
          <xdr:row>333</xdr:row>
          <xdr:rowOff>123825</xdr:rowOff>
        </xdr:to>
        <xdr:sp macro="" textlink="">
          <xdr:nvSpPr>
            <xdr:cNvPr id="4302" name="Check Box 1230" hidden="1">
              <a:extLst>
                <a:ext uri="{63B3BB69-23CF-44E3-9099-C40C66FF867C}">
                  <a14:compatExt spid="_x0000_s4302"/>
                </a:ext>
                <a:ext uri="{FF2B5EF4-FFF2-40B4-BE49-F238E27FC236}">
                  <a16:creationId xmlns:a16="http://schemas.microsoft.com/office/drawing/2014/main" id="{00000000-0008-0000-0600-0000C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332</xdr:row>
          <xdr:rowOff>95250</xdr:rowOff>
        </xdr:from>
        <xdr:to>
          <xdr:col>24</xdr:col>
          <xdr:colOff>266700</xdr:colOff>
          <xdr:row>333</xdr:row>
          <xdr:rowOff>123825</xdr:rowOff>
        </xdr:to>
        <xdr:sp macro="" textlink="">
          <xdr:nvSpPr>
            <xdr:cNvPr id="4303" name="Check Box 1231" hidden="1">
              <a:extLst>
                <a:ext uri="{63B3BB69-23CF-44E3-9099-C40C66FF867C}">
                  <a14:compatExt spid="_x0000_s4303"/>
                </a:ext>
                <a:ext uri="{FF2B5EF4-FFF2-40B4-BE49-F238E27FC236}">
                  <a16:creationId xmlns:a16="http://schemas.microsoft.com/office/drawing/2014/main" id="{00000000-0008-0000-0600-0000C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332</xdr:row>
          <xdr:rowOff>95250</xdr:rowOff>
        </xdr:from>
        <xdr:to>
          <xdr:col>25</xdr:col>
          <xdr:colOff>266700</xdr:colOff>
          <xdr:row>333</xdr:row>
          <xdr:rowOff>123825</xdr:rowOff>
        </xdr:to>
        <xdr:sp macro="" textlink="">
          <xdr:nvSpPr>
            <xdr:cNvPr id="4304" name="Check Box 1232" hidden="1">
              <a:extLst>
                <a:ext uri="{63B3BB69-23CF-44E3-9099-C40C66FF867C}">
                  <a14:compatExt spid="_x0000_s4304"/>
                </a:ext>
                <a:ext uri="{FF2B5EF4-FFF2-40B4-BE49-F238E27FC236}">
                  <a16:creationId xmlns:a16="http://schemas.microsoft.com/office/drawing/2014/main" id="{00000000-0008-0000-0600-0000D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346</xdr:row>
          <xdr:rowOff>95250</xdr:rowOff>
        </xdr:from>
        <xdr:to>
          <xdr:col>23</xdr:col>
          <xdr:colOff>266700</xdr:colOff>
          <xdr:row>347</xdr:row>
          <xdr:rowOff>123825</xdr:rowOff>
        </xdr:to>
        <xdr:sp macro="" textlink="">
          <xdr:nvSpPr>
            <xdr:cNvPr id="4305" name="Check Box 1233" hidden="1">
              <a:extLst>
                <a:ext uri="{63B3BB69-23CF-44E3-9099-C40C66FF867C}">
                  <a14:compatExt spid="_x0000_s4305"/>
                </a:ext>
                <a:ext uri="{FF2B5EF4-FFF2-40B4-BE49-F238E27FC236}">
                  <a16:creationId xmlns:a16="http://schemas.microsoft.com/office/drawing/2014/main" id="{00000000-0008-0000-0600-0000D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346</xdr:row>
          <xdr:rowOff>95250</xdr:rowOff>
        </xdr:from>
        <xdr:to>
          <xdr:col>24</xdr:col>
          <xdr:colOff>266700</xdr:colOff>
          <xdr:row>347</xdr:row>
          <xdr:rowOff>123825</xdr:rowOff>
        </xdr:to>
        <xdr:sp macro="" textlink="">
          <xdr:nvSpPr>
            <xdr:cNvPr id="4306" name="Check Box 1234" hidden="1">
              <a:extLst>
                <a:ext uri="{63B3BB69-23CF-44E3-9099-C40C66FF867C}">
                  <a14:compatExt spid="_x0000_s4306"/>
                </a:ext>
                <a:ext uri="{FF2B5EF4-FFF2-40B4-BE49-F238E27FC236}">
                  <a16:creationId xmlns:a16="http://schemas.microsoft.com/office/drawing/2014/main" id="{00000000-0008-0000-0600-0000D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346</xdr:row>
          <xdr:rowOff>95250</xdr:rowOff>
        </xdr:from>
        <xdr:to>
          <xdr:col>25</xdr:col>
          <xdr:colOff>266700</xdr:colOff>
          <xdr:row>347</xdr:row>
          <xdr:rowOff>123825</xdr:rowOff>
        </xdr:to>
        <xdr:sp macro="" textlink="">
          <xdr:nvSpPr>
            <xdr:cNvPr id="4307" name="Check Box 1235" hidden="1">
              <a:extLst>
                <a:ext uri="{63B3BB69-23CF-44E3-9099-C40C66FF867C}">
                  <a14:compatExt spid="_x0000_s4307"/>
                </a:ext>
                <a:ext uri="{FF2B5EF4-FFF2-40B4-BE49-F238E27FC236}">
                  <a16:creationId xmlns:a16="http://schemas.microsoft.com/office/drawing/2014/main" id="{00000000-0008-0000-0600-0000D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429</xdr:row>
          <xdr:rowOff>95250</xdr:rowOff>
        </xdr:from>
        <xdr:to>
          <xdr:col>23</xdr:col>
          <xdr:colOff>266700</xdr:colOff>
          <xdr:row>430</xdr:row>
          <xdr:rowOff>133350</xdr:rowOff>
        </xdr:to>
        <xdr:sp macro="" textlink="">
          <xdr:nvSpPr>
            <xdr:cNvPr id="4311" name="Check Box 1239" hidden="1">
              <a:extLst>
                <a:ext uri="{63B3BB69-23CF-44E3-9099-C40C66FF867C}">
                  <a14:compatExt spid="_x0000_s4311"/>
                </a:ext>
                <a:ext uri="{FF2B5EF4-FFF2-40B4-BE49-F238E27FC236}">
                  <a16:creationId xmlns:a16="http://schemas.microsoft.com/office/drawing/2014/main" id="{00000000-0008-0000-0600-0000D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429</xdr:row>
          <xdr:rowOff>95250</xdr:rowOff>
        </xdr:from>
        <xdr:to>
          <xdr:col>24</xdr:col>
          <xdr:colOff>266700</xdr:colOff>
          <xdr:row>430</xdr:row>
          <xdr:rowOff>133350</xdr:rowOff>
        </xdr:to>
        <xdr:sp macro="" textlink="">
          <xdr:nvSpPr>
            <xdr:cNvPr id="4312" name="Check Box 1240" hidden="1">
              <a:extLst>
                <a:ext uri="{63B3BB69-23CF-44E3-9099-C40C66FF867C}">
                  <a14:compatExt spid="_x0000_s4312"/>
                </a:ext>
                <a:ext uri="{FF2B5EF4-FFF2-40B4-BE49-F238E27FC236}">
                  <a16:creationId xmlns:a16="http://schemas.microsoft.com/office/drawing/2014/main" id="{00000000-0008-0000-0600-0000D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406</xdr:row>
          <xdr:rowOff>171450</xdr:rowOff>
        </xdr:from>
        <xdr:to>
          <xdr:col>23</xdr:col>
          <xdr:colOff>257175</xdr:colOff>
          <xdr:row>407</xdr:row>
          <xdr:rowOff>200025</xdr:rowOff>
        </xdr:to>
        <xdr:sp macro="" textlink="">
          <xdr:nvSpPr>
            <xdr:cNvPr id="4313" name="Check Box 1241" hidden="1">
              <a:extLst>
                <a:ext uri="{63B3BB69-23CF-44E3-9099-C40C66FF867C}">
                  <a14:compatExt spid="_x0000_s4313"/>
                </a:ext>
                <a:ext uri="{FF2B5EF4-FFF2-40B4-BE49-F238E27FC236}">
                  <a16:creationId xmlns:a16="http://schemas.microsoft.com/office/drawing/2014/main" id="{00000000-0008-0000-0600-0000D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406</xdr:row>
          <xdr:rowOff>171450</xdr:rowOff>
        </xdr:from>
        <xdr:to>
          <xdr:col>24</xdr:col>
          <xdr:colOff>257175</xdr:colOff>
          <xdr:row>407</xdr:row>
          <xdr:rowOff>200025</xdr:rowOff>
        </xdr:to>
        <xdr:sp macro="" textlink="">
          <xdr:nvSpPr>
            <xdr:cNvPr id="4314" name="Check Box 1242" hidden="1">
              <a:extLst>
                <a:ext uri="{63B3BB69-23CF-44E3-9099-C40C66FF867C}">
                  <a14:compatExt spid="_x0000_s4314"/>
                </a:ext>
                <a:ext uri="{FF2B5EF4-FFF2-40B4-BE49-F238E27FC236}">
                  <a16:creationId xmlns:a16="http://schemas.microsoft.com/office/drawing/2014/main" id="{00000000-0008-0000-0600-0000D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406</xdr:row>
          <xdr:rowOff>171450</xdr:rowOff>
        </xdr:from>
        <xdr:to>
          <xdr:col>25</xdr:col>
          <xdr:colOff>257175</xdr:colOff>
          <xdr:row>407</xdr:row>
          <xdr:rowOff>200025</xdr:rowOff>
        </xdr:to>
        <xdr:sp macro="" textlink="">
          <xdr:nvSpPr>
            <xdr:cNvPr id="4315" name="Check Box 1243" hidden="1">
              <a:extLst>
                <a:ext uri="{63B3BB69-23CF-44E3-9099-C40C66FF867C}">
                  <a14:compatExt spid="_x0000_s4315"/>
                </a:ext>
                <a:ext uri="{FF2B5EF4-FFF2-40B4-BE49-F238E27FC236}">
                  <a16:creationId xmlns:a16="http://schemas.microsoft.com/office/drawing/2014/main" id="{00000000-0008-0000-0600-0000D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452</xdr:row>
          <xdr:rowOff>95250</xdr:rowOff>
        </xdr:from>
        <xdr:to>
          <xdr:col>25</xdr:col>
          <xdr:colOff>266700</xdr:colOff>
          <xdr:row>453</xdr:row>
          <xdr:rowOff>133350</xdr:rowOff>
        </xdr:to>
        <xdr:sp macro="" textlink="">
          <xdr:nvSpPr>
            <xdr:cNvPr id="4317" name="Check Box 1245" hidden="1">
              <a:extLst>
                <a:ext uri="{63B3BB69-23CF-44E3-9099-C40C66FF867C}">
                  <a14:compatExt spid="_x0000_s4317"/>
                </a:ext>
                <a:ext uri="{FF2B5EF4-FFF2-40B4-BE49-F238E27FC236}">
                  <a16:creationId xmlns:a16="http://schemas.microsoft.com/office/drawing/2014/main" id="{00000000-0008-0000-0600-0000D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423</xdr:row>
          <xdr:rowOff>171450</xdr:rowOff>
        </xdr:from>
        <xdr:to>
          <xdr:col>25</xdr:col>
          <xdr:colOff>257175</xdr:colOff>
          <xdr:row>424</xdr:row>
          <xdr:rowOff>200025</xdr:rowOff>
        </xdr:to>
        <xdr:sp macro="" textlink="">
          <xdr:nvSpPr>
            <xdr:cNvPr id="4318" name="Check Box 1246" hidden="1">
              <a:extLst>
                <a:ext uri="{63B3BB69-23CF-44E3-9099-C40C66FF867C}">
                  <a14:compatExt spid="_x0000_s4318"/>
                </a:ext>
                <a:ext uri="{FF2B5EF4-FFF2-40B4-BE49-F238E27FC236}">
                  <a16:creationId xmlns:a16="http://schemas.microsoft.com/office/drawing/2014/main" id="{00000000-0008-0000-0600-0000D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429</xdr:row>
          <xdr:rowOff>95250</xdr:rowOff>
        </xdr:from>
        <xdr:to>
          <xdr:col>25</xdr:col>
          <xdr:colOff>266700</xdr:colOff>
          <xdr:row>430</xdr:row>
          <xdr:rowOff>133350</xdr:rowOff>
        </xdr:to>
        <xdr:sp macro="" textlink="">
          <xdr:nvSpPr>
            <xdr:cNvPr id="4319" name="Check Box 1247" hidden="1">
              <a:extLst>
                <a:ext uri="{63B3BB69-23CF-44E3-9099-C40C66FF867C}">
                  <a14:compatExt spid="_x0000_s4319"/>
                </a:ext>
                <a:ext uri="{FF2B5EF4-FFF2-40B4-BE49-F238E27FC236}">
                  <a16:creationId xmlns:a16="http://schemas.microsoft.com/office/drawing/2014/main" id="{00000000-0008-0000-0600-0000D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456</xdr:row>
          <xdr:rowOff>190500</xdr:rowOff>
        </xdr:from>
        <xdr:to>
          <xdr:col>25</xdr:col>
          <xdr:colOff>266700</xdr:colOff>
          <xdr:row>458</xdr:row>
          <xdr:rowOff>19050</xdr:rowOff>
        </xdr:to>
        <xdr:sp macro="" textlink="">
          <xdr:nvSpPr>
            <xdr:cNvPr id="4321" name="Check Box 1249" hidden="1">
              <a:extLst>
                <a:ext uri="{63B3BB69-23CF-44E3-9099-C40C66FF867C}">
                  <a14:compatExt spid="_x0000_s4321"/>
                </a:ext>
                <a:ext uri="{FF2B5EF4-FFF2-40B4-BE49-F238E27FC236}">
                  <a16:creationId xmlns:a16="http://schemas.microsoft.com/office/drawing/2014/main" id="{00000000-0008-0000-0600-0000E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464</xdr:row>
          <xdr:rowOff>95250</xdr:rowOff>
        </xdr:from>
        <xdr:to>
          <xdr:col>23</xdr:col>
          <xdr:colOff>266700</xdr:colOff>
          <xdr:row>465</xdr:row>
          <xdr:rowOff>133350</xdr:rowOff>
        </xdr:to>
        <xdr:sp macro="" textlink="">
          <xdr:nvSpPr>
            <xdr:cNvPr id="4322" name="Check Box 1250" hidden="1">
              <a:extLst>
                <a:ext uri="{63B3BB69-23CF-44E3-9099-C40C66FF867C}">
                  <a14:compatExt spid="_x0000_s4322"/>
                </a:ext>
                <a:ext uri="{FF2B5EF4-FFF2-40B4-BE49-F238E27FC236}">
                  <a16:creationId xmlns:a16="http://schemas.microsoft.com/office/drawing/2014/main" id="{00000000-0008-0000-0600-0000E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464</xdr:row>
          <xdr:rowOff>95250</xdr:rowOff>
        </xdr:from>
        <xdr:to>
          <xdr:col>24</xdr:col>
          <xdr:colOff>266700</xdr:colOff>
          <xdr:row>465</xdr:row>
          <xdr:rowOff>133350</xdr:rowOff>
        </xdr:to>
        <xdr:sp macro="" textlink="">
          <xdr:nvSpPr>
            <xdr:cNvPr id="4323" name="Check Box 1251" hidden="1">
              <a:extLst>
                <a:ext uri="{63B3BB69-23CF-44E3-9099-C40C66FF867C}">
                  <a14:compatExt spid="_x0000_s4323"/>
                </a:ext>
                <a:ext uri="{FF2B5EF4-FFF2-40B4-BE49-F238E27FC236}">
                  <a16:creationId xmlns:a16="http://schemas.microsoft.com/office/drawing/2014/main" id="{00000000-0008-0000-0600-0000E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464</xdr:row>
          <xdr:rowOff>95250</xdr:rowOff>
        </xdr:from>
        <xdr:to>
          <xdr:col>25</xdr:col>
          <xdr:colOff>266700</xdr:colOff>
          <xdr:row>465</xdr:row>
          <xdr:rowOff>133350</xdr:rowOff>
        </xdr:to>
        <xdr:sp macro="" textlink="">
          <xdr:nvSpPr>
            <xdr:cNvPr id="4324" name="Check Box 1252" hidden="1">
              <a:extLst>
                <a:ext uri="{63B3BB69-23CF-44E3-9099-C40C66FF867C}">
                  <a14:compatExt spid="_x0000_s4324"/>
                </a:ext>
                <a:ext uri="{FF2B5EF4-FFF2-40B4-BE49-F238E27FC236}">
                  <a16:creationId xmlns:a16="http://schemas.microsoft.com/office/drawing/2014/main" id="{00000000-0008-0000-0600-0000E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466</xdr:row>
          <xdr:rowOff>95250</xdr:rowOff>
        </xdr:from>
        <xdr:to>
          <xdr:col>23</xdr:col>
          <xdr:colOff>266700</xdr:colOff>
          <xdr:row>467</xdr:row>
          <xdr:rowOff>133350</xdr:rowOff>
        </xdr:to>
        <xdr:sp macro="" textlink="">
          <xdr:nvSpPr>
            <xdr:cNvPr id="4325" name="Check Box 1253" hidden="1">
              <a:extLst>
                <a:ext uri="{63B3BB69-23CF-44E3-9099-C40C66FF867C}">
                  <a14:compatExt spid="_x0000_s4325"/>
                </a:ext>
                <a:ext uri="{FF2B5EF4-FFF2-40B4-BE49-F238E27FC236}">
                  <a16:creationId xmlns:a16="http://schemas.microsoft.com/office/drawing/2014/main" id="{00000000-0008-0000-0600-0000E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466</xdr:row>
          <xdr:rowOff>95250</xdr:rowOff>
        </xdr:from>
        <xdr:to>
          <xdr:col>24</xdr:col>
          <xdr:colOff>266700</xdr:colOff>
          <xdr:row>467</xdr:row>
          <xdr:rowOff>133350</xdr:rowOff>
        </xdr:to>
        <xdr:sp macro="" textlink="">
          <xdr:nvSpPr>
            <xdr:cNvPr id="4326" name="Check Box 1254" hidden="1">
              <a:extLst>
                <a:ext uri="{63B3BB69-23CF-44E3-9099-C40C66FF867C}">
                  <a14:compatExt spid="_x0000_s4326"/>
                </a:ext>
                <a:ext uri="{FF2B5EF4-FFF2-40B4-BE49-F238E27FC236}">
                  <a16:creationId xmlns:a16="http://schemas.microsoft.com/office/drawing/2014/main" id="{00000000-0008-0000-0600-0000E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466</xdr:row>
          <xdr:rowOff>95250</xdr:rowOff>
        </xdr:from>
        <xdr:to>
          <xdr:col>25</xdr:col>
          <xdr:colOff>266700</xdr:colOff>
          <xdr:row>467</xdr:row>
          <xdr:rowOff>133350</xdr:rowOff>
        </xdr:to>
        <xdr:sp macro="" textlink="">
          <xdr:nvSpPr>
            <xdr:cNvPr id="4327" name="Check Box 1255" hidden="1">
              <a:extLst>
                <a:ext uri="{63B3BB69-23CF-44E3-9099-C40C66FF867C}">
                  <a14:compatExt spid="_x0000_s4327"/>
                </a:ext>
                <a:ext uri="{FF2B5EF4-FFF2-40B4-BE49-F238E27FC236}">
                  <a16:creationId xmlns:a16="http://schemas.microsoft.com/office/drawing/2014/main" id="{00000000-0008-0000-0600-0000E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402</xdr:row>
          <xdr:rowOff>95250</xdr:rowOff>
        </xdr:from>
        <xdr:to>
          <xdr:col>23</xdr:col>
          <xdr:colOff>266700</xdr:colOff>
          <xdr:row>403</xdr:row>
          <xdr:rowOff>133350</xdr:rowOff>
        </xdr:to>
        <xdr:sp macro="" textlink="">
          <xdr:nvSpPr>
            <xdr:cNvPr id="4328" name="Check Box 1256" hidden="1">
              <a:extLst>
                <a:ext uri="{63B3BB69-23CF-44E3-9099-C40C66FF867C}">
                  <a14:compatExt spid="_x0000_s4328"/>
                </a:ext>
                <a:ext uri="{FF2B5EF4-FFF2-40B4-BE49-F238E27FC236}">
                  <a16:creationId xmlns:a16="http://schemas.microsoft.com/office/drawing/2014/main" id="{00000000-0008-0000-0600-0000E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402</xdr:row>
          <xdr:rowOff>95250</xdr:rowOff>
        </xdr:from>
        <xdr:to>
          <xdr:col>24</xdr:col>
          <xdr:colOff>266700</xdr:colOff>
          <xdr:row>403</xdr:row>
          <xdr:rowOff>133350</xdr:rowOff>
        </xdr:to>
        <xdr:sp macro="" textlink="">
          <xdr:nvSpPr>
            <xdr:cNvPr id="4329" name="Check Box 1257" hidden="1">
              <a:extLst>
                <a:ext uri="{63B3BB69-23CF-44E3-9099-C40C66FF867C}">
                  <a14:compatExt spid="_x0000_s4329"/>
                </a:ext>
                <a:ext uri="{FF2B5EF4-FFF2-40B4-BE49-F238E27FC236}">
                  <a16:creationId xmlns:a16="http://schemas.microsoft.com/office/drawing/2014/main" id="{00000000-0008-0000-0600-0000E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402</xdr:row>
          <xdr:rowOff>95250</xdr:rowOff>
        </xdr:from>
        <xdr:to>
          <xdr:col>25</xdr:col>
          <xdr:colOff>266700</xdr:colOff>
          <xdr:row>403</xdr:row>
          <xdr:rowOff>133350</xdr:rowOff>
        </xdr:to>
        <xdr:sp macro="" textlink="">
          <xdr:nvSpPr>
            <xdr:cNvPr id="4330" name="Check Box 1258" hidden="1">
              <a:extLst>
                <a:ext uri="{63B3BB69-23CF-44E3-9099-C40C66FF867C}">
                  <a14:compatExt spid="_x0000_s4330"/>
                </a:ext>
                <a:ext uri="{FF2B5EF4-FFF2-40B4-BE49-F238E27FC236}">
                  <a16:creationId xmlns:a16="http://schemas.microsoft.com/office/drawing/2014/main" id="{00000000-0008-0000-0600-0000E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398</xdr:row>
          <xdr:rowOff>95250</xdr:rowOff>
        </xdr:from>
        <xdr:to>
          <xdr:col>23</xdr:col>
          <xdr:colOff>266700</xdr:colOff>
          <xdr:row>399</xdr:row>
          <xdr:rowOff>133350</xdr:rowOff>
        </xdr:to>
        <xdr:sp macro="" textlink="">
          <xdr:nvSpPr>
            <xdr:cNvPr id="4331" name="Check Box 1259" hidden="1">
              <a:extLst>
                <a:ext uri="{63B3BB69-23CF-44E3-9099-C40C66FF867C}">
                  <a14:compatExt spid="_x0000_s4331"/>
                </a:ext>
                <a:ext uri="{FF2B5EF4-FFF2-40B4-BE49-F238E27FC236}">
                  <a16:creationId xmlns:a16="http://schemas.microsoft.com/office/drawing/2014/main" id="{00000000-0008-0000-0600-0000E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398</xdr:row>
          <xdr:rowOff>95250</xdr:rowOff>
        </xdr:from>
        <xdr:to>
          <xdr:col>24</xdr:col>
          <xdr:colOff>266700</xdr:colOff>
          <xdr:row>399</xdr:row>
          <xdr:rowOff>133350</xdr:rowOff>
        </xdr:to>
        <xdr:sp macro="" textlink="">
          <xdr:nvSpPr>
            <xdr:cNvPr id="4332" name="Check Box 1260" hidden="1">
              <a:extLst>
                <a:ext uri="{63B3BB69-23CF-44E3-9099-C40C66FF867C}">
                  <a14:compatExt spid="_x0000_s4332"/>
                </a:ext>
                <a:ext uri="{FF2B5EF4-FFF2-40B4-BE49-F238E27FC236}">
                  <a16:creationId xmlns:a16="http://schemas.microsoft.com/office/drawing/2014/main" id="{00000000-0008-0000-0600-0000E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398</xdr:row>
          <xdr:rowOff>95250</xdr:rowOff>
        </xdr:from>
        <xdr:to>
          <xdr:col>25</xdr:col>
          <xdr:colOff>266700</xdr:colOff>
          <xdr:row>399</xdr:row>
          <xdr:rowOff>133350</xdr:rowOff>
        </xdr:to>
        <xdr:sp macro="" textlink="">
          <xdr:nvSpPr>
            <xdr:cNvPr id="4333" name="Check Box 1261" hidden="1">
              <a:extLst>
                <a:ext uri="{63B3BB69-23CF-44E3-9099-C40C66FF867C}">
                  <a14:compatExt spid="_x0000_s4333"/>
                </a:ext>
                <a:ext uri="{FF2B5EF4-FFF2-40B4-BE49-F238E27FC236}">
                  <a16:creationId xmlns:a16="http://schemas.microsoft.com/office/drawing/2014/main" id="{00000000-0008-0000-0600-0000E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392</xdr:row>
          <xdr:rowOff>190500</xdr:rowOff>
        </xdr:from>
        <xdr:to>
          <xdr:col>25</xdr:col>
          <xdr:colOff>257175</xdr:colOff>
          <xdr:row>394</xdr:row>
          <xdr:rowOff>9525</xdr:rowOff>
        </xdr:to>
        <xdr:sp macro="" textlink="">
          <xdr:nvSpPr>
            <xdr:cNvPr id="4334" name="Check Box 1262" hidden="1">
              <a:extLst>
                <a:ext uri="{63B3BB69-23CF-44E3-9099-C40C66FF867C}">
                  <a14:compatExt spid="_x0000_s4334"/>
                </a:ext>
                <a:ext uri="{FF2B5EF4-FFF2-40B4-BE49-F238E27FC236}">
                  <a16:creationId xmlns:a16="http://schemas.microsoft.com/office/drawing/2014/main" id="{00000000-0008-0000-0600-0000E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395</xdr:row>
          <xdr:rowOff>171450</xdr:rowOff>
        </xdr:from>
        <xdr:to>
          <xdr:col>25</xdr:col>
          <xdr:colOff>257175</xdr:colOff>
          <xdr:row>396</xdr:row>
          <xdr:rowOff>200025</xdr:rowOff>
        </xdr:to>
        <xdr:sp macro="" textlink="">
          <xdr:nvSpPr>
            <xdr:cNvPr id="4335" name="Check Box 1263" hidden="1">
              <a:extLst>
                <a:ext uri="{63B3BB69-23CF-44E3-9099-C40C66FF867C}">
                  <a14:compatExt spid="_x0000_s4335"/>
                </a:ext>
                <a:ext uri="{FF2B5EF4-FFF2-40B4-BE49-F238E27FC236}">
                  <a16:creationId xmlns:a16="http://schemas.microsoft.com/office/drawing/2014/main" id="{00000000-0008-0000-0600-0000E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468</xdr:row>
          <xdr:rowOff>95250</xdr:rowOff>
        </xdr:from>
        <xdr:to>
          <xdr:col>23</xdr:col>
          <xdr:colOff>266700</xdr:colOff>
          <xdr:row>469</xdr:row>
          <xdr:rowOff>133350</xdr:rowOff>
        </xdr:to>
        <xdr:sp macro="" textlink="">
          <xdr:nvSpPr>
            <xdr:cNvPr id="4336" name="Check Box 1264" hidden="1">
              <a:extLst>
                <a:ext uri="{63B3BB69-23CF-44E3-9099-C40C66FF867C}">
                  <a14:compatExt spid="_x0000_s4336"/>
                </a:ext>
                <a:ext uri="{FF2B5EF4-FFF2-40B4-BE49-F238E27FC236}">
                  <a16:creationId xmlns:a16="http://schemas.microsoft.com/office/drawing/2014/main" id="{00000000-0008-0000-0600-0000F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468</xdr:row>
          <xdr:rowOff>95250</xdr:rowOff>
        </xdr:from>
        <xdr:to>
          <xdr:col>24</xdr:col>
          <xdr:colOff>266700</xdr:colOff>
          <xdr:row>469</xdr:row>
          <xdr:rowOff>133350</xdr:rowOff>
        </xdr:to>
        <xdr:sp macro="" textlink="">
          <xdr:nvSpPr>
            <xdr:cNvPr id="4337" name="Check Box 1265" hidden="1">
              <a:extLst>
                <a:ext uri="{63B3BB69-23CF-44E3-9099-C40C66FF867C}">
                  <a14:compatExt spid="_x0000_s4337"/>
                </a:ext>
                <a:ext uri="{FF2B5EF4-FFF2-40B4-BE49-F238E27FC236}">
                  <a16:creationId xmlns:a16="http://schemas.microsoft.com/office/drawing/2014/main" id="{00000000-0008-0000-0600-0000F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468</xdr:row>
          <xdr:rowOff>95250</xdr:rowOff>
        </xdr:from>
        <xdr:to>
          <xdr:col>25</xdr:col>
          <xdr:colOff>266700</xdr:colOff>
          <xdr:row>469</xdr:row>
          <xdr:rowOff>133350</xdr:rowOff>
        </xdr:to>
        <xdr:sp macro="" textlink="">
          <xdr:nvSpPr>
            <xdr:cNvPr id="4338" name="Check Box 1266" hidden="1">
              <a:extLst>
                <a:ext uri="{63B3BB69-23CF-44E3-9099-C40C66FF867C}">
                  <a14:compatExt spid="_x0000_s4338"/>
                </a:ext>
                <a:ext uri="{FF2B5EF4-FFF2-40B4-BE49-F238E27FC236}">
                  <a16:creationId xmlns:a16="http://schemas.microsoft.com/office/drawing/2014/main" id="{00000000-0008-0000-0600-0000F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483</xdr:row>
          <xdr:rowOff>200025</xdr:rowOff>
        </xdr:from>
        <xdr:to>
          <xdr:col>23</xdr:col>
          <xdr:colOff>257175</xdr:colOff>
          <xdr:row>485</xdr:row>
          <xdr:rowOff>28575</xdr:rowOff>
        </xdr:to>
        <xdr:sp macro="" textlink="">
          <xdr:nvSpPr>
            <xdr:cNvPr id="4339" name="Check Box 1267" hidden="1">
              <a:extLst>
                <a:ext uri="{63B3BB69-23CF-44E3-9099-C40C66FF867C}">
                  <a14:compatExt spid="_x0000_s4339"/>
                </a:ext>
                <a:ext uri="{FF2B5EF4-FFF2-40B4-BE49-F238E27FC236}">
                  <a16:creationId xmlns:a16="http://schemas.microsoft.com/office/drawing/2014/main" id="{00000000-0008-0000-0600-0000F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483</xdr:row>
          <xdr:rowOff>200025</xdr:rowOff>
        </xdr:from>
        <xdr:to>
          <xdr:col>24</xdr:col>
          <xdr:colOff>257175</xdr:colOff>
          <xdr:row>485</xdr:row>
          <xdr:rowOff>28575</xdr:rowOff>
        </xdr:to>
        <xdr:sp macro="" textlink="">
          <xdr:nvSpPr>
            <xdr:cNvPr id="4340" name="Check Box 1268" hidden="1">
              <a:extLst>
                <a:ext uri="{63B3BB69-23CF-44E3-9099-C40C66FF867C}">
                  <a14:compatExt spid="_x0000_s4340"/>
                </a:ext>
                <a:ext uri="{FF2B5EF4-FFF2-40B4-BE49-F238E27FC236}">
                  <a16:creationId xmlns:a16="http://schemas.microsoft.com/office/drawing/2014/main" id="{00000000-0008-0000-0600-0000F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483</xdr:row>
          <xdr:rowOff>200025</xdr:rowOff>
        </xdr:from>
        <xdr:to>
          <xdr:col>25</xdr:col>
          <xdr:colOff>257175</xdr:colOff>
          <xdr:row>485</xdr:row>
          <xdr:rowOff>28575</xdr:rowOff>
        </xdr:to>
        <xdr:sp macro="" textlink="">
          <xdr:nvSpPr>
            <xdr:cNvPr id="4341" name="Check Box 1269" hidden="1">
              <a:extLst>
                <a:ext uri="{63B3BB69-23CF-44E3-9099-C40C66FF867C}">
                  <a14:compatExt spid="_x0000_s4341"/>
                </a:ext>
                <a:ext uri="{FF2B5EF4-FFF2-40B4-BE49-F238E27FC236}">
                  <a16:creationId xmlns:a16="http://schemas.microsoft.com/office/drawing/2014/main" id="{00000000-0008-0000-0600-0000F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487</xdr:row>
          <xdr:rowOff>180975</xdr:rowOff>
        </xdr:from>
        <xdr:to>
          <xdr:col>25</xdr:col>
          <xdr:colOff>257175</xdr:colOff>
          <xdr:row>489</xdr:row>
          <xdr:rowOff>9525</xdr:rowOff>
        </xdr:to>
        <xdr:sp macro="" textlink="">
          <xdr:nvSpPr>
            <xdr:cNvPr id="4342" name="Check Box 1270" hidden="1">
              <a:extLst>
                <a:ext uri="{63B3BB69-23CF-44E3-9099-C40C66FF867C}">
                  <a14:compatExt spid="_x0000_s4342"/>
                </a:ext>
                <a:ext uri="{FF2B5EF4-FFF2-40B4-BE49-F238E27FC236}">
                  <a16:creationId xmlns:a16="http://schemas.microsoft.com/office/drawing/2014/main" id="{00000000-0008-0000-0600-0000F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474</xdr:row>
          <xdr:rowOff>95250</xdr:rowOff>
        </xdr:from>
        <xdr:to>
          <xdr:col>25</xdr:col>
          <xdr:colOff>257175</xdr:colOff>
          <xdr:row>475</xdr:row>
          <xdr:rowOff>123825</xdr:rowOff>
        </xdr:to>
        <xdr:sp macro="" textlink="">
          <xdr:nvSpPr>
            <xdr:cNvPr id="4344" name="Check Box 1272" hidden="1">
              <a:extLst>
                <a:ext uri="{63B3BB69-23CF-44E3-9099-C40C66FF867C}">
                  <a14:compatExt spid="_x0000_s4344"/>
                </a:ext>
                <a:ext uri="{FF2B5EF4-FFF2-40B4-BE49-F238E27FC236}">
                  <a16:creationId xmlns:a16="http://schemas.microsoft.com/office/drawing/2014/main" id="{00000000-0008-0000-0600-0000F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470</xdr:row>
          <xdr:rowOff>190500</xdr:rowOff>
        </xdr:from>
        <xdr:to>
          <xdr:col>25</xdr:col>
          <xdr:colOff>257175</xdr:colOff>
          <xdr:row>472</xdr:row>
          <xdr:rowOff>19050</xdr:rowOff>
        </xdr:to>
        <xdr:sp macro="" textlink="">
          <xdr:nvSpPr>
            <xdr:cNvPr id="4345" name="Check Box 1273" hidden="1">
              <a:extLst>
                <a:ext uri="{63B3BB69-23CF-44E3-9099-C40C66FF867C}">
                  <a14:compatExt spid="_x0000_s4345"/>
                </a:ext>
                <a:ext uri="{FF2B5EF4-FFF2-40B4-BE49-F238E27FC236}">
                  <a16:creationId xmlns:a16="http://schemas.microsoft.com/office/drawing/2014/main" id="{00000000-0008-0000-0600-0000F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480</xdr:row>
          <xdr:rowOff>200025</xdr:rowOff>
        </xdr:from>
        <xdr:to>
          <xdr:col>25</xdr:col>
          <xdr:colOff>257175</xdr:colOff>
          <xdr:row>482</xdr:row>
          <xdr:rowOff>28575</xdr:rowOff>
        </xdr:to>
        <xdr:sp macro="" textlink="">
          <xdr:nvSpPr>
            <xdr:cNvPr id="4346" name="Check Box 1274" hidden="1">
              <a:extLst>
                <a:ext uri="{63B3BB69-23CF-44E3-9099-C40C66FF867C}">
                  <a14:compatExt spid="_x0000_s4346"/>
                </a:ext>
                <a:ext uri="{FF2B5EF4-FFF2-40B4-BE49-F238E27FC236}">
                  <a16:creationId xmlns:a16="http://schemas.microsoft.com/office/drawing/2014/main" id="{00000000-0008-0000-0600-0000F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511</xdr:row>
          <xdr:rowOff>95250</xdr:rowOff>
        </xdr:from>
        <xdr:to>
          <xdr:col>25</xdr:col>
          <xdr:colOff>257175</xdr:colOff>
          <xdr:row>512</xdr:row>
          <xdr:rowOff>133350</xdr:rowOff>
        </xdr:to>
        <xdr:sp macro="" textlink="">
          <xdr:nvSpPr>
            <xdr:cNvPr id="4347" name="Check Box 1275" hidden="1">
              <a:extLst>
                <a:ext uri="{63B3BB69-23CF-44E3-9099-C40C66FF867C}">
                  <a14:compatExt spid="_x0000_s4347"/>
                </a:ext>
                <a:ext uri="{FF2B5EF4-FFF2-40B4-BE49-F238E27FC236}">
                  <a16:creationId xmlns:a16="http://schemas.microsoft.com/office/drawing/2014/main" id="{00000000-0008-0000-0600-0000F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502</xdr:row>
          <xdr:rowOff>200025</xdr:rowOff>
        </xdr:from>
        <xdr:to>
          <xdr:col>23</xdr:col>
          <xdr:colOff>257175</xdr:colOff>
          <xdr:row>504</xdr:row>
          <xdr:rowOff>19050</xdr:rowOff>
        </xdr:to>
        <xdr:sp macro="" textlink="">
          <xdr:nvSpPr>
            <xdr:cNvPr id="4348" name="Check Box 1276" hidden="1">
              <a:extLst>
                <a:ext uri="{63B3BB69-23CF-44E3-9099-C40C66FF867C}">
                  <a14:compatExt spid="_x0000_s4348"/>
                </a:ext>
                <a:ext uri="{FF2B5EF4-FFF2-40B4-BE49-F238E27FC236}">
                  <a16:creationId xmlns:a16="http://schemas.microsoft.com/office/drawing/2014/main" id="{00000000-0008-0000-0600-0000F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502</xdr:row>
          <xdr:rowOff>200025</xdr:rowOff>
        </xdr:from>
        <xdr:to>
          <xdr:col>24</xdr:col>
          <xdr:colOff>257175</xdr:colOff>
          <xdr:row>504</xdr:row>
          <xdr:rowOff>19050</xdr:rowOff>
        </xdr:to>
        <xdr:sp macro="" textlink="">
          <xdr:nvSpPr>
            <xdr:cNvPr id="4349" name="Check Box 1277" hidden="1">
              <a:extLst>
                <a:ext uri="{63B3BB69-23CF-44E3-9099-C40C66FF867C}">
                  <a14:compatExt spid="_x0000_s4349"/>
                </a:ext>
                <a:ext uri="{FF2B5EF4-FFF2-40B4-BE49-F238E27FC236}">
                  <a16:creationId xmlns:a16="http://schemas.microsoft.com/office/drawing/2014/main" id="{00000000-0008-0000-0600-0000F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507</xdr:row>
          <xdr:rowOff>200025</xdr:rowOff>
        </xdr:from>
        <xdr:to>
          <xdr:col>23</xdr:col>
          <xdr:colOff>257175</xdr:colOff>
          <xdr:row>509</xdr:row>
          <xdr:rowOff>19050</xdr:rowOff>
        </xdr:to>
        <xdr:sp macro="" textlink="">
          <xdr:nvSpPr>
            <xdr:cNvPr id="4350" name="Check Box 1278" hidden="1">
              <a:extLst>
                <a:ext uri="{63B3BB69-23CF-44E3-9099-C40C66FF867C}">
                  <a14:compatExt spid="_x0000_s4350"/>
                </a:ext>
                <a:ext uri="{FF2B5EF4-FFF2-40B4-BE49-F238E27FC236}">
                  <a16:creationId xmlns:a16="http://schemas.microsoft.com/office/drawing/2014/main" id="{00000000-0008-0000-0600-0000F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507</xdr:row>
          <xdr:rowOff>200025</xdr:rowOff>
        </xdr:from>
        <xdr:to>
          <xdr:col>24</xdr:col>
          <xdr:colOff>257175</xdr:colOff>
          <xdr:row>509</xdr:row>
          <xdr:rowOff>19050</xdr:rowOff>
        </xdr:to>
        <xdr:sp macro="" textlink="">
          <xdr:nvSpPr>
            <xdr:cNvPr id="4351" name="Check Box 1279" hidden="1">
              <a:extLst>
                <a:ext uri="{63B3BB69-23CF-44E3-9099-C40C66FF867C}">
                  <a14:compatExt spid="_x0000_s4351"/>
                </a:ext>
                <a:ext uri="{FF2B5EF4-FFF2-40B4-BE49-F238E27FC236}">
                  <a16:creationId xmlns:a16="http://schemas.microsoft.com/office/drawing/2014/main" id="{00000000-0008-0000-0600-0000F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502</xdr:row>
          <xdr:rowOff>200025</xdr:rowOff>
        </xdr:from>
        <xdr:to>
          <xdr:col>25</xdr:col>
          <xdr:colOff>257175</xdr:colOff>
          <xdr:row>504</xdr:row>
          <xdr:rowOff>19050</xdr:rowOff>
        </xdr:to>
        <xdr:sp macro="" textlink="">
          <xdr:nvSpPr>
            <xdr:cNvPr id="4352" name="Check Box 1280" hidden="1">
              <a:extLst>
                <a:ext uri="{63B3BB69-23CF-44E3-9099-C40C66FF867C}">
                  <a14:compatExt spid="_x0000_s4352"/>
                </a:ext>
                <a:ext uri="{FF2B5EF4-FFF2-40B4-BE49-F238E27FC236}">
                  <a16:creationId xmlns:a16="http://schemas.microsoft.com/office/drawing/2014/main" id="{00000000-0008-0000-0600-00000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507</xdr:row>
          <xdr:rowOff>200025</xdr:rowOff>
        </xdr:from>
        <xdr:to>
          <xdr:col>25</xdr:col>
          <xdr:colOff>257175</xdr:colOff>
          <xdr:row>509</xdr:row>
          <xdr:rowOff>19050</xdr:rowOff>
        </xdr:to>
        <xdr:sp macro="" textlink="">
          <xdr:nvSpPr>
            <xdr:cNvPr id="4353" name="Check Box 1281" hidden="1">
              <a:extLst>
                <a:ext uri="{63B3BB69-23CF-44E3-9099-C40C66FF867C}">
                  <a14:compatExt spid="_x0000_s4353"/>
                </a:ext>
                <a:ext uri="{FF2B5EF4-FFF2-40B4-BE49-F238E27FC236}">
                  <a16:creationId xmlns:a16="http://schemas.microsoft.com/office/drawing/2014/main" id="{00000000-0008-0000-0600-00000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513</xdr:row>
          <xdr:rowOff>95250</xdr:rowOff>
        </xdr:from>
        <xdr:to>
          <xdr:col>25</xdr:col>
          <xdr:colOff>257175</xdr:colOff>
          <xdr:row>514</xdr:row>
          <xdr:rowOff>123825</xdr:rowOff>
        </xdr:to>
        <xdr:sp macro="" textlink="">
          <xdr:nvSpPr>
            <xdr:cNvPr id="4354" name="Check Box 1282" hidden="1">
              <a:extLst>
                <a:ext uri="{63B3BB69-23CF-44E3-9099-C40C66FF867C}">
                  <a14:compatExt spid="_x0000_s4354"/>
                </a:ext>
                <a:ext uri="{FF2B5EF4-FFF2-40B4-BE49-F238E27FC236}">
                  <a16:creationId xmlns:a16="http://schemas.microsoft.com/office/drawing/2014/main" id="{00000000-0008-0000-0600-00000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522</xdr:row>
          <xdr:rowOff>76200</xdr:rowOff>
        </xdr:from>
        <xdr:to>
          <xdr:col>23</xdr:col>
          <xdr:colOff>247650</xdr:colOff>
          <xdr:row>523</xdr:row>
          <xdr:rowOff>114300</xdr:rowOff>
        </xdr:to>
        <xdr:sp macro="" textlink="">
          <xdr:nvSpPr>
            <xdr:cNvPr id="4355" name="Check Box 1283" hidden="1">
              <a:extLst>
                <a:ext uri="{63B3BB69-23CF-44E3-9099-C40C66FF867C}">
                  <a14:compatExt spid="_x0000_s4355"/>
                </a:ext>
                <a:ext uri="{FF2B5EF4-FFF2-40B4-BE49-F238E27FC236}">
                  <a16:creationId xmlns:a16="http://schemas.microsoft.com/office/drawing/2014/main" id="{00000000-0008-0000-0600-00000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522</xdr:row>
          <xdr:rowOff>76200</xdr:rowOff>
        </xdr:from>
        <xdr:to>
          <xdr:col>24</xdr:col>
          <xdr:colOff>247650</xdr:colOff>
          <xdr:row>523</xdr:row>
          <xdr:rowOff>114300</xdr:rowOff>
        </xdr:to>
        <xdr:sp macro="" textlink="">
          <xdr:nvSpPr>
            <xdr:cNvPr id="4356" name="Check Box 1284" hidden="1">
              <a:extLst>
                <a:ext uri="{63B3BB69-23CF-44E3-9099-C40C66FF867C}">
                  <a14:compatExt spid="_x0000_s4356"/>
                </a:ext>
                <a:ext uri="{FF2B5EF4-FFF2-40B4-BE49-F238E27FC236}">
                  <a16:creationId xmlns:a16="http://schemas.microsoft.com/office/drawing/2014/main" id="{00000000-0008-0000-0600-00000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522</xdr:row>
          <xdr:rowOff>76200</xdr:rowOff>
        </xdr:from>
        <xdr:to>
          <xdr:col>25</xdr:col>
          <xdr:colOff>247650</xdr:colOff>
          <xdr:row>523</xdr:row>
          <xdr:rowOff>114300</xdr:rowOff>
        </xdr:to>
        <xdr:sp macro="" textlink="">
          <xdr:nvSpPr>
            <xdr:cNvPr id="4357" name="Check Box 1285" hidden="1">
              <a:extLst>
                <a:ext uri="{63B3BB69-23CF-44E3-9099-C40C66FF867C}">
                  <a14:compatExt spid="_x0000_s4357"/>
                </a:ext>
                <a:ext uri="{FF2B5EF4-FFF2-40B4-BE49-F238E27FC236}">
                  <a16:creationId xmlns:a16="http://schemas.microsoft.com/office/drawing/2014/main" id="{00000000-0008-0000-0600-00000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517</xdr:row>
          <xdr:rowOff>95250</xdr:rowOff>
        </xdr:from>
        <xdr:to>
          <xdr:col>23</xdr:col>
          <xdr:colOff>257175</xdr:colOff>
          <xdr:row>518</xdr:row>
          <xdr:rowOff>123825</xdr:rowOff>
        </xdr:to>
        <xdr:sp macro="" textlink="">
          <xdr:nvSpPr>
            <xdr:cNvPr id="4358" name="Check Box 1286" hidden="1">
              <a:extLst>
                <a:ext uri="{63B3BB69-23CF-44E3-9099-C40C66FF867C}">
                  <a14:compatExt spid="_x0000_s4358"/>
                </a:ext>
                <a:ext uri="{FF2B5EF4-FFF2-40B4-BE49-F238E27FC236}">
                  <a16:creationId xmlns:a16="http://schemas.microsoft.com/office/drawing/2014/main" id="{00000000-0008-0000-0600-00000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517</xdr:row>
          <xdr:rowOff>95250</xdr:rowOff>
        </xdr:from>
        <xdr:to>
          <xdr:col>24</xdr:col>
          <xdr:colOff>257175</xdr:colOff>
          <xdr:row>518</xdr:row>
          <xdr:rowOff>123825</xdr:rowOff>
        </xdr:to>
        <xdr:sp macro="" textlink="">
          <xdr:nvSpPr>
            <xdr:cNvPr id="4359" name="Check Box 1287" hidden="1">
              <a:extLst>
                <a:ext uri="{63B3BB69-23CF-44E3-9099-C40C66FF867C}">
                  <a14:compatExt spid="_x0000_s4359"/>
                </a:ext>
                <a:ext uri="{FF2B5EF4-FFF2-40B4-BE49-F238E27FC236}">
                  <a16:creationId xmlns:a16="http://schemas.microsoft.com/office/drawing/2014/main" id="{00000000-0008-0000-0600-00000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517</xdr:row>
          <xdr:rowOff>95250</xdr:rowOff>
        </xdr:from>
        <xdr:to>
          <xdr:col>25</xdr:col>
          <xdr:colOff>257175</xdr:colOff>
          <xdr:row>518</xdr:row>
          <xdr:rowOff>123825</xdr:rowOff>
        </xdr:to>
        <xdr:sp macro="" textlink="">
          <xdr:nvSpPr>
            <xdr:cNvPr id="4360" name="Check Box 1288" hidden="1">
              <a:extLst>
                <a:ext uri="{63B3BB69-23CF-44E3-9099-C40C66FF867C}">
                  <a14:compatExt spid="_x0000_s4360"/>
                </a:ext>
                <a:ext uri="{FF2B5EF4-FFF2-40B4-BE49-F238E27FC236}">
                  <a16:creationId xmlns:a16="http://schemas.microsoft.com/office/drawing/2014/main" id="{00000000-0008-0000-0600-00000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526</xdr:row>
          <xdr:rowOff>200025</xdr:rowOff>
        </xdr:from>
        <xdr:to>
          <xdr:col>23</xdr:col>
          <xdr:colOff>257175</xdr:colOff>
          <xdr:row>528</xdr:row>
          <xdr:rowOff>19050</xdr:rowOff>
        </xdr:to>
        <xdr:sp macro="" textlink="">
          <xdr:nvSpPr>
            <xdr:cNvPr id="4361" name="Check Box 1289" hidden="1">
              <a:extLst>
                <a:ext uri="{63B3BB69-23CF-44E3-9099-C40C66FF867C}">
                  <a14:compatExt spid="_x0000_s4361"/>
                </a:ext>
                <a:ext uri="{FF2B5EF4-FFF2-40B4-BE49-F238E27FC236}">
                  <a16:creationId xmlns:a16="http://schemas.microsoft.com/office/drawing/2014/main" id="{00000000-0008-0000-0600-00000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526</xdr:row>
          <xdr:rowOff>200025</xdr:rowOff>
        </xdr:from>
        <xdr:to>
          <xdr:col>24</xdr:col>
          <xdr:colOff>257175</xdr:colOff>
          <xdr:row>528</xdr:row>
          <xdr:rowOff>19050</xdr:rowOff>
        </xdr:to>
        <xdr:sp macro="" textlink="">
          <xdr:nvSpPr>
            <xdr:cNvPr id="4362" name="Check Box 1290" hidden="1">
              <a:extLst>
                <a:ext uri="{63B3BB69-23CF-44E3-9099-C40C66FF867C}">
                  <a14:compatExt spid="_x0000_s4362"/>
                </a:ext>
                <a:ext uri="{FF2B5EF4-FFF2-40B4-BE49-F238E27FC236}">
                  <a16:creationId xmlns:a16="http://schemas.microsoft.com/office/drawing/2014/main" id="{00000000-0008-0000-0600-00000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526</xdr:row>
          <xdr:rowOff>200025</xdr:rowOff>
        </xdr:from>
        <xdr:to>
          <xdr:col>25</xdr:col>
          <xdr:colOff>257175</xdr:colOff>
          <xdr:row>528</xdr:row>
          <xdr:rowOff>19050</xdr:rowOff>
        </xdr:to>
        <xdr:sp macro="" textlink="">
          <xdr:nvSpPr>
            <xdr:cNvPr id="4363" name="Check Box 1291" hidden="1">
              <a:extLst>
                <a:ext uri="{63B3BB69-23CF-44E3-9099-C40C66FF867C}">
                  <a14:compatExt spid="_x0000_s4363"/>
                </a:ext>
                <a:ext uri="{FF2B5EF4-FFF2-40B4-BE49-F238E27FC236}">
                  <a16:creationId xmlns:a16="http://schemas.microsoft.com/office/drawing/2014/main" id="{00000000-0008-0000-0600-00000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531</xdr:row>
          <xdr:rowOff>200025</xdr:rowOff>
        </xdr:from>
        <xdr:to>
          <xdr:col>23</xdr:col>
          <xdr:colOff>257175</xdr:colOff>
          <xdr:row>533</xdr:row>
          <xdr:rowOff>19050</xdr:rowOff>
        </xdr:to>
        <xdr:sp macro="" textlink="">
          <xdr:nvSpPr>
            <xdr:cNvPr id="4364" name="Check Box 1292" hidden="1">
              <a:extLst>
                <a:ext uri="{63B3BB69-23CF-44E3-9099-C40C66FF867C}">
                  <a14:compatExt spid="_x0000_s4364"/>
                </a:ext>
                <a:ext uri="{FF2B5EF4-FFF2-40B4-BE49-F238E27FC236}">
                  <a16:creationId xmlns:a16="http://schemas.microsoft.com/office/drawing/2014/main" id="{00000000-0008-0000-0600-00000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531</xdr:row>
          <xdr:rowOff>200025</xdr:rowOff>
        </xdr:from>
        <xdr:to>
          <xdr:col>24</xdr:col>
          <xdr:colOff>257175</xdr:colOff>
          <xdr:row>533</xdr:row>
          <xdr:rowOff>19050</xdr:rowOff>
        </xdr:to>
        <xdr:sp macro="" textlink="">
          <xdr:nvSpPr>
            <xdr:cNvPr id="4365" name="Check Box 1293" hidden="1">
              <a:extLst>
                <a:ext uri="{63B3BB69-23CF-44E3-9099-C40C66FF867C}">
                  <a14:compatExt spid="_x0000_s4365"/>
                </a:ext>
                <a:ext uri="{FF2B5EF4-FFF2-40B4-BE49-F238E27FC236}">
                  <a16:creationId xmlns:a16="http://schemas.microsoft.com/office/drawing/2014/main" id="{00000000-0008-0000-0600-00000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531</xdr:row>
          <xdr:rowOff>200025</xdr:rowOff>
        </xdr:from>
        <xdr:to>
          <xdr:col>25</xdr:col>
          <xdr:colOff>257175</xdr:colOff>
          <xdr:row>533</xdr:row>
          <xdr:rowOff>19050</xdr:rowOff>
        </xdr:to>
        <xdr:sp macro="" textlink="">
          <xdr:nvSpPr>
            <xdr:cNvPr id="4366" name="Check Box 1294" hidden="1">
              <a:extLst>
                <a:ext uri="{63B3BB69-23CF-44E3-9099-C40C66FF867C}">
                  <a14:compatExt spid="_x0000_s4366"/>
                </a:ext>
                <a:ext uri="{FF2B5EF4-FFF2-40B4-BE49-F238E27FC236}">
                  <a16:creationId xmlns:a16="http://schemas.microsoft.com/office/drawing/2014/main" id="{00000000-0008-0000-0600-00000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535</xdr:row>
          <xdr:rowOff>180975</xdr:rowOff>
        </xdr:from>
        <xdr:to>
          <xdr:col>23</xdr:col>
          <xdr:colOff>257175</xdr:colOff>
          <xdr:row>537</xdr:row>
          <xdr:rowOff>0</xdr:rowOff>
        </xdr:to>
        <xdr:sp macro="" textlink="">
          <xdr:nvSpPr>
            <xdr:cNvPr id="4367" name="Check Box 1295" hidden="1">
              <a:extLst>
                <a:ext uri="{63B3BB69-23CF-44E3-9099-C40C66FF867C}">
                  <a14:compatExt spid="_x0000_s4367"/>
                </a:ext>
                <a:ext uri="{FF2B5EF4-FFF2-40B4-BE49-F238E27FC236}">
                  <a16:creationId xmlns:a16="http://schemas.microsoft.com/office/drawing/2014/main" id="{00000000-0008-0000-0600-00000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535</xdr:row>
          <xdr:rowOff>180975</xdr:rowOff>
        </xdr:from>
        <xdr:to>
          <xdr:col>24</xdr:col>
          <xdr:colOff>257175</xdr:colOff>
          <xdr:row>537</xdr:row>
          <xdr:rowOff>0</xdr:rowOff>
        </xdr:to>
        <xdr:sp macro="" textlink="">
          <xdr:nvSpPr>
            <xdr:cNvPr id="4368" name="Check Box 1296" hidden="1">
              <a:extLst>
                <a:ext uri="{63B3BB69-23CF-44E3-9099-C40C66FF867C}">
                  <a14:compatExt spid="_x0000_s4368"/>
                </a:ext>
                <a:ext uri="{FF2B5EF4-FFF2-40B4-BE49-F238E27FC236}">
                  <a16:creationId xmlns:a16="http://schemas.microsoft.com/office/drawing/2014/main" id="{00000000-0008-0000-0600-00001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535</xdr:row>
          <xdr:rowOff>180975</xdr:rowOff>
        </xdr:from>
        <xdr:to>
          <xdr:col>25</xdr:col>
          <xdr:colOff>257175</xdr:colOff>
          <xdr:row>537</xdr:row>
          <xdr:rowOff>0</xdr:rowOff>
        </xdr:to>
        <xdr:sp macro="" textlink="">
          <xdr:nvSpPr>
            <xdr:cNvPr id="4369" name="Check Box 1297" hidden="1">
              <a:extLst>
                <a:ext uri="{63B3BB69-23CF-44E3-9099-C40C66FF867C}">
                  <a14:compatExt spid="_x0000_s4369"/>
                </a:ext>
                <a:ext uri="{FF2B5EF4-FFF2-40B4-BE49-F238E27FC236}">
                  <a16:creationId xmlns:a16="http://schemas.microsoft.com/office/drawing/2014/main" id="{00000000-0008-0000-0600-00001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541</xdr:row>
          <xdr:rowOff>57150</xdr:rowOff>
        </xdr:from>
        <xdr:to>
          <xdr:col>25</xdr:col>
          <xdr:colOff>257175</xdr:colOff>
          <xdr:row>542</xdr:row>
          <xdr:rowOff>85725</xdr:rowOff>
        </xdr:to>
        <xdr:sp macro="" textlink="">
          <xdr:nvSpPr>
            <xdr:cNvPr id="4370" name="Check Box 1298" hidden="1">
              <a:extLst>
                <a:ext uri="{63B3BB69-23CF-44E3-9099-C40C66FF867C}">
                  <a14:compatExt spid="_x0000_s4370"/>
                </a:ext>
                <a:ext uri="{FF2B5EF4-FFF2-40B4-BE49-F238E27FC236}">
                  <a16:creationId xmlns:a16="http://schemas.microsoft.com/office/drawing/2014/main" id="{00000000-0008-0000-0600-00001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564</xdr:row>
          <xdr:rowOff>0</xdr:rowOff>
        </xdr:from>
        <xdr:to>
          <xdr:col>25</xdr:col>
          <xdr:colOff>257175</xdr:colOff>
          <xdr:row>565</xdr:row>
          <xdr:rowOff>28575</xdr:rowOff>
        </xdr:to>
        <xdr:sp macro="" textlink="">
          <xdr:nvSpPr>
            <xdr:cNvPr id="4371" name="Check Box 1299" hidden="1">
              <a:extLst>
                <a:ext uri="{63B3BB69-23CF-44E3-9099-C40C66FF867C}">
                  <a14:compatExt spid="_x0000_s4371"/>
                </a:ext>
                <a:ext uri="{FF2B5EF4-FFF2-40B4-BE49-F238E27FC236}">
                  <a16:creationId xmlns:a16="http://schemas.microsoft.com/office/drawing/2014/main" id="{00000000-0008-0000-0600-00001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569</xdr:row>
          <xdr:rowOff>200025</xdr:rowOff>
        </xdr:from>
        <xdr:to>
          <xdr:col>25</xdr:col>
          <xdr:colOff>257175</xdr:colOff>
          <xdr:row>571</xdr:row>
          <xdr:rowOff>19050</xdr:rowOff>
        </xdr:to>
        <xdr:sp macro="" textlink="">
          <xdr:nvSpPr>
            <xdr:cNvPr id="4372" name="Check Box 1300" hidden="1">
              <a:extLst>
                <a:ext uri="{63B3BB69-23CF-44E3-9099-C40C66FF867C}">
                  <a14:compatExt spid="_x0000_s4372"/>
                </a:ext>
                <a:ext uri="{FF2B5EF4-FFF2-40B4-BE49-F238E27FC236}">
                  <a16:creationId xmlns:a16="http://schemas.microsoft.com/office/drawing/2014/main" id="{00000000-0008-0000-0600-00001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591</xdr:row>
          <xdr:rowOff>95250</xdr:rowOff>
        </xdr:from>
        <xdr:to>
          <xdr:col>25</xdr:col>
          <xdr:colOff>257175</xdr:colOff>
          <xdr:row>592</xdr:row>
          <xdr:rowOff>123825</xdr:rowOff>
        </xdr:to>
        <xdr:sp macro="" textlink="">
          <xdr:nvSpPr>
            <xdr:cNvPr id="4373" name="Check Box 1301" hidden="1">
              <a:extLst>
                <a:ext uri="{63B3BB69-23CF-44E3-9099-C40C66FF867C}">
                  <a14:compatExt spid="_x0000_s4373"/>
                </a:ext>
                <a:ext uri="{FF2B5EF4-FFF2-40B4-BE49-F238E27FC236}">
                  <a16:creationId xmlns:a16="http://schemas.microsoft.com/office/drawing/2014/main" id="{00000000-0008-0000-0600-00001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589</xdr:row>
          <xdr:rowOff>95250</xdr:rowOff>
        </xdr:from>
        <xdr:to>
          <xdr:col>25</xdr:col>
          <xdr:colOff>257175</xdr:colOff>
          <xdr:row>590</xdr:row>
          <xdr:rowOff>123825</xdr:rowOff>
        </xdr:to>
        <xdr:sp macro="" textlink="">
          <xdr:nvSpPr>
            <xdr:cNvPr id="4374" name="Check Box 1302" hidden="1">
              <a:extLst>
                <a:ext uri="{63B3BB69-23CF-44E3-9099-C40C66FF867C}">
                  <a14:compatExt spid="_x0000_s4374"/>
                </a:ext>
                <a:ext uri="{FF2B5EF4-FFF2-40B4-BE49-F238E27FC236}">
                  <a16:creationId xmlns:a16="http://schemas.microsoft.com/office/drawing/2014/main" id="{00000000-0008-0000-0600-00001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575</xdr:row>
          <xdr:rowOff>85725</xdr:rowOff>
        </xdr:from>
        <xdr:to>
          <xdr:col>23</xdr:col>
          <xdr:colOff>257175</xdr:colOff>
          <xdr:row>576</xdr:row>
          <xdr:rowOff>123825</xdr:rowOff>
        </xdr:to>
        <xdr:sp macro="" textlink="">
          <xdr:nvSpPr>
            <xdr:cNvPr id="4375" name="Check Box 1303" hidden="1">
              <a:extLst>
                <a:ext uri="{63B3BB69-23CF-44E3-9099-C40C66FF867C}">
                  <a14:compatExt spid="_x0000_s4375"/>
                </a:ext>
                <a:ext uri="{FF2B5EF4-FFF2-40B4-BE49-F238E27FC236}">
                  <a16:creationId xmlns:a16="http://schemas.microsoft.com/office/drawing/2014/main" id="{00000000-0008-0000-0600-00001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575</xdr:row>
          <xdr:rowOff>85725</xdr:rowOff>
        </xdr:from>
        <xdr:to>
          <xdr:col>24</xdr:col>
          <xdr:colOff>257175</xdr:colOff>
          <xdr:row>576</xdr:row>
          <xdr:rowOff>123825</xdr:rowOff>
        </xdr:to>
        <xdr:sp macro="" textlink="">
          <xdr:nvSpPr>
            <xdr:cNvPr id="4376" name="Check Box 1304" hidden="1">
              <a:extLst>
                <a:ext uri="{63B3BB69-23CF-44E3-9099-C40C66FF867C}">
                  <a14:compatExt spid="_x0000_s4376"/>
                </a:ext>
                <a:ext uri="{FF2B5EF4-FFF2-40B4-BE49-F238E27FC236}">
                  <a16:creationId xmlns:a16="http://schemas.microsoft.com/office/drawing/2014/main" id="{00000000-0008-0000-0600-00001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697</xdr:row>
          <xdr:rowOff>95250</xdr:rowOff>
        </xdr:from>
        <xdr:to>
          <xdr:col>23</xdr:col>
          <xdr:colOff>257175</xdr:colOff>
          <xdr:row>698</xdr:row>
          <xdr:rowOff>123825</xdr:rowOff>
        </xdr:to>
        <xdr:sp macro="" textlink="">
          <xdr:nvSpPr>
            <xdr:cNvPr id="4377" name="Check Box 1305" hidden="1">
              <a:extLst>
                <a:ext uri="{63B3BB69-23CF-44E3-9099-C40C66FF867C}">
                  <a14:compatExt spid="_x0000_s4377"/>
                </a:ext>
                <a:ext uri="{FF2B5EF4-FFF2-40B4-BE49-F238E27FC236}">
                  <a16:creationId xmlns:a16="http://schemas.microsoft.com/office/drawing/2014/main" id="{00000000-0008-0000-0600-00001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697</xdr:row>
          <xdr:rowOff>95250</xdr:rowOff>
        </xdr:from>
        <xdr:to>
          <xdr:col>24</xdr:col>
          <xdr:colOff>257175</xdr:colOff>
          <xdr:row>698</xdr:row>
          <xdr:rowOff>123825</xdr:rowOff>
        </xdr:to>
        <xdr:sp macro="" textlink="">
          <xdr:nvSpPr>
            <xdr:cNvPr id="4378" name="Check Box 1306" hidden="1">
              <a:extLst>
                <a:ext uri="{63B3BB69-23CF-44E3-9099-C40C66FF867C}">
                  <a14:compatExt spid="_x0000_s4378"/>
                </a:ext>
                <a:ext uri="{FF2B5EF4-FFF2-40B4-BE49-F238E27FC236}">
                  <a16:creationId xmlns:a16="http://schemas.microsoft.com/office/drawing/2014/main" id="{00000000-0008-0000-0600-00001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697</xdr:row>
          <xdr:rowOff>95250</xdr:rowOff>
        </xdr:from>
        <xdr:to>
          <xdr:col>25</xdr:col>
          <xdr:colOff>257175</xdr:colOff>
          <xdr:row>698</xdr:row>
          <xdr:rowOff>123825</xdr:rowOff>
        </xdr:to>
        <xdr:sp macro="" textlink="">
          <xdr:nvSpPr>
            <xdr:cNvPr id="4379" name="Check Box 1307" hidden="1">
              <a:extLst>
                <a:ext uri="{63B3BB69-23CF-44E3-9099-C40C66FF867C}">
                  <a14:compatExt spid="_x0000_s4379"/>
                </a:ext>
                <a:ext uri="{FF2B5EF4-FFF2-40B4-BE49-F238E27FC236}">
                  <a16:creationId xmlns:a16="http://schemas.microsoft.com/office/drawing/2014/main" id="{00000000-0008-0000-0600-00001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692</xdr:row>
          <xdr:rowOff>95250</xdr:rowOff>
        </xdr:from>
        <xdr:to>
          <xdr:col>23</xdr:col>
          <xdr:colOff>257175</xdr:colOff>
          <xdr:row>693</xdr:row>
          <xdr:rowOff>123825</xdr:rowOff>
        </xdr:to>
        <xdr:sp macro="" textlink="">
          <xdr:nvSpPr>
            <xdr:cNvPr id="4380" name="Check Box 1308" hidden="1">
              <a:extLst>
                <a:ext uri="{63B3BB69-23CF-44E3-9099-C40C66FF867C}">
                  <a14:compatExt spid="_x0000_s4380"/>
                </a:ext>
                <a:ext uri="{FF2B5EF4-FFF2-40B4-BE49-F238E27FC236}">
                  <a16:creationId xmlns:a16="http://schemas.microsoft.com/office/drawing/2014/main" id="{00000000-0008-0000-0600-00001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692</xdr:row>
          <xdr:rowOff>95250</xdr:rowOff>
        </xdr:from>
        <xdr:to>
          <xdr:col>24</xdr:col>
          <xdr:colOff>257175</xdr:colOff>
          <xdr:row>693</xdr:row>
          <xdr:rowOff>123825</xdr:rowOff>
        </xdr:to>
        <xdr:sp macro="" textlink="">
          <xdr:nvSpPr>
            <xdr:cNvPr id="4381" name="Check Box 1309" hidden="1">
              <a:extLst>
                <a:ext uri="{63B3BB69-23CF-44E3-9099-C40C66FF867C}">
                  <a14:compatExt spid="_x0000_s4381"/>
                </a:ext>
                <a:ext uri="{FF2B5EF4-FFF2-40B4-BE49-F238E27FC236}">
                  <a16:creationId xmlns:a16="http://schemas.microsoft.com/office/drawing/2014/main" id="{00000000-0008-0000-0600-00001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692</xdr:row>
          <xdr:rowOff>95250</xdr:rowOff>
        </xdr:from>
        <xdr:to>
          <xdr:col>25</xdr:col>
          <xdr:colOff>257175</xdr:colOff>
          <xdr:row>693</xdr:row>
          <xdr:rowOff>123825</xdr:rowOff>
        </xdr:to>
        <xdr:sp macro="" textlink="">
          <xdr:nvSpPr>
            <xdr:cNvPr id="4382" name="Check Box 1310" hidden="1">
              <a:extLst>
                <a:ext uri="{63B3BB69-23CF-44E3-9099-C40C66FF867C}">
                  <a14:compatExt spid="_x0000_s4382"/>
                </a:ext>
                <a:ext uri="{FF2B5EF4-FFF2-40B4-BE49-F238E27FC236}">
                  <a16:creationId xmlns:a16="http://schemas.microsoft.com/office/drawing/2014/main" id="{00000000-0008-0000-0600-00001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694</xdr:row>
          <xdr:rowOff>200025</xdr:rowOff>
        </xdr:from>
        <xdr:to>
          <xdr:col>23</xdr:col>
          <xdr:colOff>257175</xdr:colOff>
          <xdr:row>696</xdr:row>
          <xdr:rowOff>19050</xdr:rowOff>
        </xdr:to>
        <xdr:sp macro="" textlink="">
          <xdr:nvSpPr>
            <xdr:cNvPr id="4383" name="Check Box 1311" hidden="1">
              <a:extLst>
                <a:ext uri="{63B3BB69-23CF-44E3-9099-C40C66FF867C}">
                  <a14:compatExt spid="_x0000_s4383"/>
                </a:ext>
                <a:ext uri="{FF2B5EF4-FFF2-40B4-BE49-F238E27FC236}">
                  <a16:creationId xmlns:a16="http://schemas.microsoft.com/office/drawing/2014/main" id="{00000000-0008-0000-0600-00001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694</xdr:row>
          <xdr:rowOff>200025</xdr:rowOff>
        </xdr:from>
        <xdr:to>
          <xdr:col>24</xdr:col>
          <xdr:colOff>257175</xdr:colOff>
          <xdr:row>696</xdr:row>
          <xdr:rowOff>19050</xdr:rowOff>
        </xdr:to>
        <xdr:sp macro="" textlink="">
          <xdr:nvSpPr>
            <xdr:cNvPr id="4384" name="Check Box 1312" hidden="1">
              <a:extLst>
                <a:ext uri="{63B3BB69-23CF-44E3-9099-C40C66FF867C}">
                  <a14:compatExt spid="_x0000_s4384"/>
                </a:ext>
                <a:ext uri="{FF2B5EF4-FFF2-40B4-BE49-F238E27FC236}">
                  <a16:creationId xmlns:a16="http://schemas.microsoft.com/office/drawing/2014/main" id="{00000000-0008-0000-0600-00002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694</xdr:row>
          <xdr:rowOff>200025</xdr:rowOff>
        </xdr:from>
        <xdr:to>
          <xdr:col>25</xdr:col>
          <xdr:colOff>257175</xdr:colOff>
          <xdr:row>696</xdr:row>
          <xdr:rowOff>19050</xdr:rowOff>
        </xdr:to>
        <xdr:sp macro="" textlink="">
          <xdr:nvSpPr>
            <xdr:cNvPr id="4385" name="Check Box 1313" hidden="1">
              <a:extLst>
                <a:ext uri="{63B3BB69-23CF-44E3-9099-C40C66FF867C}">
                  <a14:compatExt spid="_x0000_s4385"/>
                </a:ext>
                <a:ext uri="{FF2B5EF4-FFF2-40B4-BE49-F238E27FC236}">
                  <a16:creationId xmlns:a16="http://schemas.microsoft.com/office/drawing/2014/main" id="{00000000-0008-0000-0600-00002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688</xdr:row>
          <xdr:rowOff>200025</xdr:rowOff>
        </xdr:from>
        <xdr:to>
          <xdr:col>23</xdr:col>
          <xdr:colOff>257175</xdr:colOff>
          <xdr:row>690</xdr:row>
          <xdr:rowOff>19050</xdr:rowOff>
        </xdr:to>
        <xdr:sp macro="" textlink="">
          <xdr:nvSpPr>
            <xdr:cNvPr id="4386" name="Check Box 1314" hidden="1">
              <a:extLst>
                <a:ext uri="{63B3BB69-23CF-44E3-9099-C40C66FF867C}">
                  <a14:compatExt spid="_x0000_s4386"/>
                </a:ext>
                <a:ext uri="{FF2B5EF4-FFF2-40B4-BE49-F238E27FC236}">
                  <a16:creationId xmlns:a16="http://schemas.microsoft.com/office/drawing/2014/main" id="{00000000-0008-0000-0600-00002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688</xdr:row>
          <xdr:rowOff>200025</xdr:rowOff>
        </xdr:from>
        <xdr:to>
          <xdr:col>24</xdr:col>
          <xdr:colOff>257175</xdr:colOff>
          <xdr:row>690</xdr:row>
          <xdr:rowOff>19050</xdr:rowOff>
        </xdr:to>
        <xdr:sp macro="" textlink="">
          <xdr:nvSpPr>
            <xdr:cNvPr id="4387" name="Check Box 1315" hidden="1">
              <a:extLst>
                <a:ext uri="{63B3BB69-23CF-44E3-9099-C40C66FF867C}">
                  <a14:compatExt spid="_x0000_s4387"/>
                </a:ext>
                <a:ext uri="{FF2B5EF4-FFF2-40B4-BE49-F238E27FC236}">
                  <a16:creationId xmlns:a16="http://schemas.microsoft.com/office/drawing/2014/main" id="{00000000-0008-0000-0600-00002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688</xdr:row>
          <xdr:rowOff>200025</xdr:rowOff>
        </xdr:from>
        <xdr:to>
          <xdr:col>25</xdr:col>
          <xdr:colOff>257175</xdr:colOff>
          <xdr:row>690</xdr:row>
          <xdr:rowOff>19050</xdr:rowOff>
        </xdr:to>
        <xdr:sp macro="" textlink="">
          <xdr:nvSpPr>
            <xdr:cNvPr id="4388" name="Check Box 1316" hidden="1">
              <a:extLst>
                <a:ext uri="{63B3BB69-23CF-44E3-9099-C40C66FF867C}">
                  <a14:compatExt spid="_x0000_s4388"/>
                </a:ext>
                <a:ext uri="{FF2B5EF4-FFF2-40B4-BE49-F238E27FC236}">
                  <a16:creationId xmlns:a16="http://schemas.microsoft.com/office/drawing/2014/main" id="{00000000-0008-0000-0600-00002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722</xdr:row>
          <xdr:rowOff>76200</xdr:rowOff>
        </xdr:from>
        <xdr:to>
          <xdr:col>25</xdr:col>
          <xdr:colOff>257175</xdr:colOff>
          <xdr:row>723</xdr:row>
          <xdr:rowOff>104775</xdr:rowOff>
        </xdr:to>
        <xdr:sp macro="" textlink="">
          <xdr:nvSpPr>
            <xdr:cNvPr id="4389" name="Check Box 1317" hidden="1">
              <a:extLst>
                <a:ext uri="{63B3BB69-23CF-44E3-9099-C40C66FF867C}">
                  <a14:compatExt spid="_x0000_s4389"/>
                </a:ext>
                <a:ext uri="{FF2B5EF4-FFF2-40B4-BE49-F238E27FC236}">
                  <a16:creationId xmlns:a16="http://schemas.microsoft.com/office/drawing/2014/main" id="{00000000-0008-0000-0600-00002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620</xdr:row>
          <xdr:rowOff>95250</xdr:rowOff>
        </xdr:from>
        <xdr:to>
          <xdr:col>23</xdr:col>
          <xdr:colOff>257175</xdr:colOff>
          <xdr:row>621</xdr:row>
          <xdr:rowOff>123825</xdr:rowOff>
        </xdr:to>
        <xdr:sp macro="" textlink="">
          <xdr:nvSpPr>
            <xdr:cNvPr id="4390" name="Check Box 1318" hidden="1">
              <a:extLst>
                <a:ext uri="{63B3BB69-23CF-44E3-9099-C40C66FF867C}">
                  <a14:compatExt spid="_x0000_s4390"/>
                </a:ext>
                <a:ext uri="{FF2B5EF4-FFF2-40B4-BE49-F238E27FC236}">
                  <a16:creationId xmlns:a16="http://schemas.microsoft.com/office/drawing/2014/main" id="{00000000-0008-0000-0600-00002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620</xdr:row>
          <xdr:rowOff>95250</xdr:rowOff>
        </xdr:from>
        <xdr:to>
          <xdr:col>24</xdr:col>
          <xdr:colOff>257175</xdr:colOff>
          <xdr:row>621</xdr:row>
          <xdr:rowOff>123825</xdr:rowOff>
        </xdr:to>
        <xdr:sp macro="" textlink="">
          <xdr:nvSpPr>
            <xdr:cNvPr id="4391" name="Check Box 1319" hidden="1">
              <a:extLst>
                <a:ext uri="{63B3BB69-23CF-44E3-9099-C40C66FF867C}">
                  <a14:compatExt spid="_x0000_s4391"/>
                </a:ext>
                <a:ext uri="{FF2B5EF4-FFF2-40B4-BE49-F238E27FC236}">
                  <a16:creationId xmlns:a16="http://schemas.microsoft.com/office/drawing/2014/main" id="{00000000-0008-0000-0600-00002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620</xdr:row>
          <xdr:rowOff>95250</xdr:rowOff>
        </xdr:from>
        <xdr:to>
          <xdr:col>25</xdr:col>
          <xdr:colOff>257175</xdr:colOff>
          <xdr:row>621</xdr:row>
          <xdr:rowOff>123825</xdr:rowOff>
        </xdr:to>
        <xdr:sp macro="" textlink="">
          <xdr:nvSpPr>
            <xdr:cNvPr id="4392" name="Check Box 1320" hidden="1">
              <a:extLst>
                <a:ext uri="{63B3BB69-23CF-44E3-9099-C40C66FF867C}">
                  <a14:compatExt spid="_x0000_s4392"/>
                </a:ext>
                <a:ext uri="{FF2B5EF4-FFF2-40B4-BE49-F238E27FC236}">
                  <a16:creationId xmlns:a16="http://schemas.microsoft.com/office/drawing/2014/main" id="{00000000-0008-0000-0600-00002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622</xdr:row>
          <xdr:rowOff>200025</xdr:rowOff>
        </xdr:from>
        <xdr:to>
          <xdr:col>25</xdr:col>
          <xdr:colOff>257175</xdr:colOff>
          <xdr:row>624</xdr:row>
          <xdr:rowOff>19050</xdr:rowOff>
        </xdr:to>
        <xdr:sp macro="" textlink="">
          <xdr:nvSpPr>
            <xdr:cNvPr id="4393" name="Check Box 1321" hidden="1">
              <a:extLst>
                <a:ext uri="{63B3BB69-23CF-44E3-9099-C40C66FF867C}">
                  <a14:compatExt spid="_x0000_s4393"/>
                </a:ext>
                <a:ext uri="{FF2B5EF4-FFF2-40B4-BE49-F238E27FC236}">
                  <a16:creationId xmlns:a16="http://schemas.microsoft.com/office/drawing/2014/main" id="{00000000-0008-0000-0600-00002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625</xdr:row>
          <xdr:rowOff>200025</xdr:rowOff>
        </xdr:from>
        <xdr:to>
          <xdr:col>25</xdr:col>
          <xdr:colOff>257175</xdr:colOff>
          <xdr:row>627</xdr:row>
          <xdr:rowOff>19050</xdr:rowOff>
        </xdr:to>
        <xdr:sp macro="" textlink="">
          <xdr:nvSpPr>
            <xdr:cNvPr id="4394" name="Check Box 1322" hidden="1">
              <a:extLst>
                <a:ext uri="{63B3BB69-23CF-44E3-9099-C40C66FF867C}">
                  <a14:compatExt spid="_x0000_s4394"/>
                </a:ext>
                <a:ext uri="{FF2B5EF4-FFF2-40B4-BE49-F238E27FC236}">
                  <a16:creationId xmlns:a16="http://schemas.microsoft.com/office/drawing/2014/main" id="{00000000-0008-0000-0600-00002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613</xdr:row>
          <xdr:rowOff>200025</xdr:rowOff>
        </xdr:from>
        <xdr:to>
          <xdr:col>25</xdr:col>
          <xdr:colOff>257175</xdr:colOff>
          <xdr:row>615</xdr:row>
          <xdr:rowOff>28575</xdr:rowOff>
        </xdr:to>
        <xdr:sp macro="" textlink="">
          <xdr:nvSpPr>
            <xdr:cNvPr id="4395" name="Check Box 1323" hidden="1">
              <a:extLst>
                <a:ext uri="{63B3BB69-23CF-44E3-9099-C40C66FF867C}">
                  <a14:compatExt spid="_x0000_s4395"/>
                </a:ext>
                <a:ext uri="{FF2B5EF4-FFF2-40B4-BE49-F238E27FC236}">
                  <a16:creationId xmlns:a16="http://schemas.microsoft.com/office/drawing/2014/main" id="{00000000-0008-0000-0600-00002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617</xdr:row>
          <xdr:rowOff>95250</xdr:rowOff>
        </xdr:from>
        <xdr:to>
          <xdr:col>25</xdr:col>
          <xdr:colOff>257175</xdr:colOff>
          <xdr:row>618</xdr:row>
          <xdr:rowOff>123825</xdr:rowOff>
        </xdr:to>
        <xdr:sp macro="" textlink="">
          <xdr:nvSpPr>
            <xdr:cNvPr id="4396" name="Check Box 1324" hidden="1">
              <a:extLst>
                <a:ext uri="{63B3BB69-23CF-44E3-9099-C40C66FF867C}">
                  <a14:compatExt spid="_x0000_s4396"/>
                </a:ext>
                <a:ext uri="{FF2B5EF4-FFF2-40B4-BE49-F238E27FC236}">
                  <a16:creationId xmlns:a16="http://schemas.microsoft.com/office/drawing/2014/main" id="{00000000-0008-0000-0600-00002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756</xdr:row>
          <xdr:rowOff>171450</xdr:rowOff>
        </xdr:from>
        <xdr:to>
          <xdr:col>23</xdr:col>
          <xdr:colOff>257175</xdr:colOff>
          <xdr:row>757</xdr:row>
          <xdr:rowOff>200025</xdr:rowOff>
        </xdr:to>
        <xdr:sp macro="" textlink="">
          <xdr:nvSpPr>
            <xdr:cNvPr id="4404" name="Check Box 1332" hidden="1">
              <a:extLst>
                <a:ext uri="{63B3BB69-23CF-44E3-9099-C40C66FF867C}">
                  <a14:compatExt spid="_x0000_s4404"/>
                </a:ext>
                <a:ext uri="{FF2B5EF4-FFF2-40B4-BE49-F238E27FC236}">
                  <a16:creationId xmlns:a16="http://schemas.microsoft.com/office/drawing/2014/main" id="{00000000-0008-0000-0600-00003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756</xdr:row>
          <xdr:rowOff>171450</xdr:rowOff>
        </xdr:from>
        <xdr:to>
          <xdr:col>24</xdr:col>
          <xdr:colOff>257175</xdr:colOff>
          <xdr:row>757</xdr:row>
          <xdr:rowOff>200025</xdr:rowOff>
        </xdr:to>
        <xdr:sp macro="" textlink="">
          <xdr:nvSpPr>
            <xdr:cNvPr id="4405" name="Check Box 1333" hidden="1">
              <a:extLst>
                <a:ext uri="{63B3BB69-23CF-44E3-9099-C40C66FF867C}">
                  <a14:compatExt spid="_x0000_s4405"/>
                </a:ext>
                <a:ext uri="{FF2B5EF4-FFF2-40B4-BE49-F238E27FC236}">
                  <a16:creationId xmlns:a16="http://schemas.microsoft.com/office/drawing/2014/main" id="{00000000-0008-0000-0600-00003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756</xdr:row>
          <xdr:rowOff>171450</xdr:rowOff>
        </xdr:from>
        <xdr:to>
          <xdr:col>25</xdr:col>
          <xdr:colOff>257175</xdr:colOff>
          <xdr:row>757</xdr:row>
          <xdr:rowOff>200025</xdr:rowOff>
        </xdr:to>
        <xdr:sp macro="" textlink="">
          <xdr:nvSpPr>
            <xdr:cNvPr id="4406" name="Check Box 1334" hidden="1">
              <a:extLst>
                <a:ext uri="{63B3BB69-23CF-44E3-9099-C40C66FF867C}">
                  <a14:compatExt spid="_x0000_s4406"/>
                </a:ext>
                <a:ext uri="{FF2B5EF4-FFF2-40B4-BE49-F238E27FC236}">
                  <a16:creationId xmlns:a16="http://schemas.microsoft.com/office/drawing/2014/main" id="{00000000-0008-0000-0600-00003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760</xdr:row>
          <xdr:rowOff>200025</xdr:rowOff>
        </xdr:from>
        <xdr:to>
          <xdr:col>23</xdr:col>
          <xdr:colOff>257175</xdr:colOff>
          <xdr:row>762</xdr:row>
          <xdr:rowOff>19050</xdr:rowOff>
        </xdr:to>
        <xdr:sp macro="" textlink="">
          <xdr:nvSpPr>
            <xdr:cNvPr id="4407" name="Check Box 1335" hidden="1">
              <a:extLst>
                <a:ext uri="{63B3BB69-23CF-44E3-9099-C40C66FF867C}">
                  <a14:compatExt spid="_x0000_s4407"/>
                </a:ext>
                <a:ext uri="{FF2B5EF4-FFF2-40B4-BE49-F238E27FC236}">
                  <a16:creationId xmlns:a16="http://schemas.microsoft.com/office/drawing/2014/main" id="{00000000-0008-0000-0600-00003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760</xdr:row>
          <xdr:rowOff>200025</xdr:rowOff>
        </xdr:from>
        <xdr:to>
          <xdr:col>24</xdr:col>
          <xdr:colOff>257175</xdr:colOff>
          <xdr:row>762</xdr:row>
          <xdr:rowOff>19050</xdr:rowOff>
        </xdr:to>
        <xdr:sp macro="" textlink="">
          <xdr:nvSpPr>
            <xdr:cNvPr id="4408" name="Check Box 1336" hidden="1">
              <a:extLst>
                <a:ext uri="{63B3BB69-23CF-44E3-9099-C40C66FF867C}">
                  <a14:compatExt spid="_x0000_s4408"/>
                </a:ext>
                <a:ext uri="{FF2B5EF4-FFF2-40B4-BE49-F238E27FC236}">
                  <a16:creationId xmlns:a16="http://schemas.microsoft.com/office/drawing/2014/main" id="{00000000-0008-0000-0600-00003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763</xdr:row>
          <xdr:rowOff>200025</xdr:rowOff>
        </xdr:from>
        <xdr:to>
          <xdr:col>23</xdr:col>
          <xdr:colOff>257175</xdr:colOff>
          <xdr:row>765</xdr:row>
          <xdr:rowOff>19050</xdr:rowOff>
        </xdr:to>
        <xdr:sp macro="" textlink="">
          <xdr:nvSpPr>
            <xdr:cNvPr id="4409" name="Check Box 1337" hidden="1">
              <a:extLst>
                <a:ext uri="{63B3BB69-23CF-44E3-9099-C40C66FF867C}">
                  <a14:compatExt spid="_x0000_s4409"/>
                </a:ext>
                <a:ext uri="{FF2B5EF4-FFF2-40B4-BE49-F238E27FC236}">
                  <a16:creationId xmlns:a16="http://schemas.microsoft.com/office/drawing/2014/main" id="{00000000-0008-0000-0600-00003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763</xdr:row>
          <xdr:rowOff>200025</xdr:rowOff>
        </xdr:from>
        <xdr:to>
          <xdr:col>24</xdr:col>
          <xdr:colOff>257175</xdr:colOff>
          <xdr:row>765</xdr:row>
          <xdr:rowOff>19050</xdr:rowOff>
        </xdr:to>
        <xdr:sp macro="" textlink="">
          <xdr:nvSpPr>
            <xdr:cNvPr id="4410" name="Check Box 1338" hidden="1">
              <a:extLst>
                <a:ext uri="{63B3BB69-23CF-44E3-9099-C40C66FF867C}">
                  <a14:compatExt spid="_x0000_s4410"/>
                </a:ext>
                <a:ext uri="{FF2B5EF4-FFF2-40B4-BE49-F238E27FC236}">
                  <a16:creationId xmlns:a16="http://schemas.microsoft.com/office/drawing/2014/main" id="{00000000-0008-0000-0600-00003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760</xdr:row>
          <xdr:rowOff>200025</xdr:rowOff>
        </xdr:from>
        <xdr:to>
          <xdr:col>25</xdr:col>
          <xdr:colOff>257175</xdr:colOff>
          <xdr:row>762</xdr:row>
          <xdr:rowOff>19050</xdr:rowOff>
        </xdr:to>
        <xdr:sp macro="" textlink="">
          <xdr:nvSpPr>
            <xdr:cNvPr id="4411" name="Check Box 1339" hidden="1">
              <a:extLst>
                <a:ext uri="{63B3BB69-23CF-44E3-9099-C40C66FF867C}">
                  <a14:compatExt spid="_x0000_s4411"/>
                </a:ext>
                <a:ext uri="{FF2B5EF4-FFF2-40B4-BE49-F238E27FC236}">
                  <a16:creationId xmlns:a16="http://schemas.microsoft.com/office/drawing/2014/main" id="{00000000-0008-0000-0600-00003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763</xdr:row>
          <xdr:rowOff>200025</xdr:rowOff>
        </xdr:from>
        <xdr:to>
          <xdr:col>25</xdr:col>
          <xdr:colOff>257175</xdr:colOff>
          <xdr:row>765</xdr:row>
          <xdr:rowOff>19050</xdr:rowOff>
        </xdr:to>
        <xdr:sp macro="" textlink="">
          <xdr:nvSpPr>
            <xdr:cNvPr id="4412" name="Check Box 1340" hidden="1">
              <a:extLst>
                <a:ext uri="{63B3BB69-23CF-44E3-9099-C40C66FF867C}">
                  <a14:compatExt spid="_x0000_s4412"/>
                </a:ext>
                <a:ext uri="{FF2B5EF4-FFF2-40B4-BE49-F238E27FC236}">
                  <a16:creationId xmlns:a16="http://schemas.microsoft.com/office/drawing/2014/main" id="{00000000-0008-0000-0600-00003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730</xdr:row>
          <xdr:rowOff>180975</xdr:rowOff>
        </xdr:from>
        <xdr:to>
          <xdr:col>4</xdr:col>
          <xdr:colOff>247650</xdr:colOff>
          <xdr:row>732</xdr:row>
          <xdr:rowOff>0</xdr:rowOff>
        </xdr:to>
        <xdr:sp macro="" textlink="">
          <xdr:nvSpPr>
            <xdr:cNvPr id="4426" name="Check Box 1354" hidden="1">
              <a:extLst>
                <a:ext uri="{63B3BB69-23CF-44E3-9099-C40C66FF867C}">
                  <a14:compatExt spid="_x0000_s4426"/>
                </a:ext>
                <a:ext uri="{FF2B5EF4-FFF2-40B4-BE49-F238E27FC236}">
                  <a16:creationId xmlns:a16="http://schemas.microsoft.com/office/drawing/2014/main" id="{00000000-0008-0000-0600-00004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106</xdr:row>
          <xdr:rowOff>0</xdr:rowOff>
        </xdr:from>
        <xdr:to>
          <xdr:col>23</xdr:col>
          <xdr:colOff>266700</xdr:colOff>
          <xdr:row>107</xdr:row>
          <xdr:rowOff>28575</xdr:rowOff>
        </xdr:to>
        <xdr:sp macro="" textlink="">
          <xdr:nvSpPr>
            <xdr:cNvPr id="4429" name="Check Box 1357" hidden="1">
              <a:extLst>
                <a:ext uri="{63B3BB69-23CF-44E3-9099-C40C66FF867C}">
                  <a14:compatExt spid="_x0000_s4429"/>
                </a:ext>
                <a:ext uri="{FF2B5EF4-FFF2-40B4-BE49-F238E27FC236}">
                  <a16:creationId xmlns:a16="http://schemas.microsoft.com/office/drawing/2014/main" id="{00000000-0008-0000-0600-00004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106</xdr:row>
          <xdr:rowOff>0</xdr:rowOff>
        </xdr:from>
        <xdr:to>
          <xdr:col>24</xdr:col>
          <xdr:colOff>257175</xdr:colOff>
          <xdr:row>107</xdr:row>
          <xdr:rowOff>28575</xdr:rowOff>
        </xdr:to>
        <xdr:sp macro="" textlink="">
          <xdr:nvSpPr>
            <xdr:cNvPr id="4430" name="Check Box 1358" hidden="1">
              <a:extLst>
                <a:ext uri="{63B3BB69-23CF-44E3-9099-C40C66FF867C}">
                  <a14:compatExt spid="_x0000_s4430"/>
                </a:ext>
                <a:ext uri="{FF2B5EF4-FFF2-40B4-BE49-F238E27FC236}">
                  <a16:creationId xmlns:a16="http://schemas.microsoft.com/office/drawing/2014/main" id="{00000000-0008-0000-0600-00004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1150</xdr:row>
          <xdr:rowOff>9525</xdr:rowOff>
        </xdr:from>
        <xdr:to>
          <xdr:col>23</xdr:col>
          <xdr:colOff>257175</xdr:colOff>
          <xdr:row>1151</xdr:row>
          <xdr:rowOff>57150</xdr:rowOff>
        </xdr:to>
        <xdr:sp macro="" textlink="">
          <xdr:nvSpPr>
            <xdr:cNvPr id="4431" name="Check Box 1359" hidden="1">
              <a:extLst>
                <a:ext uri="{63B3BB69-23CF-44E3-9099-C40C66FF867C}">
                  <a14:compatExt spid="_x0000_s4431"/>
                </a:ext>
                <a:ext uri="{FF2B5EF4-FFF2-40B4-BE49-F238E27FC236}">
                  <a16:creationId xmlns:a16="http://schemas.microsoft.com/office/drawing/2014/main" id="{00000000-0008-0000-0600-00004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1150</xdr:row>
          <xdr:rowOff>9525</xdr:rowOff>
        </xdr:from>
        <xdr:to>
          <xdr:col>24</xdr:col>
          <xdr:colOff>257175</xdr:colOff>
          <xdr:row>1151</xdr:row>
          <xdr:rowOff>57150</xdr:rowOff>
        </xdr:to>
        <xdr:sp macro="" textlink="">
          <xdr:nvSpPr>
            <xdr:cNvPr id="4432" name="Check Box 1360" hidden="1">
              <a:extLst>
                <a:ext uri="{63B3BB69-23CF-44E3-9099-C40C66FF867C}">
                  <a14:compatExt spid="_x0000_s4432"/>
                </a:ext>
                <a:ext uri="{FF2B5EF4-FFF2-40B4-BE49-F238E27FC236}">
                  <a16:creationId xmlns:a16="http://schemas.microsoft.com/office/drawing/2014/main" id="{00000000-0008-0000-0600-00005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1150</xdr:row>
          <xdr:rowOff>9525</xdr:rowOff>
        </xdr:from>
        <xdr:to>
          <xdr:col>25</xdr:col>
          <xdr:colOff>257175</xdr:colOff>
          <xdr:row>1151</xdr:row>
          <xdr:rowOff>57150</xdr:rowOff>
        </xdr:to>
        <xdr:sp macro="" textlink="">
          <xdr:nvSpPr>
            <xdr:cNvPr id="4433" name="Check Box 1361" hidden="1">
              <a:extLst>
                <a:ext uri="{63B3BB69-23CF-44E3-9099-C40C66FF867C}">
                  <a14:compatExt spid="_x0000_s4433"/>
                </a:ext>
                <a:ext uri="{FF2B5EF4-FFF2-40B4-BE49-F238E27FC236}">
                  <a16:creationId xmlns:a16="http://schemas.microsoft.com/office/drawing/2014/main" id="{00000000-0008-0000-0600-00005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xdr:row>
          <xdr:rowOff>85725</xdr:rowOff>
        </xdr:from>
        <xdr:to>
          <xdr:col>23</xdr:col>
          <xdr:colOff>257175</xdr:colOff>
          <xdr:row>67</xdr:row>
          <xdr:rowOff>114300</xdr:rowOff>
        </xdr:to>
        <xdr:sp macro="" textlink="">
          <xdr:nvSpPr>
            <xdr:cNvPr id="4437" name="Check Box 1365" hidden="1">
              <a:extLst>
                <a:ext uri="{63B3BB69-23CF-44E3-9099-C40C66FF867C}">
                  <a14:compatExt spid="_x0000_s4437"/>
                </a:ext>
                <a:ext uri="{FF2B5EF4-FFF2-40B4-BE49-F238E27FC236}">
                  <a16:creationId xmlns:a16="http://schemas.microsoft.com/office/drawing/2014/main" id="{00000000-0008-0000-0600-00005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xdr:row>
          <xdr:rowOff>85725</xdr:rowOff>
        </xdr:from>
        <xdr:to>
          <xdr:col>24</xdr:col>
          <xdr:colOff>257175</xdr:colOff>
          <xdr:row>67</xdr:row>
          <xdr:rowOff>114300</xdr:rowOff>
        </xdr:to>
        <xdr:sp macro="" textlink="">
          <xdr:nvSpPr>
            <xdr:cNvPr id="4438" name="Check Box 1366" hidden="1">
              <a:extLst>
                <a:ext uri="{63B3BB69-23CF-44E3-9099-C40C66FF867C}">
                  <a14:compatExt spid="_x0000_s4438"/>
                </a:ext>
                <a:ext uri="{FF2B5EF4-FFF2-40B4-BE49-F238E27FC236}">
                  <a16:creationId xmlns:a16="http://schemas.microsoft.com/office/drawing/2014/main" id="{00000000-0008-0000-0600-00005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74</xdr:row>
          <xdr:rowOff>200025</xdr:rowOff>
        </xdr:from>
        <xdr:to>
          <xdr:col>23</xdr:col>
          <xdr:colOff>257175</xdr:colOff>
          <xdr:row>76</xdr:row>
          <xdr:rowOff>19050</xdr:rowOff>
        </xdr:to>
        <xdr:sp macro="" textlink="">
          <xdr:nvSpPr>
            <xdr:cNvPr id="4439" name="Check Box 1367" hidden="1">
              <a:extLst>
                <a:ext uri="{63B3BB69-23CF-44E3-9099-C40C66FF867C}">
                  <a14:compatExt spid="_x0000_s4439"/>
                </a:ext>
                <a:ext uri="{FF2B5EF4-FFF2-40B4-BE49-F238E27FC236}">
                  <a16:creationId xmlns:a16="http://schemas.microsoft.com/office/drawing/2014/main" id="{00000000-0008-0000-0600-00005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74</xdr:row>
          <xdr:rowOff>200025</xdr:rowOff>
        </xdr:from>
        <xdr:to>
          <xdr:col>24</xdr:col>
          <xdr:colOff>257175</xdr:colOff>
          <xdr:row>76</xdr:row>
          <xdr:rowOff>19050</xdr:rowOff>
        </xdr:to>
        <xdr:sp macro="" textlink="">
          <xdr:nvSpPr>
            <xdr:cNvPr id="4440" name="Check Box 1368" hidden="1">
              <a:extLst>
                <a:ext uri="{63B3BB69-23CF-44E3-9099-C40C66FF867C}">
                  <a14:compatExt spid="_x0000_s4440"/>
                </a:ext>
                <a:ext uri="{FF2B5EF4-FFF2-40B4-BE49-F238E27FC236}">
                  <a16:creationId xmlns:a16="http://schemas.microsoft.com/office/drawing/2014/main" id="{00000000-0008-0000-0600-00005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96</xdr:row>
          <xdr:rowOff>85725</xdr:rowOff>
        </xdr:from>
        <xdr:to>
          <xdr:col>23</xdr:col>
          <xdr:colOff>257175</xdr:colOff>
          <xdr:row>97</xdr:row>
          <xdr:rowOff>114300</xdr:rowOff>
        </xdr:to>
        <xdr:sp macro="" textlink="">
          <xdr:nvSpPr>
            <xdr:cNvPr id="4441" name="Check Box 1369" hidden="1">
              <a:extLst>
                <a:ext uri="{63B3BB69-23CF-44E3-9099-C40C66FF867C}">
                  <a14:compatExt spid="_x0000_s4441"/>
                </a:ext>
                <a:ext uri="{FF2B5EF4-FFF2-40B4-BE49-F238E27FC236}">
                  <a16:creationId xmlns:a16="http://schemas.microsoft.com/office/drawing/2014/main" id="{00000000-0008-0000-0600-00005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96</xdr:row>
          <xdr:rowOff>85725</xdr:rowOff>
        </xdr:from>
        <xdr:to>
          <xdr:col>24</xdr:col>
          <xdr:colOff>257175</xdr:colOff>
          <xdr:row>97</xdr:row>
          <xdr:rowOff>114300</xdr:rowOff>
        </xdr:to>
        <xdr:sp macro="" textlink="">
          <xdr:nvSpPr>
            <xdr:cNvPr id="4442" name="Check Box 1370" hidden="1">
              <a:extLst>
                <a:ext uri="{63B3BB69-23CF-44E3-9099-C40C66FF867C}">
                  <a14:compatExt spid="_x0000_s4442"/>
                </a:ext>
                <a:ext uri="{FF2B5EF4-FFF2-40B4-BE49-F238E27FC236}">
                  <a16:creationId xmlns:a16="http://schemas.microsoft.com/office/drawing/2014/main" id="{00000000-0008-0000-0600-00005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98</xdr:row>
          <xdr:rowOff>85725</xdr:rowOff>
        </xdr:from>
        <xdr:to>
          <xdr:col>23</xdr:col>
          <xdr:colOff>257175</xdr:colOff>
          <xdr:row>99</xdr:row>
          <xdr:rowOff>114300</xdr:rowOff>
        </xdr:to>
        <xdr:sp macro="" textlink="">
          <xdr:nvSpPr>
            <xdr:cNvPr id="4443" name="Check Box 1371" hidden="1">
              <a:extLst>
                <a:ext uri="{63B3BB69-23CF-44E3-9099-C40C66FF867C}">
                  <a14:compatExt spid="_x0000_s4443"/>
                </a:ext>
                <a:ext uri="{FF2B5EF4-FFF2-40B4-BE49-F238E27FC236}">
                  <a16:creationId xmlns:a16="http://schemas.microsoft.com/office/drawing/2014/main" id="{00000000-0008-0000-0600-00005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98</xdr:row>
          <xdr:rowOff>85725</xdr:rowOff>
        </xdr:from>
        <xdr:to>
          <xdr:col>24</xdr:col>
          <xdr:colOff>257175</xdr:colOff>
          <xdr:row>99</xdr:row>
          <xdr:rowOff>114300</xdr:rowOff>
        </xdr:to>
        <xdr:sp macro="" textlink="">
          <xdr:nvSpPr>
            <xdr:cNvPr id="4444" name="Check Box 1372" hidden="1">
              <a:extLst>
                <a:ext uri="{63B3BB69-23CF-44E3-9099-C40C66FF867C}">
                  <a14:compatExt spid="_x0000_s4444"/>
                </a:ext>
                <a:ext uri="{FF2B5EF4-FFF2-40B4-BE49-F238E27FC236}">
                  <a16:creationId xmlns:a16="http://schemas.microsoft.com/office/drawing/2014/main" id="{00000000-0008-0000-0600-00005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101</xdr:row>
          <xdr:rowOff>200025</xdr:rowOff>
        </xdr:from>
        <xdr:to>
          <xdr:col>23</xdr:col>
          <xdr:colOff>257175</xdr:colOff>
          <xdr:row>103</xdr:row>
          <xdr:rowOff>19050</xdr:rowOff>
        </xdr:to>
        <xdr:sp macro="" textlink="">
          <xdr:nvSpPr>
            <xdr:cNvPr id="4445" name="Check Box 1373" hidden="1">
              <a:extLst>
                <a:ext uri="{63B3BB69-23CF-44E3-9099-C40C66FF867C}">
                  <a14:compatExt spid="_x0000_s4445"/>
                </a:ext>
                <a:ext uri="{FF2B5EF4-FFF2-40B4-BE49-F238E27FC236}">
                  <a16:creationId xmlns:a16="http://schemas.microsoft.com/office/drawing/2014/main" id="{00000000-0008-0000-0600-00005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101</xdr:row>
          <xdr:rowOff>200025</xdr:rowOff>
        </xdr:from>
        <xdr:to>
          <xdr:col>24</xdr:col>
          <xdr:colOff>257175</xdr:colOff>
          <xdr:row>103</xdr:row>
          <xdr:rowOff>19050</xdr:rowOff>
        </xdr:to>
        <xdr:sp macro="" textlink="">
          <xdr:nvSpPr>
            <xdr:cNvPr id="4446" name="Check Box 1374" hidden="1">
              <a:extLst>
                <a:ext uri="{63B3BB69-23CF-44E3-9099-C40C66FF867C}">
                  <a14:compatExt spid="_x0000_s4446"/>
                </a:ext>
                <a:ext uri="{FF2B5EF4-FFF2-40B4-BE49-F238E27FC236}">
                  <a16:creationId xmlns:a16="http://schemas.microsoft.com/office/drawing/2014/main" id="{00000000-0008-0000-0600-00005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124</xdr:row>
          <xdr:rowOff>200025</xdr:rowOff>
        </xdr:from>
        <xdr:to>
          <xdr:col>23</xdr:col>
          <xdr:colOff>257175</xdr:colOff>
          <xdr:row>126</xdr:row>
          <xdr:rowOff>19050</xdr:rowOff>
        </xdr:to>
        <xdr:sp macro="" textlink="">
          <xdr:nvSpPr>
            <xdr:cNvPr id="4447" name="Check Box 1375" hidden="1">
              <a:extLst>
                <a:ext uri="{63B3BB69-23CF-44E3-9099-C40C66FF867C}">
                  <a14:compatExt spid="_x0000_s4447"/>
                </a:ext>
                <a:ext uri="{FF2B5EF4-FFF2-40B4-BE49-F238E27FC236}">
                  <a16:creationId xmlns:a16="http://schemas.microsoft.com/office/drawing/2014/main" id="{00000000-0008-0000-0600-00005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124</xdr:row>
          <xdr:rowOff>200025</xdr:rowOff>
        </xdr:from>
        <xdr:to>
          <xdr:col>24</xdr:col>
          <xdr:colOff>257175</xdr:colOff>
          <xdr:row>126</xdr:row>
          <xdr:rowOff>19050</xdr:rowOff>
        </xdr:to>
        <xdr:sp macro="" textlink="">
          <xdr:nvSpPr>
            <xdr:cNvPr id="4448" name="Check Box 1376" hidden="1">
              <a:extLst>
                <a:ext uri="{63B3BB69-23CF-44E3-9099-C40C66FF867C}">
                  <a14:compatExt spid="_x0000_s4448"/>
                </a:ext>
                <a:ext uri="{FF2B5EF4-FFF2-40B4-BE49-F238E27FC236}">
                  <a16:creationId xmlns:a16="http://schemas.microsoft.com/office/drawing/2014/main" id="{00000000-0008-0000-0600-00006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141</xdr:row>
          <xdr:rowOff>85725</xdr:rowOff>
        </xdr:from>
        <xdr:to>
          <xdr:col>23</xdr:col>
          <xdr:colOff>257175</xdr:colOff>
          <xdr:row>142</xdr:row>
          <xdr:rowOff>114300</xdr:rowOff>
        </xdr:to>
        <xdr:sp macro="" textlink="">
          <xdr:nvSpPr>
            <xdr:cNvPr id="4449" name="Check Box 1377" hidden="1">
              <a:extLst>
                <a:ext uri="{63B3BB69-23CF-44E3-9099-C40C66FF867C}">
                  <a14:compatExt spid="_x0000_s4449"/>
                </a:ext>
                <a:ext uri="{FF2B5EF4-FFF2-40B4-BE49-F238E27FC236}">
                  <a16:creationId xmlns:a16="http://schemas.microsoft.com/office/drawing/2014/main" id="{00000000-0008-0000-0600-00006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141</xdr:row>
          <xdr:rowOff>85725</xdr:rowOff>
        </xdr:from>
        <xdr:to>
          <xdr:col>24</xdr:col>
          <xdr:colOff>257175</xdr:colOff>
          <xdr:row>142</xdr:row>
          <xdr:rowOff>114300</xdr:rowOff>
        </xdr:to>
        <xdr:sp macro="" textlink="">
          <xdr:nvSpPr>
            <xdr:cNvPr id="4450" name="Check Box 1378" hidden="1">
              <a:extLst>
                <a:ext uri="{63B3BB69-23CF-44E3-9099-C40C66FF867C}">
                  <a14:compatExt spid="_x0000_s4450"/>
                </a:ext>
                <a:ext uri="{FF2B5EF4-FFF2-40B4-BE49-F238E27FC236}">
                  <a16:creationId xmlns:a16="http://schemas.microsoft.com/office/drawing/2014/main" id="{00000000-0008-0000-0600-00006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149</xdr:row>
          <xdr:rowOff>85725</xdr:rowOff>
        </xdr:from>
        <xdr:to>
          <xdr:col>23</xdr:col>
          <xdr:colOff>257175</xdr:colOff>
          <xdr:row>150</xdr:row>
          <xdr:rowOff>114300</xdr:rowOff>
        </xdr:to>
        <xdr:sp macro="" textlink="">
          <xdr:nvSpPr>
            <xdr:cNvPr id="4453" name="Check Box 1381" hidden="1">
              <a:extLst>
                <a:ext uri="{63B3BB69-23CF-44E3-9099-C40C66FF867C}">
                  <a14:compatExt spid="_x0000_s4453"/>
                </a:ext>
                <a:ext uri="{FF2B5EF4-FFF2-40B4-BE49-F238E27FC236}">
                  <a16:creationId xmlns:a16="http://schemas.microsoft.com/office/drawing/2014/main" id="{00000000-0008-0000-0600-00006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149</xdr:row>
          <xdr:rowOff>85725</xdr:rowOff>
        </xdr:from>
        <xdr:to>
          <xdr:col>24</xdr:col>
          <xdr:colOff>257175</xdr:colOff>
          <xdr:row>150</xdr:row>
          <xdr:rowOff>114300</xdr:rowOff>
        </xdr:to>
        <xdr:sp macro="" textlink="">
          <xdr:nvSpPr>
            <xdr:cNvPr id="4454" name="Check Box 1382" hidden="1">
              <a:extLst>
                <a:ext uri="{63B3BB69-23CF-44E3-9099-C40C66FF867C}">
                  <a14:compatExt spid="_x0000_s4454"/>
                </a:ext>
                <a:ext uri="{FF2B5EF4-FFF2-40B4-BE49-F238E27FC236}">
                  <a16:creationId xmlns:a16="http://schemas.microsoft.com/office/drawing/2014/main" id="{00000000-0008-0000-0600-00006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160</xdr:row>
          <xdr:rowOff>85725</xdr:rowOff>
        </xdr:from>
        <xdr:to>
          <xdr:col>23</xdr:col>
          <xdr:colOff>257175</xdr:colOff>
          <xdr:row>161</xdr:row>
          <xdr:rowOff>114300</xdr:rowOff>
        </xdr:to>
        <xdr:sp macro="" textlink="">
          <xdr:nvSpPr>
            <xdr:cNvPr id="4455" name="Check Box 1383" hidden="1">
              <a:extLst>
                <a:ext uri="{63B3BB69-23CF-44E3-9099-C40C66FF867C}">
                  <a14:compatExt spid="_x0000_s4455"/>
                </a:ext>
                <a:ext uri="{FF2B5EF4-FFF2-40B4-BE49-F238E27FC236}">
                  <a16:creationId xmlns:a16="http://schemas.microsoft.com/office/drawing/2014/main" id="{00000000-0008-0000-0600-00006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160</xdr:row>
          <xdr:rowOff>85725</xdr:rowOff>
        </xdr:from>
        <xdr:to>
          <xdr:col>24</xdr:col>
          <xdr:colOff>257175</xdr:colOff>
          <xdr:row>161</xdr:row>
          <xdr:rowOff>114300</xdr:rowOff>
        </xdr:to>
        <xdr:sp macro="" textlink="">
          <xdr:nvSpPr>
            <xdr:cNvPr id="4456" name="Check Box 1384" hidden="1">
              <a:extLst>
                <a:ext uri="{63B3BB69-23CF-44E3-9099-C40C66FF867C}">
                  <a14:compatExt spid="_x0000_s4456"/>
                </a:ext>
                <a:ext uri="{FF2B5EF4-FFF2-40B4-BE49-F238E27FC236}">
                  <a16:creationId xmlns:a16="http://schemas.microsoft.com/office/drawing/2014/main" id="{00000000-0008-0000-0600-00006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168</xdr:row>
          <xdr:rowOff>85725</xdr:rowOff>
        </xdr:from>
        <xdr:to>
          <xdr:col>23</xdr:col>
          <xdr:colOff>257175</xdr:colOff>
          <xdr:row>169</xdr:row>
          <xdr:rowOff>114300</xdr:rowOff>
        </xdr:to>
        <xdr:sp macro="" textlink="">
          <xdr:nvSpPr>
            <xdr:cNvPr id="4457" name="Check Box 1385" hidden="1">
              <a:extLst>
                <a:ext uri="{63B3BB69-23CF-44E3-9099-C40C66FF867C}">
                  <a14:compatExt spid="_x0000_s4457"/>
                </a:ext>
                <a:ext uri="{FF2B5EF4-FFF2-40B4-BE49-F238E27FC236}">
                  <a16:creationId xmlns:a16="http://schemas.microsoft.com/office/drawing/2014/main" id="{00000000-0008-0000-0600-00006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168</xdr:row>
          <xdr:rowOff>85725</xdr:rowOff>
        </xdr:from>
        <xdr:to>
          <xdr:col>24</xdr:col>
          <xdr:colOff>257175</xdr:colOff>
          <xdr:row>169</xdr:row>
          <xdr:rowOff>114300</xdr:rowOff>
        </xdr:to>
        <xdr:sp macro="" textlink="">
          <xdr:nvSpPr>
            <xdr:cNvPr id="4458" name="Check Box 1386" hidden="1">
              <a:extLst>
                <a:ext uri="{63B3BB69-23CF-44E3-9099-C40C66FF867C}">
                  <a14:compatExt spid="_x0000_s4458"/>
                </a:ext>
                <a:ext uri="{FF2B5EF4-FFF2-40B4-BE49-F238E27FC236}">
                  <a16:creationId xmlns:a16="http://schemas.microsoft.com/office/drawing/2014/main" id="{00000000-0008-0000-0600-00006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180</xdr:row>
          <xdr:rowOff>200025</xdr:rowOff>
        </xdr:from>
        <xdr:to>
          <xdr:col>23</xdr:col>
          <xdr:colOff>257175</xdr:colOff>
          <xdr:row>182</xdr:row>
          <xdr:rowOff>19050</xdr:rowOff>
        </xdr:to>
        <xdr:sp macro="" textlink="">
          <xdr:nvSpPr>
            <xdr:cNvPr id="4459" name="Check Box 1387" hidden="1">
              <a:extLst>
                <a:ext uri="{63B3BB69-23CF-44E3-9099-C40C66FF867C}">
                  <a14:compatExt spid="_x0000_s4459"/>
                </a:ext>
                <a:ext uri="{FF2B5EF4-FFF2-40B4-BE49-F238E27FC236}">
                  <a16:creationId xmlns:a16="http://schemas.microsoft.com/office/drawing/2014/main" id="{00000000-0008-0000-0600-00006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180</xdr:row>
          <xdr:rowOff>200025</xdr:rowOff>
        </xdr:from>
        <xdr:to>
          <xdr:col>24</xdr:col>
          <xdr:colOff>257175</xdr:colOff>
          <xdr:row>182</xdr:row>
          <xdr:rowOff>19050</xdr:rowOff>
        </xdr:to>
        <xdr:sp macro="" textlink="">
          <xdr:nvSpPr>
            <xdr:cNvPr id="4460" name="Check Box 1388" hidden="1">
              <a:extLst>
                <a:ext uri="{63B3BB69-23CF-44E3-9099-C40C66FF867C}">
                  <a14:compatExt spid="_x0000_s4460"/>
                </a:ext>
                <a:ext uri="{FF2B5EF4-FFF2-40B4-BE49-F238E27FC236}">
                  <a16:creationId xmlns:a16="http://schemas.microsoft.com/office/drawing/2014/main" id="{00000000-0008-0000-0600-00006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338</xdr:row>
          <xdr:rowOff>85725</xdr:rowOff>
        </xdr:from>
        <xdr:to>
          <xdr:col>23</xdr:col>
          <xdr:colOff>257175</xdr:colOff>
          <xdr:row>339</xdr:row>
          <xdr:rowOff>114300</xdr:rowOff>
        </xdr:to>
        <xdr:sp macro="" textlink="">
          <xdr:nvSpPr>
            <xdr:cNvPr id="4463" name="Check Box 1391" hidden="1">
              <a:extLst>
                <a:ext uri="{63B3BB69-23CF-44E3-9099-C40C66FF867C}">
                  <a14:compatExt spid="_x0000_s4463"/>
                </a:ext>
                <a:ext uri="{FF2B5EF4-FFF2-40B4-BE49-F238E27FC236}">
                  <a16:creationId xmlns:a16="http://schemas.microsoft.com/office/drawing/2014/main" id="{00000000-0008-0000-0600-00006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338</xdr:row>
          <xdr:rowOff>85725</xdr:rowOff>
        </xdr:from>
        <xdr:to>
          <xdr:col>24</xdr:col>
          <xdr:colOff>257175</xdr:colOff>
          <xdr:row>339</xdr:row>
          <xdr:rowOff>114300</xdr:rowOff>
        </xdr:to>
        <xdr:sp macro="" textlink="">
          <xdr:nvSpPr>
            <xdr:cNvPr id="4464" name="Check Box 1392" hidden="1">
              <a:extLst>
                <a:ext uri="{63B3BB69-23CF-44E3-9099-C40C66FF867C}">
                  <a14:compatExt spid="_x0000_s4464"/>
                </a:ext>
                <a:ext uri="{FF2B5EF4-FFF2-40B4-BE49-F238E27FC236}">
                  <a16:creationId xmlns:a16="http://schemas.microsoft.com/office/drawing/2014/main" id="{00000000-0008-0000-0600-00007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338</xdr:row>
          <xdr:rowOff>85725</xdr:rowOff>
        </xdr:from>
        <xdr:to>
          <xdr:col>25</xdr:col>
          <xdr:colOff>257175</xdr:colOff>
          <xdr:row>339</xdr:row>
          <xdr:rowOff>114300</xdr:rowOff>
        </xdr:to>
        <xdr:sp macro="" textlink="">
          <xdr:nvSpPr>
            <xdr:cNvPr id="4465" name="Check Box 1393" hidden="1">
              <a:extLst>
                <a:ext uri="{63B3BB69-23CF-44E3-9099-C40C66FF867C}">
                  <a14:compatExt spid="_x0000_s4465"/>
                </a:ext>
                <a:ext uri="{FF2B5EF4-FFF2-40B4-BE49-F238E27FC236}">
                  <a16:creationId xmlns:a16="http://schemas.microsoft.com/office/drawing/2014/main" id="{00000000-0008-0000-0600-00007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357</xdr:row>
          <xdr:rowOff>200025</xdr:rowOff>
        </xdr:from>
        <xdr:to>
          <xdr:col>23</xdr:col>
          <xdr:colOff>257175</xdr:colOff>
          <xdr:row>359</xdr:row>
          <xdr:rowOff>19050</xdr:rowOff>
        </xdr:to>
        <xdr:sp macro="" textlink="">
          <xdr:nvSpPr>
            <xdr:cNvPr id="4466" name="Check Box 1394" hidden="1">
              <a:extLst>
                <a:ext uri="{63B3BB69-23CF-44E3-9099-C40C66FF867C}">
                  <a14:compatExt spid="_x0000_s4466"/>
                </a:ext>
                <a:ext uri="{FF2B5EF4-FFF2-40B4-BE49-F238E27FC236}">
                  <a16:creationId xmlns:a16="http://schemas.microsoft.com/office/drawing/2014/main" id="{00000000-0008-0000-0600-00007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357</xdr:row>
          <xdr:rowOff>200025</xdr:rowOff>
        </xdr:from>
        <xdr:to>
          <xdr:col>24</xdr:col>
          <xdr:colOff>257175</xdr:colOff>
          <xdr:row>359</xdr:row>
          <xdr:rowOff>19050</xdr:rowOff>
        </xdr:to>
        <xdr:sp macro="" textlink="">
          <xdr:nvSpPr>
            <xdr:cNvPr id="4467" name="Check Box 1395" hidden="1">
              <a:extLst>
                <a:ext uri="{63B3BB69-23CF-44E3-9099-C40C66FF867C}">
                  <a14:compatExt spid="_x0000_s4467"/>
                </a:ext>
                <a:ext uri="{FF2B5EF4-FFF2-40B4-BE49-F238E27FC236}">
                  <a16:creationId xmlns:a16="http://schemas.microsoft.com/office/drawing/2014/main" id="{00000000-0008-0000-0600-00007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360</xdr:row>
          <xdr:rowOff>200025</xdr:rowOff>
        </xdr:from>
        <xdr:to>
          <xdr:col>23</xdr:col>
          <xdr:colOff>257175</xdr:colOff>
          <xdr:row>362</xdr:row>
          <xdr:rowOff>19050</xdr:rowOff>
        </xdr:to>
        <xdr:sp macro="" textlink="">
          <xdr:nvSpPr>
            <xdr:cNvPr id="4468" name="Check Box 1396" hidden="1">
              <a:extLst>
                <a:ext uri="{63B3BB69-23CF-44E3-9099-C40C66FF867C}">
                  <a14:compatExt spid="_x0000_s4468"/>
                </a:ext>
                <a:ext uri="{FF2B5EF4-FFF2-40B4-BE49-F238E27FC236}">
                  <a16:creationId xmlns:a16="http://schemas.microsoft.com/office/drawing/2014/main" id="{00000000-0008-0000-0600-00007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360</xdr:row>
          <xdr:rowOff>200025</xdr:rowOff>
        </xdr:from>
        <xdr:to>
          <xdr:col>24</xdr:col>
          <xdr:colOff>257175</xdr:colOff>
          <xdr:row>362</xdr:row>
          <xdr:rowOff>19050</xdr:rowOff>
        </xdr:to>
        <xdr:sp macro="" textlink="">
          <xdr:nvSpPr>
            <xdr:cNvPr id="4469" name="Check Box 1397" hidden="1">
              <a:extLst>
                <a:ext uri="{63B3BB69-23CF-44E3-9099-C40C66FF867C}">
                  <a14:compatExt spid="_x0000_s4469"/>
                </a:ext>
                <a:ext uri="{FF2B5EF4-FFF2-40B4-BE49-F238E27FC236}">
                  <a16:creationId xmlns:a16="http://schemas.microsoft.com/office/drawing/2014/main" id="{00000000-0008-0000-0600-00007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374</xdr:row>
          <xdr:rowOff>200025</xdr:rowOff>
        </xdr:from>
        <xdr:to>
          <xdr:col>23</xdr:col>
          <xdr:colOff>257175</xdr:colOff>
          <xdr:row>376</xdr:row>
          <xdr:rowOff>19050</xdr:rowOff>
        </xdr:to>
        <xdr:sp macro="" textlink="">
          <xdr:nvSpPr>
            <xdr:cNvPr id="4470" name="Check Box 1398" hidden="1">
              <a:extLst>
                <a:ext uri="{63B3BB69-23CF-44E3-9099-C40C66FF867C}">
                  <a14:compatExt spid="_x0000_s4470"/>
                </a:ext>
                <a:ext uri="{FF2B5EF4-FFF2-40B4-BE49-F238E27FC236}">
                  <a16:creationId xmlns:a16="http://schemas.microsoft.com/office/drawing/2014/main" id="{00000000-0008-0000-0600-00007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374</xdr:row>
          <xdr:rowOff>200025</xdr:rowOff>
        </xdr:from>
        <xdr:to>
          <xdr:col>24</xdr:col>
          <xdr:colOff>257175</xdr:colOff>
          <xdr:row>376</xdr:row>
          <xdr:rowOff>19050</xdr:rowOff>
        </xdr:to>
        <xdr:sp macro="" textlink="">
          <xdr:nvSpPr>
            <xdr:cNvPr id="4471" name="Check Box 1399" hidden="1">
              <a:extLst>
                <a:ext uri="{63B3BB69-23CF-44E3-9099-C40C66FF867C}">
                  <a14:compatExt spid="_x0000_s4471"/>
                </a:ext>
                <a:ext uri="{FF2B5EF4-FFF2-40B4-BE49-F238E27FC236}">
                  <a16:creationId xmlns:a16="http://schemas.microsoft.com/office/drawing/2014/main" id="{00000000-0008-0000-0600-00007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374</xdr:row>
          <xdr:rowOff>200025</xdr:rowOff>
        </xdr:from>
        <xdr:to>
          <xdr:col>25</xdr:col>
          <xdr:colOff>257175</xdr:colOff>
          <xdr:row>376</xdr:row>
          <xdr:rowOff>19050</xdr:rowOff>
        </xdr:to>
        <xdr:sp macro="" textlink="">
          <xdr:nvSpPr>
            <xdr:cNvPr id="4472" name="Check Box 1400" hidden="1">
              <a:extLst>
                <a:ext uri="{63B3BB69-23CF-44E3-9099-C40C66FF867C}">
                  <a14:compatExt spid="_x0000_s4472"/>
                </a:ext>
                <a:ext uri="{FF2B5EF4-FFF2-40B4-BE49-F238E27FC236}">
                  <a16:creationId xmlns:a16="http://schemas.microsoft.com/office/drawing/2014/main" id="{00000000-0008-0000-0600-00007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436</xdr:row>
          <xdr:rowOff>85725</xdr:rowOff>
        </xdr:from>
        <xdr:to>
          <xdr:col>23</xdr:col>
          <xdr:colOff>257175</xdr:colOff>
          <xdr:row>437</xdr:row>
          <xdr:rowOff>114300</xdr:rowOff>
        </xdr:to>
        <xdr:sp macro="" textlink="">
          <xdr:nvSpPr>
            <xdr:cNvPr id="4473" name="Check Box 1401" hidden="1">
              <a:extLst>
                <a:ext uri="{63B3BB69-23CF-44E3-9099-C40C66FF867C}">
                  <a14:compatExt spid="_x0000_s4473"/>
                </a:ext>
                <a:ext uri="{FF2B5EF4-FFF2-40B4-BE49-F238E27FC236}">
                  <a16:creationId xmlns:a16="http://schemas.microsoft.com/office/drawing/2014/main" id="{00000000-0008-0000-0600-00007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436</xdr:row>
          <xdr:rowOff>85725</xdr:rowOff>
        </xdr:from>
        <xdr:to>
          <xdr:col>24</xdr:col>
          <xdr:colOff>257175</xdr:colOff>
          <xdr:row>437</xdr:row>
          <xdr:rowOff>114300</xdr:rowOff>
        </xdr:to>
        <xdr:sp macro="" textlink="">
          <xdr:nvSpPr>
            <xdr:cNvPr id="4474" name="Check Box 1402" hidden="1">
              <a:extLst>
                <a:ext uri="{63B3BB69-23CF-44E3-9099-C40C66FF867C}">
                  <a14:compatExt spid="_x0000_s4474"/>
                </a:ext>
                <a:ext uri="{FF2B5EF4-FFF2-40B4-BE49-F238E27FC236}">
                  <a16:creationId xmlns:a16="http://schemas.microsoft.com/office/drawing/2014/main" id="{00000000-0008-0000-0600-00007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436</xdr:row>
          <xdr:rowOff>85725</xdr:rowOff>
        </xdr:from>
        <xdr:to>
          <xdr:col>25</xdr:col>
          <xdr:colOff>257175</xdr:colOff>
          <xdr:row>437</xdr:row>
          <xdr:rowOff>114300</xdr:rowOff>
        </xdr:to>
        <xdr:sp macro="" textlink="">
          <xdr:nvSpPr>
            <xdr:cNvPr id="4475" name="Check Box 1403" hidden="1">
              <a:extLst>
                <a:ext uri="{63B3BB69-23CF-44E3-9099-C40C66FF867C}">
                  <a14:compatExt spid="_x0000_s4475"/>
                </a:ext>
                <a:ext uri="{FF2B5EF4-FFF2-40B4-BE49-F238E27FC236}">
                  <a16:creationId xmlns:a16="http://schemas.microsoft.com/office/drawing/2014/main" id="{00000000-0008-0000-0600-00007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446</xdr:row>
          <xdr:rowOff>85725</xdr:rowOff>
        </xdr:from>
        <xdr:to>
          <xdr:col>23</xdr:col>
          <xdr:colOff>257175</xdr:colOff>
          <xdr:row>447</xdr:row>
          <xdr:rowOff>114300</xdr:rowOff>
        </xdr:to>
        <xdr:sp macro="" textlink="">
          <xdr:nvSpPr>
            <xdr:cNvPr id="4476" name="Check Box 1404" hidden="1">
              <a:extLst>
                <a:ext uri="{63B3BB69-23CF-44E3-9099-C40C66FF867C}">
                  <a14:compatExt spid="_x0000_s4476"/>
                </a:ext>
                <a:ext uri="{FF2B5EF4-FFF2-40B4-BE49-F238E27FC236}">
                  <a16:creationId xmlns:a16="http://schemas.microsoft.com/office/drawing/2014/main" id="{00000000-0008-0000-0600-00007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446</xdr:row>
          <xdr:rowOff>85725</xdr:rowOff>
        </xdr:from>
        <xdr:to>
          <xdr:col>24</xdr:col>
          <xdr:colOff>257175</xdr:colOff>
          <xdr:row>447</xdr:row>
          <xdr:rowOff>114300</xdr:rowOff>
        </xdr:to>
        <xdr:sp macro="" textlink="">
          <xdr:nvSpPr>
            <xdr:cNvPr id="4477" name="Check Box 1405" hidden="1">
              <a:extLst>
                <a:ext uri="{63B3BB69-23CF-44E3-9099-C40C66FF867C}">
                  <a14:compatExt spid="_x0000_s4477"/>
                </a:ext>
                <a:ext uri="{FF2B5EF4-FFF2-40B4-BE49-F238E27FC236}">
                  <a16:creationId xmlns:a16="http://schemas.microsoft.com/office/drawing/2014/main" id="{00000000-0008-0000-0600-00007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446</xdr:row>
          <xdr:rowOff>85725</xdr:rowOff>
        </xdr:from>
        <xdr:to>
          <xdr:col>25</xdr:col>
          <xdr:colOff>257175</xdr:colOff>
          <xdr:row>447</xdr:row>
          <xdr:rowOff>114300</xdr:rowOff>
        </xdr:to>
        <xdr:sp macro="" textlink="">
          <xdr:nvSpPr>
            <xdr:cNvPr id="4478" name="Check Box 1406" hidden="1">
              <a:extLst>
                <a:ext uri="{63B3BB69-23CF-44E3-9099-C40C66FF867C}">
                  <a14:compatExt spid="_x0000_s4478"/>
                </a:ext>
                <a:ext uri="{FF2B5EF4-FFF2-40B4-BE49-F238E27FC236}">
                  <a16:creationId xmlns:a16="http://schemas.microsoft.com/office/drawing/2014/main" id="{00000000-0008-0000-0600-00007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575</xdr:row>
          <xdr:rowOff>85725</xdr:rowOff>
        </xdr:from>
        <xdr:to>
          <xdr:col>25</xdr:col>
          <xdr:colOff>257175</xdr:colOff>
          <xdr:row>576</xdr:row>
          <xdr:rowOff>123825</xdr:rowOff>
        </xdr:to>
        <xdr:sp macro="" textlink="">
          <xdr:nvSpPr>
            <xdr:cNvPr id="4479" name="Check Box 1407" hidden="1">
              <a:extLst>
                <a:ext uri="{63B3BB69-23CF-44E3-9099-C40C66FF867C}">
                  <a14:compatExt spid="_x0000_s4479"/>
                </a:ext>
                <a:ext uri="{FF2B5EF4-FFF2-40B4-BE49-F238E27FC236}">
                  <a16:creationId xmlns:a16="http://schemas.microsoft.com/office/drawing/2014/main" id="{00000000-0008-0000-0600-00007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593</xdr:row>
          <xdr:rowOff>200025</xdr:rowOff>
        </xdr:from>
        <xdr:to>
          <xdr:col>25</xdr:col>
          <xdr:colOff>257175</xdr:colOff>
          <xdr:row>595</xdr:row>
          <xdr:rowOff>28575</xdr:rowOff>
        </xdr:to>
        <xdr:sp macro="" textlink="">
          <xdr:nvSpPr>
            <xdr:cNvPr id="4480" name="Check Box 1408" hidden="1">
              <a:extLst>
                <a:ext uri="{63B3BB69-23CF-44E3-9099-C40C66FF867C}">
                  <a14:compatExt spid="_x0000_s4480"/>
                </a:ext>
                <a:ext uri="{FF2B5EF4-FFF2-40B4-BE49-F238E27FC236}">
                  <a16:creationId xmlns:a16="http://schemas.microsoft.com/office/drawing/2014/main" id="{00000000-0008-0000-0600-00008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607</xdr:row>
          <xdr:rowOff>133350</xdr:rowOff>
        </xdr:from>
        <xdr:to>
          <xdr:col>25</xdr:col>
          <xdr:colOff>257175</xdr:colOff>
          <xdr:row>608</xdr:row>
          <xdr:rowOff>161925</xdr:rowOff>
        </xdr:to>
        <xdr:sp macro="" textlink="">
          <xdr:nvSpPr>
            <xdr:cNvPr id="4481" name="Check Box 1409" hidden="1">
              <a:extLst>
                <a:ext uri="{63B3BB69-23CF-44E3-9099-C40C66FF867C}">
                  <a14:compatExt spid="_x0000_s4481"/>
                </a:ext>
                <a:ext uri="{FF2B5EF4-FFF2-40B4-BE49-F238E27FC236}">
                  <a16:creationId xmlns:a16="http://schemas.microsoft.com/office/drawing/2014/main" id="{00000000-0008-0000-0600-00008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800</xdr:row>
          <xdr:rowOff>85725</xdr:rowOff>
        </xdr:from>
        <xdr:to>
          <xdr:col>23</xdr:col>
          <xdr:colOff>257175</xdr:colOff>
          <xdr:row>801</xdr:row>
          <xdr:rowOff>114300</xdr:rowOff>
        </xdr:to>
        <xdr:sp macro="" textlink="">
          <xdr:nvSpPr>
            <xdr:cNvPr id="4485" name="Check Box 1413" hidden="1">
              <a:extLst>
                <a:ext uri="{63B3BB69-23CF-44E3-9099-C40C66FF867C}">
                  <a14:compatExt spid="_x0000_s4485"/>
                </a:ext>
                <a:ext uri="{FF2B5EF4-FFF2-40B4-BE49-F238E27FC236}">
                  <a16:creationId xmlns:a16="http://schemas.microsoft.com/office/drawing/2014/main" id="{00000000-0008-0000-0600-00008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800</xdr:row>
          <xdr:rowOff>85725</xdr:rowOff>
        </xdr:from>
        <xdr:to>
          <xdr:col>24</xdr:col>
          <xdr:colOff>257175</xdr:colOff>
          <xdr:row>801</xdr:row>
          <xdr:rowOff>114300</xdr:rowOff>
        </xdr:to>
        <xdr:sp macro="" textlink="">
          <xdr:nvSpPr>
            <xdr:cNvPr id="4486" name="Check Box 1414" hidden="1">
              <a:extLst>
                <a:ext uri="{63B3BB69-23CF-44E3-9099-C40C66FF867C}">
                  <a14:compatExt spid="_x0000_s4486"/>
                </a:ext>
                <a:ext uri="{FF2B5EF4-FFF2-40B4-BE49-F238E27FC236}">
                  <a16:creationId xmlns:a16="http://schemas.microsoft.com/office/drawing/2014/main" id="{00000000-0008-0000-0600-00008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800</xdr:row>
          <xdr:rowOff>85725</xdr:rowOff>
        </xdr:from>
        <xdr:to>
          <xdr:col>25</xdr:col>
          <xdr:colOff>257175</xdr:colOff>
          <xdr:row>801</xdr:row>
          <xdr:rowOff>114300</xdr:rowOff>
        </xdr:to>
        <xdr:sp macro="" textlink="">
          <xdr:nvSpPr>
            <xdr:cNvPr id="4487" name="Check Box 1415" hidden="1">
              <a:extLst>
                <a:ext uri="{63B3BB69-23CF-44E3-9099-C40C66FF867C}">
                  <a14:compatExt spid="_x0000_s4487"/>
                </a:ext>
                <a:ext uri="{FF2B5EF4-FFF2-40B4-BE49-F238E27FC236}">
                  <a16:creationId xmlns:a16="http://schemas.microsoft.com/office/drawing/2014/main" id="{00000000-0008-0000-0600-00008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817</xdr:row>
          <xdr:rowOff>200025</xdr:rowOff>
        </xdr:from>
        <xdr:to>
          <xdr:col>23</xdr:col>
          <xdr:colOff>257175</xdr:colOff>
          <xdr:row>819</xdr:row>
          <xdr:rowOff>19050</xdr:rowOff>
        </xdr:to>
        <xdr:sp macro="" textlink="">
          <xdr:nvSpPr>
            <xdr:cNvPr id="4488" name="Check Box 1416" hidden="1">
              <a:extLst>
                <a:ext uri="{63B3BB69-23CF-44E3-9099-C40C66FF867C}">
                  <a14:compatExt spid="_x0000_s4488"/>
                </a:ext>
                <a:ext uri="{FF2B5EF4-FFF2-40B4-BE49-F238E27FC236}">
                  <a16:creationId xmlns:a16="http://schemas.microsoft.com/office/drawing/2014/main" id="{00000000-0008-0000-0600-00008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817</xdr:row>
          <xdr:rowOff>200025</xdr:rowOff>
        </xdr:from>
        <xdr:to>
          <xdr:col>24</xdr:col>
          <xdr:colOff>257175</xdr:colOff>
          <xdr:row>819</xdr:row>
          <xdr:rowOff>19050</xdr:rowOff>
        </xdr:to>
        <xdr:sp macro="" textlink="">
          <xdr:nvSpPr>
            <xdr:cNvPr id="4489" name="Check Box 1417" hidden="1">
              <a:extLst>
                <a:ext uri="{63B3BB69-23CF-44E3-9099-C40C66FF867C}">
                  <a14:compatExt spid="_x0000_s4489"/>
                </a:ext>
                <a:ext uri="{FF2B5EF4-FFF2-40B4-BE49-F238E27FC236}">
                  <a16:creationId xmlns:a16="http://schemas.microsoft.com/office/drawing/2014/main" id="{00000000-0008-0000-0600-00008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817</xdr:row>
          <xdr:rowOff>200025</xdr:rowOff>
        </xdr:from>
        <xdr:to>
          <xdr:col>25</xdr:col>
          <xdr:colOff>257175</xdr:colOff>
          <xdr:row>819</xdr:row>
          <xdr:rowOff>19050</xdr:rowOff>
        </xdr:to>
        <xdr:sp macro="" textlink="">
          <xdr:nvSpPr>
            <xdr:cNvPr id="4490" name="Check Box 1418" hidden="1">
              <a:extLst>
                <a:ext uri="{63B3BB69-23CF-44E3-9099-C40C66FF867C}">
                  <a14:compatExt spid="_x0000_s4490"/>
                </a:ext>
                <a:ext uri="{FF2B5EF4-FFF2-40B4-BE49-F238E27FC236}">
                  <a16:creationId xmlns:a16="http://schemas.microsoft.com/office/drawing/2014/main" id="{00000000-0008-0000-0600-00008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836</xdr:row>
          <xdr:rowOff>200025</xdr:rowOff>
        </xdr:from>
        <xdr:to>
          <xdr:col>23</xdr:col>
          <xdr:colOff>257175</xdr:colOff>
          <xdr:row>838</xdr:row>
          <xdr:rowOff>19050</xdr:rowOff>
        </xdr:to>
        <xdr:sp macro="" textlink="">
          <xdr:nvSpPr>
            <xdr:cNvPr id="4491" name="Check Box 1419" hidden="1">
              <a:extLst>
                <a:ext uri="{63B3BB69-23CF-44E3-9099-C40C66FF867C}">
                  <a14:compatExt spid="_x0000_s4491"/>
                </a:ext>
                <a:ext uri="{FF2B5EF4-FFF2-40B4-BE49-F238E27FC236}">
                  <a16:creationId xmlns:a16="http://schemas.microsoft.com/office/drawing/2014/main" id="{00000000-0008-0000-0600-00008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836</xdr:row>
          <xdr:rowOff>200025</xdr:rowOff>
        </xdr:from>
        <xdr:to>
          <xdr:col>24</xdr:col>
          <xdr:colOff>257175</xdr:colOff>
          <xdr:row>838</xdr:row>
          <xdr:rowOff>19050</xdr:rowOff>
        </xdr:to>
        <xdr:sp macro="" textlink="">
          <xdr:nvSpPr>
            <xdr:cNvPr id="4492" name="Check Box 1420" hidden="1">
              <a:extLst>
                <a:ext uri="{63B3BB69-23CF-44E3-9099-C40C66FF867C}">
                  <a14:compatExt spid="_x0000_s4492"/>
                </a:ext>
                <a:ext uri="{FF2B5EF4-FFF2-40B4-BE49-F238E27FC236}">
                  <a16:creationId xmlns:a16="http://schemas.microsoft.com/office/drawing/2014/main" id="{00000000-0008-0000-0600-00008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836</xdr:row>
          <xdr:rowOff>200025</xdr:rowOff>
        </xdr:from>
        <xdr:to>
          <xdr:col>25</xdr:col>
          <xdr:colOff>257175</xdr:colOff>
          <xdr:row>838</xdr:row>
          <xdr:rowOff>19050</xdr:rowOff>
        </xdr:to>
        <xdr:sp macro="" textlink="">
          <xdr:nvSpPr>
            <xdr:cNvPr id="4493" name="Check Box 1421" hidden="1">
              <a:extLst>
                <a:ext uri="{63B3BB69-23CF-44E3-9099-C40C66FF867C}">
                  <a14:compatExt spid="_x0000_s4493"/>
                </a:ext>
                <a:ext uri="{FF2B5EF4-FFF2-40B4-BE49-F238E27FC236}">
                  <a16:creationId xmlns:a16="http://schemas.microsoft.com/office/drawing/2014/main" id="{00000000-0008-0000-0600-00008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847</xdr:row>
          <xdr:rowOff>200025</xdr:rowOff>
        </xdr:from>
        <xdr:to>
          <xdr:col>23</xdr:col>
          <xdr:colOff>257175</xdr:colOff>
          <xdr:row>849</xdr:row>
          <xdr:rowOff>19050</xdr:rowOff>
        </xdr:to>
        <xdr:sp macro="" textlink="">
          <xdr:nvSpPr>
            <xdr:cNvPr id="4494" name="Check Box 1422" hidden="1">
              <a:extLst>
                <a:ext uri="{63B3BB69-23CF-44E3-9099-C40C66FF867C}">
                  <a14:compatExt spid="_x0000_s4494"/>
                </a:ext>
                <a:ext uri="{FF2B5EF4-FFF2-40B4-BE49-F238E27FC236}">
                  <a16:creationId xmlns:a16="http://schemas.microsoft.com/office/drawing/2014/main" id="{00000000-0008-0000-0600-00008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847</xdr:row>
          <xdr:rowOff>200025</xdr:rowOff>
        </xdr:from>
        <xdr:to>
          <xdr:col>24</xdr:col>
          <xdr:colOff>257175</xdr:colOff>
          <xdr:row>849</xdr:row>
          <xdr:rowOff>19050</xdr:rowOff>
        </xdr:to>
        <xdr:sp macro="" textlink="">
          <xdr:nvSpPr>
            <xdr:cNvPr id="4495" name="Check Box 1423" hidden="1">
              <a:extLst>
                <a:ext uri="{63B3BB69-23CF-44E3-9099-C40C66FF867C}">
                  <a14:compatExt spid="_x0000_s4495"/>
                </a:ext>
                <a:ext uri="{FF2B5EF4-FFF2-40B4-BE49-F238E27FC236}">
                  <a16:creationId xmlns:a16="http://schemas.microsoft.com/office/drawing/2014/main" id="{00000000-0008-0000-0600-00008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847</xdr:row>
          <xdr:rowOff>200025</xdr:rowOff>
        </xdr:from>
        <xdr:to>
          <xdr:col>25</xdr:col>
          <xdr:colOff>257175</xdr:colOff>
          <xdr:row>849</xdr:row>
          <xdr:rowOff>19050</xdr:rowOff>
        </xdr:to>
        <xdr:sp macro="" textlink="">
          <xdr:nvSpPr>
            <xdr:cNvPr id="4496" name="Check Box 1424" hidden="1">
              <a:extLst>
                <a:ext uri="{63B3BB69-23CF-44E3-9099-C40C66FF867C}">
                  <a14:compatExt spid="_x0000_s4496"/>
                </a:ext>
                <a:ext uri="{FF2B5EF4-FFF2-40B4-BE49-F238E27FC236}">
                  <a16:creationId xmlns:a16="http://schemas.microsoft.com/office/drawing/2014/main" id="{00000000-0008-0000-0600-00009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890</xdr:row>
          <xdr:rowOff>85725</xdr:rowOff>
        </xdr:from>
        <xdr:to>
          <xdr:col>23</xdr:col>
          <xdr:colOff>257175</xdr:colOff>
          <xdr:row>891</xdr:row>
          <xdr:rowOff>114300</xdr:rowOff>
        </xdr:to>
        <xdr:sp macro="" textlink="">
          <xdr:nvSpPr>
            <xdr:cNvPr id="4497" name="Check Box 1425" hidden="1">
              <a:extLst>
                <a:ext uri="{63B3BB69-23CF-44E3-9099-C40C66FF867C}">
                  <a14:compatExt spid="_x0000_s4497"/>
                </a:ext>
                <a:ext uri="{FF2B5EF4-FFF2-40B4-BE49-F238E27FC236}">
                  <a16:creationId xmlns:a16="http://schemas.microsoft.com/office/drawing/2014/main" id="{00000000-0008-0000-0600-00009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890</xdr:row>
          <xdr:rowOff>85725</xdr:rowOff>
        </xdr:from>
        <xdr:to>
          <xdr:col>24</xdr:col>
          <xdr:colOff>257175</xdr:colOff>
          <xdr:row>891</xdr:row>
          <xdr:rowOff>114300</xdr:rowOff>
        </xdr:to>
        <xdr:sp macro="" textlink="">
          <xdr:nvSpPr>
            <xdr:cNvPr id="4498" name="Check Box 1426" hidden="1">
              <a:extLst>
                <a:ext uri="{63B3BB69-23CF-44E3-9099-C40C66FF867C}">
                  <a14:compatExt spid="_x0000_s4498"/>
                </a:ext>
                <a:ext uri="{FF2B5EF4-FFF2-40B4-BE49-F238E27FC236}">
                  <a16:creationId xmlns:a16="http://schemas.microsoft.com/office/drawing/2014/main" id="{00000000-0008-0000-0600-00009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890</xdr:row>
          <xdr:rowOff>85725</xdr:rowOff>
        </xdr:from>
        <xdr:to>
          <xdr:col>25</xdr:col>
          <xdr:colOff>257175</xdr:colOff>
          <xdr:row>891</xdr:row>
          <xdr:rowOff>114300</xdr:rowOff>
        </xdr:to>
        <xdr:sp macro="" textlink="">
          <xdr:nvSpPr>
            <xdr:cNvPr id="4499" name="Check Box 1427" hidden="1">
              <a:extLst>
                <a:ext uri="{63B3BB69-23CF-44E3-9099-C40C66FF867C}">
                  <a14:compatExt spid="_x0000_s4499"/>
                </a:ext>
                <a:ext uri="{FF2B5EF4-FFF2-40B4-BE49-F238E27FC236}">
                  <a16:creationId xmlns:a16="http://schemas.microsoft.com/office/drawing/2014/main" id="{00000000-0008-0000-0600-00009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904</xdr:row>
          <xdr:rowOff>190500</xdr:rowOff>
        </xdr:from>
        <xdr:to>
          <xdr:col>23</xdr:col>
          <xdr:colOff>257175</xdr:colOff>
          <xdr:row>906</xdr:row>
          <xdr:rowOff>9525</xdr:rowOff>
        </xdr:to>
        <xdr:sp macro="" textlink="">
          <xdr:nvSpPr>
            <xdr:cNvPr id="4500" name="Check Box 1428" hidden="1">
              <a:extLst>
                <a:ext uri="{63B3BB69-23CF-44E3-9099-C40C66FF867C}">
                  <a14:compatExt spid="_x0000_s4500"/>
                </a:ext>
                <a:ext uri="{FF2B5EF4-FFF2-40B4-BE49-F238E27FC236}">
                  <a16:creationId xmlns:a16="http://schemas.microsoft.com/office/drawing/2014/main" id="{00000000-0008-0000-0600-00009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904</xdr:row>
          <xdr:rowOff>190500</xdr:rowOff>
        </xdr:from>
        <xdr:to>
          <xdr:col>24</xdr:col>
          <xdr:colOff>257175</xdr:colOff>
          <xdr:row>906</xdr:row>
          <xdr:rowOff>9525</xdr:rowOff>
        </xdr:to>
        <xdr:sp macro="" textlink="">
          <xdr:nvSpPr>
            <xdr:cNvPr id="4501" name="Check Box 1429" hidden="1">
              <a:extLst>
                <a:ext uri="{63B3BB69-23CF-44E3-9099-C40C66FF867C}">
                  <a14:compatExt spid="_x0000_s4501"/>
                </a:ext>
                <a:ext uri="{FF2B5EF4-FFF2-40B4-BE49-F238E27FC236}">
                  <a16:creationId xmlns:a16="http://schemas.microsoft.com/office/drawing/2014/main" id="{00000000-0008-0000-0600-00009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904</xdr:row>
          <xdr:rowOff>190500</xdr:rowOff>
        </xdr:from>
        <xdr:to>
          <xdr:col>25</xdr:col>
          <xdr:colOff>257175</xdr:colOff>
          <xdr:row>906</xdr:row>
          <xdr:rowOff>9525</xdr:rowOff>
        </xdr:to>
        <xdr:sp macro="" textlink="">
          <xdr:nvSpPr>
            <xdr:cNvPr id="4502" name="Check Box 1430" hidden="1">
              <a:extLst>
                <a:ext uri="{63B3BB69-23CF-44E3-9099-C40C66FF867C}">
                  <a14:compatExt spid="_x0000_s4502"/>
                </a:ext>
                <a:ext uri="{FF2B5EF4-FFF2-40B4-BE49-F238E27FC236}">
                  <a16:creationId xmlns:a16="http://schemas.microsoft.com/office/drawing/2014/main" id="{00000000-0008-0000-0600-00009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905</xdr:row>
          <xdr:rowOff>190500</xdr:rowOff>
        </xdr:from>
        <xdr:to>
          <xdr:col>23</xdr:col>
          <xdr:colOff>257175</xdr:colOff>
          <xdr:row>907</xdr:row>
          <xdr:rowOff>9525</xdr:rowOff>
        </xdr:to>
        <xdr:sp macro="" textlink="">
          <xdr:nvSpPr>
            <xdr:cNvPr id="4503" name="Check Box 1431" hidden="1">
              <a:extLst>
                <a:ext uri="{63B3BB69-23CF-44E3-9099-C40C66FF867C}">
                  <a14:compatExt spid="_x0000_s4503"/>
                </a:ext>
                <a:ext uri="{FF2B5EF4-FFF2-40B4-BE49-F238E27FC236}">
                  <a16:creationId xmlns:a16="http://schemas.microsoft.com/office/drawing/2014/main" id="{00000000-0008-0000-0600-00009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905</xdr:row>
          <xdr:rowOff>190500</xdr:rowOff>
        </xdr:from>
        <xdr:to>
          <xdr:col>24</xdr:col>
          <xdr:colOff>257175</xdr:colOff>
          <xdr:row>907</xdr:row>
          <xdr:rowOff>9525</xdr:rowOff>
        </xdr:to>
        <xdr:sp macro="" textlink="">
          <xdr:nvSpPr>
            <xdr:cNvPr id="4504" name="Check Box 1432" hidden="1">
              <a:extLst>
                <a:ext uri="{63B3BB69-23CF-44E3-9099-C40C66FF867C}">
                  <a14:compatExt spid="_x0000_s4504"/>
                </a:ext>
                <a:ext uri="{FF2B5EF4-FFF2-40B4-BE49-F238E27FC236}">
                  <a16:creationId xmlns:a16="http://schemas.microsoft.com/office/drawing/2014/main" id="{00000000-0008-0000-0600-00009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905</xdr:row>
          <xdr:rowOff>190500</xdr:rowOff>
        </xdr:from>
        <xdr:to>
          <xdr:col>25</xdr:col>
          <xdr:colOff>257175</xdr:colOff>
          <xdr:row>907</xdr:row>
          <xdr:rowOff>9525</xdr:rowOff>
        </xdr:to>
        <xdr:sp macro="" textlink="">
          <xdr:nvSpPr>
            <xdr:cNvPr id="4505" name="Check Box 1433" hidden="1">
              <a:extLst>
                <a:ext uri="{63B3BB69-23CF-44E3-9099-C40C66FF867C}">
                  <a14:compatExt spid="_x0000_s4505"/>
                </a:ext>
                <a:ext uri="{FF2B5EF4-FFF2-40B4-BE49-F238E27FC236}">
                  <a16:creationId xmlns:a16="http://schemas.microsoft.com/office/drawing/2014/main" id="{00000000-0008-0000-0600-00009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906</xdr:row>
          <xdr:rowOff>190500</xdr:rowOff>
        </xdr:from>
        <xdr:to>
          <xdr:col>23</xdr:col>
          <xdr:colOff>257175</xdr:colOff>
          <xdr:row>908</xdr:row>
          <xdr:rowOff>9525</xdr:rowOff>
        </xdr:to>
        <xdr:sp macro="" textlink="">
          <xdr:nvSpPr>
            <xdr:cNvPr id="4506" name="Check Box 1434" hidden="1">
              <a:extLst>
                <a:ext uri="{63B3BB69-23CF-44E3-9099-C40C66FF867C}">
                  <a14:compatExt spid="_x0000_s4506"/>
                </a:ext>
                <a:ext uri="{FF2B5EF4-FFF2-40B4-BE49-F238E27FC236}">
                  <a16:creationId xmlns:a16="http://schemas.microsoft.com/office/drawing/2014/main" id="{00000000-0008-0000-0600-00009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906</xdr:row>
          <xdr:rowOff>190500</xdr:rowOff>
        </xdr:from>
        <xdr:to>
          <xdr:col>24</xdr:col>
          <xdr:colOff>257175</xdr:colOff>
          <xdr:row>908</xdr:row>
          <xdr:rowOff>9525</xdr:rowOff>
        </xdr:to>
        <xdr:sp macro="" textlink="">
          <xdr:nvSpPr>
            <xdr:cNvPr id="4507" name="Check Box 1435" hidden="1">
              <a:extLst>
                <a:ext uri="{63B3BB69-23CF-44E3-9099-C40C66FF867C}">
                  <a14:compatExt spid="_x0000_s4507"/>
                </a:ext>
                <a:ext uri="{FF2B5EF4-FFF2-40B4-BE49-F238E27FC236}">
                  <a16:creationId xmlns:a16="http://schemas.microsoft.com/office/drawing/2014/main" id="{00000000-0008-0000-0600-00009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906</xdr:row>
          <xdr:rowOff>190500</xdr:rowOff>
        </xdr:from>
        <xdr:to>
          <xdr:col>25</xdr:col>
          <xdr:colOff>257175</xdr:colOff>
          <xdr:row>908</xdr:row>
          <xdr:rowOff>9525</xdr:rowOff>
        </xdr:to>
        <xdr:sp macro="" textlink="">
          <xdr:nvSpPr>
            <xdr:cNvPr id="4508" name="Check Box 1436" hidden="1">
              <a:extLst>
                <a:ext uri="{63B3BB69-23CF-44E3-9099-C40C66FF867C}">
                  <a14:compatExt spid="_x0000_s4508"/>
                </a:ext>
                <a:ext uri="{FF2B5EF4-FFF2-40B4-BE49-F238E27FC236}">
                  <a16:creationId xmlns:a16="http://schemas.microsoft.com/office/drawing/2014/main" id="{00000000-0008-0000-0600-00009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911</xdr:row>
          <xdr:rowOff>85725</xdr:rowOff>
        </xdr:from>
        <xdr:to>
          <xdr:col>23</xdr:col>
          <xdr:colOff>257175</xdr:colOff>
          <xdr:row>912</xdr:row>
          <xdr:rowOff>114300</xdr:rowOff>
        </xdr:to>
        <xdr:sp macro="" textlink="">
          <xdr:nvSpPr>
            <xdr:cNvPr id="4509" name="Check Box 1437" hidden="1">
              <a:extLst>
                <a:ext uri="{63B3BB69-23CF-44E3-9099-C40C66FF867C}">
                  <a14:compatExt spid="_x0000_s4509"/>
                </a:ext>
                <a:ext uri="{FF2B5EF4-FFF2-40B4-BE49-F238E27FC236}">
                  <a16:creationId xmlns:a16="http://schemas.microsoft.com/office/drawing/2014/main" id="{00000000-0008-0000-0600-00009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911</xdr:row>
          <xdr:rowOff>85725</xdr:rowOff>
        </xdr:from>
        <xdr:to>
          <xdr:col>24</xdr:col>
          <xdr:colOff>257175</xdr:colOff>
          <xdr:row>912</xdr:row>
          <xdr:rowOff>114300</xdr:rowOff>
        </xdr:to>
        <xdr:sp macro="" textlink="">
          <xdr:nvSpPr>
            <xdr:cNvPr id="4510" name="Check Box 1438" hidden="1">
              <a:extLst>
                <a:ext uri="{63B3BB69-23CF-44E3-9099-C40C66FF867C}">
                  <a14:compatExt spid="_x0000_s4510"/>
                </a:ext>
                <a:ext uri="{FF2B5EF4-FFF2-40B4-BE49-F238E27FC236}">
                  <a16:creationId xmlns:a16="http://schemas.microsoft.com/office/drawing/2014/main" id="{00000000-0008-0000-0600-00009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911</xdr:row>
          <xdr:rowOff>85725</xdr:rowOff>
        </xdr:from>
        <xdr:to>
          <xdr:col>25</xdr:col>
          <xdr:colOff>257175</xdr:colOff>
          <xdr:row>912</xdr:row>
          <xdr:rowOff>114300</xdr:rowOff>
        </xdr:to>
        <xdr:sp macro="" textlink="">
          <xdr:nvSpPr>
            <xdr:cNvPr id="4511" name="Check Box 1439" hidden="1">
              <a:extLst>
                <a:ext uri="{63B3BB69-23CF-44E3-9099-C40C66FF867C}">
                  <a14:compatExt spid="_x0000_s4511"/>
                </a:ext>
                <a:ext uri="{FF2B5EF4-FFF2-40B4-BE49-F238E27FC236}">
                  <a16:creationId xmlns:a16="http://schemas.microsoft.com/office/drawing/2014/main" id="{00000000-0008-0000-0600-00009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937</xdr:row>
          <xdr:rowOff>200025</xdr:rowOff>
        </xdr:from>
        <xdr:to>
          <xdr:col>23</xdr:col>
          <xdr:colOff>257175</xdr:colOff>
          <xdr:row>939</xdr:row>
          <xdr:rowOff>19050</xdr:rowOff>
        </xdr:to>
        <xdr:sp macro="" textlink="">
          <xdr:nvSpPr>
            <xdr:cNvPr id="4512" name="Check Box 1440" hidden="1">
              <a:extLst>
                <a:ext uri="{63B3BB69-23CF-44E3-9099-C40C66FF867C}">
                  <a14:compatExt spid="_x0000_s4512"/>
                </a:ext>
                <a:ext uri="{FF2B5EF4-FFF2-40B4-BE49-F238E27FC236}">
                  <a16:creationId xmlns:a16="http://schemas.microsoft.com/office/drawing/2014/main" id="{00000000-0008-0000-0600-0000A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937</xdr:row>
          <xdr:rowOff>200025</xdr:rowOff>
        </xdr:from>
        <xdr:to>
          <xdr:col>24</xdr:col>
          <xdr:colOff>257175</xdr:colOff>
          <xdr:row>939</xdr:row>
          <xdr:rowOff>19050</xdr:rowOff>
        </xdr:to>
        <xdr:sp macro="" textlink="">
          <xdr:nvSpPr>
            <xdr:cNvPr id="4513" name="Check Box 1441" hidden="1">
              <a:extLst>
                <a:ext uri="{63B3BB69-23CF-44E3-9099-C40C66FF867C}">
                  <a14:compatExt spid="_x0000_s4513"/>
                </a:ext>
                <a:ext uri="{FF2B5EF4-FFF2-40B4-BE49-F238E27FC236}">
                  <a16:creationId xmlns:a16="http://schemas.microsoft.com/office/drawing/2014/main" id="{00000000-0008-0000-0600-0000A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937</xdr:row>
          <xdr:rowOff>200025</xdr:rowOff>
        </xdr:from>
        <xdr:to>
          <xdr:col>25</xdr:col>
          <xdr:colOff>257175</xdr:colOff>
          <xdr:row>939</xdr:row>
          <xdr:rowOff>19050</xdr:rowOff>
        </xdr:to>
        <xdr:sp macro="" textlink="">
          <xdr:nvSpPr>
            <xdr:cNvPr id="4514" name="Check Box 1442" hidden="1">
              <a:extLst>
                <a:ext uri="{63B3BB69-23CF-44E3-9099-C40C66FF867C}">
                  <a14:compatExt spid="_x0000_s4514"/>
                </a:ext>
                <a:ext uri="{FF2B5EF4-FFF2-40B4-BE49-F238E27FC236}">
                  <a16:creationId xmlns:a16="http://schemas.microsoft.com/office/drawing/2014/main" id="{00000000-0008-0000-0600-0000A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1009</xdr:row>
          <xdr:rowOff>85725</xdr:rowOff>
        </xdr:from>
        <xdr:to>
          <xdr:col>23</xdr:col>
          <xdr:colOff>257175</xdr:colOff>
          <xdr:row>1010</xdr:row>
          <xdr:rowOff>114300</xdr:rowOff>
        </xdr:to>
        <xdr:sp macro="" textlink="">
          <xdr:nvSpPr>
            <xdr:cNvPr id="4518" name="Check Box 1446" hidden="1">
              <a:extLst>
                <a:ext uri="{63B3BB69-23CF-44E3-9099-C40C66FF867C}">
                  <a14:compatExt spid="_x0000_s4518"/>
                </a:ext>
                <a:ext uri="{FF2B5EF4-FFF2-40B4-BE49-F238E27FC236}">
                  <a16:creationId xmlns:a16="http://schemas.microsoft.com/office/drawing/2014/main" id="{00000000-0008-0000-0600-0000A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1009</xdr:row>
          <xdr:rowOff>85725</xdr:rowOff>
        </xdr:from>
        <xdr:to>
          <xdr:col>24</xdr:col>
          <xdr:colOff>257175</xdr:colOff>
          <xdr:row>1010</xdr:row>
          <xdr:rowOff>114300</xdr:rowOff>
        </xdr:to>
        <xdr:sp macro="" textlink="">
          <xdr:nvSpPr>
            <xdr:cNvPr id="4519" name="Check Box 1447" hidden="1">
              <a:extLst>
                <a:ext uri="{63B3BB69-23CF-44E3-9099-C40C66FF867C}">
                  <a14:compatExt spid="_x0000_s4519"/>
                </a:ext>
                <a:ext uri="{FF2B5EF4-FFF2-40B4-BE49-F238E27FC236}">
                  <a16:creationId xmlns:a16="http://schemas.microsoft.com/office/drawing/2014/main" id="{00000000-0008-0000-0600-0000A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1009</xdr:row>
          <xdr:rowOff>85725</xdr:rowOff>
        </xdr:from>
        <xdr:to>
          <xdr:col>25</xdr:col>
          <xdr:colOff>257175</xdr:colOff>
          <xdr:row>1010</xdr:row>
          <xdr:rowOff>114300</xdr:rowOff>
        </xdr:to>
        <xdr:sp macro="" textlink="">
          <xdr:nvSpPr>
            <xdr:cNvPr id="4520" name="Check Box 1448" hidden="1">
              <a:extLst>
                <a:ext uri="{63B3BB69-23CF-44E3-9099-C40C66FF867C}">
                  <a14:compatExt spid="_x0000_s4520"/>
                </a:ext>
                <a:ext uri="{FF2B5EF4-FFF2-40B4-BE49-F238E27FC236}">
                  <a16:creationId xmlns:a16="http://schemas.microsoft.com/office/drawing/2014/main" id="{00000000-0008-0000-0600-0000A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1047</xdr:row>
          <xdr:rowOff>85725</xdr:rowOff>
        </xdr:from>
        <xdr:to>
          <xdr:col>23</xdr:col>
          <xdr:colOff>257175</xdr:colOff>
          <xdr:row>1048</xdr:row>
          <xdr:rowOff>114300</xdr:rowOff>
        </xdr:to>
        <xdr:sp macro="" textlink="">
          <xdr:nvSpPr>
            <xdr:cNvPr id="4521" name="Check Box 1449" hidden="1">
              <a:extLst>
                <a:ext uri="{63B3BB69-23CF-44E3-9099-C40C66FF867C}">
                  <a14:compatExt spid="_x0000_s4521"/>
                </a:ext>
                <a:ext uri="{FF2B5EF4-FFF2-40B4-BE49-F238E27FC236}">
                  <a16:creationId xmlns:a16="http://schemas.microsoft.com/office/drawing/2014/main" id="{00000000-0008-0000-0600-0000A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1047</xdr:row>
          <xdr:rowOff>85725</xdr:rowOff>
        </xdr:from>
        <xdr:to>
          <xdr:col>24</xdr:col>
          <xdr:colOff>257175</xdr:colOff>
          <xdr:row>1048</xdr:row>
          <xdr:rowOff>114300</xdr:rowOff>
        </xdr:to>
        <xdr:sp macro="" textlink="">
          <xdr:nvSpPr>
            <xdr:cNvPr id="4522" name="Check Box 1450" hidden="1">
              <a:extLst>
                <a:ext uri="{63B3BB69-23CF-44E3-9099-C40C66FF867C}">
                  <a14:compatExt spid="_x0000_s4522"/>
                </a:ext>
                <a:ext uri="{FF2B5EF4-FFF2-40B4-BE49-F238E27FC236}">
                  <a16:creationId xmlns:a16="http://schemas.microsoft.com/office/drawing/2014/main" id="{00000000-0008-0000-0600-0000A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1047</xdr:row>
          <xdr:rowOff>85725</xdr:rowOff>
        </xdr:from>
        <xdr:to>
          <xdr:col>25</xdr:col>
          <xdr:colOff>257175</xdr:colOff>
          <xdr:row>1048</xdr:row>
          <xdr:rowOff>114300</xdr:rowOff>
        </xdr:to>
        <xdr:sp macro="" textlink="">
          <xdr:nvSpPr>
            <xdr:cNvPr id="4523" name="Check Box 1451" hidden="1">
              <a:extLst>
                <a:ext uri="{63B3BB69-23CF-44E3-9099-C40C66FF867C}">
                  <a14:compatExt spid="_x0000_s4523"/>
                </a:ext>
                <a:ext uri="{FF2B5EF4-FFF2-40B4-BE49-F238E27FC236}">
                  <a16:creationId xmlns:a16="http://schemas.microsoft.com/office/drawing/2014/main" id="{00000000-0008-0000-0600-0000A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1102</xdr:row>
          <xdr:rowOff>200025</xdr:rowOff>
        </xdr:from>
        <xdr:to>
          <xdr:col>23</xdr:col>
          <xdr:colOff>257175</xdr:colOff>
          <xdr:row>1104</xdr:row>
          <xdr:rowOff>19050</xdr:rowOff>
        </xdr:to>
        <xdr:sp macro="" textlink="">
          <xdr:nvSpPr>
            <xdr:cNvPr id="4524" name="Check Box 1452" hidden="1">
              <a:extLst>
                <a:ext uri="{63B3BB69-23CF-44E3-9099-C40C66FF867C}">
                  <a14:compatExt spid="_x0000_s4524"/>
                </a:ext>
                <a:ext uri="{FF2B5EF4-FFF2-40B4-BE49-F238E27FC236}">
                  <a16:creationId xmlns:a16="http://schemas.microsoft.com/office/drawing/2014/main" id="{00000000-0008-0000-0600-0000A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1102</xdr:row>
          <xdr:rowOff>200025</xdr:rowOff>
        </xdr:from>
        <xdr:to>
          <xdr:col>24</xdr:col>
          <xdr:colOff>257175</xdr:colOff>
          <xdr:row>1104</xdr:row>
          <xdr:rowOff>19050</xdr:rowOff>
        </xdr:to>
        <xdr:sp macro="" textlink="">
          <xdr:nvSpPr>
            <xdr:cNvPr id="4525" name="Check Box 1453" hidden="1">
              <a:extLst>
                <a:ext uri="{63B3BB69-23CF-44E3-9099-C40C66FF867C}">
                  <a14:compatExt spid="_x0000_s4525"/>
                </a:ext>
                <a:ext uri="{FF2B5EF4-FFF2-40B4-BE49-F238E27FC236}">
                  <a16:creationId xmlns:a16="http://schemas.microsoft.com/office/drawing/2014/main" id="{00000000-0008-0000-0600-0000A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1102</xdr:row>
          <xdr:rowOff>200025</xdr:rowOff>
        </xdr:from>
        <xdr:to>
          <xdr:col>25</xdr:col>
          <xdr:colOff>257175</xdr:colOff>
          <xdr:row>1104</xdr:row>
          <xdr:rowOff>19050</xdr:rowOff>
        </xdr:to>
        <xdr:sp macro="" textlink="">
          <xdr:nvSpPr>
            <xdr:cNvPr id="4526" name="Check Box 1454" hidden="1">
              <a:extLst>
                <a:ext uri="{63B3BB69-23CF-44E3-9099-C40C66FF867C}">
                  <a14:compatExt spid="_x0000_s4526"/>
                </a:ext>
                <a:ext uri="{FF2B5EF4-FFF2-40B4-BE49-F238E27FC236}">
                  <a16:creationId xmlns:a16="http://schemas.microsoft.com/office/drawing/2014/main" id="{00000000-0008-0000-0600-0000A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1120</xdr:row>
          <xdr:rowOff>85725</xdr:rowOff>
        </xdr:from>
        <xdr:to>
          <xdr:col>23</xdr:col>
          <xdr:colOff>257175</xdr:colOff>
          <xdr:row>1121</xdr:row>
          <xdr:rowOff>114300</xdr:rowOff>
        </xdr:to>
        <xdr:sp macro="" textlink="">
          <xdr:nvSpPr>
            <xdr:cNvPr id="4527" name="Check Box 1455" hidden="1">
              <a:extLst>
                <a:ext uri="{63B3BB69-23CF-44E3-9099-C40C66FF867C}">
                  <a14:compatExt spid="_x0000_s4527"/>
                </a:ext>
                <a:ext uri="{FF2B5EF4-FFF2-40B4-BE49-F238E27FC236}">
                  <a16:creationId xmlns:a16="http://schemas.microsoft.com/office/drawing/2014/main" id="{00000000-0008-0000-0600-0000A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225</xdr:row>
          <xdr:rowOff>0</xdr:rowOff>
        </xdr:from>
        <xdr:to>
          <xdr:col>15</xdr:col>
          <xdr:colOff>0</xdr:colOff>
          <xdr:row>226</xdr:row>
          <xdr:rowOff>0</xdr:rowOff>
        </xdr:to>
        <xdr:sp macro="" textlink="">
          <xdr:nvSpPr>
            <xdr:cNvPr id="4582" name="Check Box 1510" hidden="1">
              <a:extLst>
                <a:ext uri="{63B3BB69-23CF-44E3-9099-C40C66FF867C}">
                  <a14:compatExt spid="_x0000_s4582"/>
                </a:ext>
                <a:ext uri="{FF2B5EF4-FFF2-40B4-BE49-F238E27FC236}">
                  <a16:creationId xmlns:a16="http://schemas.microsoft.com/office/drawing/2014/main" id="{00000000-0008-0000-0600-0000E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242</xdr:row>
          <xdr:rowOff>47625</xdr:rowOff>
        </xdr:from>
        <xdr:to>
          <xdr:col>23</xdr:col>
          <xdr:colOff>257175</xdr:colOff>
          <xdr:row>243</xdr:row>
          <xdr:rowOff>85725</xdr:rowOff>
        </xdr:to>
        <xdr:sp macro="" textlink="">
          <xdr:nvSpPr>
            <xdr:cNvPr id="4583" name="Check Box 1511" hidden="1">
              <a:extLst>
                <a:ext uri="{63B3BB69-23CF-44E3-9099-C40C66FF867C}">
                  <a14:compatExt spid="_x0000_s4583"/>
                </a:ext>
                <a:ext uri="{FF2B5EF4-FFF2-40B4-BE49-F238E27FC236}">
                  <a16:creationId xmlns:a16="http://schemas.microsoft.com/office/drawing/2014/main" id="{00000000-0008-0000-0600-0000E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242</xdr:row>
          <xdr:rowOff>47625</xdr:rowOff>
        </xdr:from>
        <xdr:to>
          <xdr:col>24</xdr:col>
          <xdr:colOff>257175</xdr:colOff>
          <xdr:row>243</xdr:row>
          <xdr:rowOff>85725</xdr:rowOff>
        </xdr:to>
        <xdr:sp macro="" textlink="">
          <xdr:nvSpPr>
            <xdr:cNvPr id="4584" name="Check Box 1512" hidden="1">
              <a:extLst>
                <a:ext uri="{63B3BB69-23CF-44E3-9099-C40C66FF867C}">
                  <a14:compatExt spid="_x0000_s4584"/>
                </a:ext>
                <a:ext uri="{FF2B5EF4-FFF2-40B4-BE49-F238E27FC236}">
                  <a16:creationId xmlns:a16="http://schemas.microsoft.com/office/drawing/2014/main" id="{00000000-0008-0000-0600-0000E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247</xdr:row>
          <xdr:rowOff>161925</xdr:rowOff>
        </xdr:from>
        <xdr:to>
          <xdr:col>23</xdr:col>
          <xdr:colOff>285750</xdr:colOff>
          <xdr:row>248</xdr:row>
          <xdr:rowOff>171450</xdr:rowOff>
        </xdr:to>
        <xdr:sp macro="" textlink="">
          <xdr:nvSpPr>
            <xdr:cNvPr id="4585" name="Check Box 1513" hidden="1">
              <a:extLst>
                <a:ext uri="{63B3BB69-23CF-44E3-9099-C40C66FF867C}">
                  <a14:compatExt spid="_x0000_s4585"/>
                </a:ext>
                <a:ext uri="{FF2B5EF4-FFF2-40B4-BE49-F238E27FC236}">
                  <a16:creationId xmlns:a16="http://schemas.microsoft.com/office/drawing/2014/main" id="{00000000-0008-0000-0600-0000E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247</xdr:row>
          <xdr:rowOff>161925</xdr:rowOff>
        </xdr:from>
        <xdr:to>
          <xdr:col>25</xdr:col>
          <xdr:colOff>0</xdr:colOff>
          <xdr:row>248</xdr:row>
          <xdr:rowOff>171450</xdr:rowOff>
        </xdr:to>
        <xdr:sp macro="" textlink="">
          <xdr:nvSpPr>
            <xdr:cNvPr id="4586" name="Check Box 1514" hidden="1">
              <a:extLst>
                <a:ext uri="{63B3BB69-23CF-44E3-9099-C40C66FF867C}">
                  <a14:compatExt spid="_x0000_s4586"/>
                </a:ext>
                <a:ext uri="{FF2B5EF4-FFF2-40B4-BE49-F238E27FC236}">
                  <a16:creationId xmlns:a16="http://schemas.microsoft.com/office/drawing/2014/main" id="{00000000-0008-0000-0600-0000E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607</xdr:row>
          <xdr:rowOff>142875</xdr:rowOff>
        </xdr:from>
        <xdr:to>
          <xdr:col>23</xdr:col>
          <xdr:colOff>257175</xdr:colOff>
          <xdr:row>608</xdr:row>
          <xdr:rowOff>171450</xdr:rowOff>
        </xdr:to>
        <xdr:sp macro="" textlink="">
          <xdr:nvSpPr>
            <xdr:cNvPr id="4591" name="Check Box 1519" hidden="1">
              <a:extLst>
                <a:ext uri="{63B3BB69-23CF-44E3-9099-C40C66FF867C}">
                  <a14:compatExt spid="_x0000_s4591"/>
                </a:ext>
                <a:ext uri="{FF2B5EF4-FFF2-40B4-BE49-F238E27FC236}">
                  <a16:creationId xmlns:a16="http://schemas.microsoft.com/office/drawing/2014/main" id="{00000000-0008-0000-0600-0000E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239</xdr:row>
          <xdr:rowOff>95250</xdr:rowOff>
        </xdr:from>
        <xdr:to>
          <xdr:col>24</xdr:col>
          <xdr:colOff>257175</xdr:colOff>
          <xdr:row>240</xdr:row>
          <xdr:rowOff>123825</xdr:rowOff>
        </xdr:to>
        <xdr:sp macro="" textlink="">
          <xdr:nvSpPr>
            <xdr:cNvPr id="4593" name="Check Box 1521" hidden="1">
              <a:extLst>
                <a:ext uri="{63B3BB69-23CF-44E3-9099-C40C66FF867C}">
                  <a14:compatExt spid="_x0000_s4593"/>
                </a:ext>
                <a:ext uri="{FF2B5EF4-FFF2-40B4-BE49-F238E27FC236}">
                  <a16:creationId xmlns:a16="http://schemas.microsoft.com/office/drawing/2014/main" id="{00000000-0008-0000-0600-0000F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239</xdr:row>
          <xdr:rowOff>95250</xdr:rowOff>
        </xdr:from>
        <xdr:to>
          <xdr:col>23</xdr:col>
          <xdr:colOff>257175</xdr:colOff>
          <xdr:row>240</xdr:row>
          <xdr:rowOff>123825</xdr:rowOff>
        </xdr:to>
        <xdr:sp macro="" textlink="">
          <xdr:nvSpPr>
            <xdr:cNvPr id="4594" name="Check Box 1522" hidden="1">
              <a:extLst>
                <a:ext uri="{63B3BB69-23CF-44E3-9099-C40C66FF867C}">
                  <a14:compatExt spid="_x0000_s4594"/>
                </a:ext>
                <a:ext uri="{FF2B5EF4-FFF2-40B4-BE49-F238E27FC236}">
                  <a16:creationId xmlns:a16="http://schemas.microsoft.com/office/drawing/2014/main" id="{00000000-0008-0000-0600-0000F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599</xdr:row>
          <xdr:rowOff>0</xdr:rowOff>
        </xdr:from>
        <xdr:to>
          <xdr:col>23</xdr:col>
          <xdr:colOff>257175</xdr:colOff>
          <xdr:row>600</xdr:row>
          <xdr:rowOff>28575</xdr:rowOff>
        </xdr:to>
        <xdr:sp macro="" textlink="">
          <xdr:nvSpPr>
            <xdr:cNvPr id="4604" name="Check Box 1532" hidden="1">
              <a:extLst>
                <a:ext uri="{63B3BB69-23CF-44E3-9099-C40C66FF867C}">
                  <a14:compatExt spid="_x0000_s4604"/>
                </a:ext>
                <a:ext uri="{FF2B5EF4-FFF2-40B4-BE49-F238E27FC236}">
                  <a16:creationId xmlns:a16="http://schemas.microsoft.com/office/drawing/2014/main" id="{00000000-0008-0000-0600-0000F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599</xdr:row>
          <xdr:rowOff>0</xdr:rowOff>
        </xdr:from>
        <xdr:to>
          <xdr:col>24</xdr:col>
          <xdr:colOff>266700</xdr:colOff>
          <xdr:row>600</xdr:row>
          <xdr:rowOff>28575</xdr:rowOff>
        </xdr:to>
        <xdr:sp macro="" textlink="">
          <xdr:nvSpPr>
            <xdr:cNvPr id="4605" name="Check Box 1533" hidden="1">
              <a:extLst>
                <a:ext uri="{63B3BB69-23CF-44E3-9099-C40C66FF867C}">
                  <a14:compatExt spid="_x0000_s4605"/>
                </a:ext>
                <a:ext uri="{FF2B5EF4-FFF2-40B4-BE49-F238E27FC236}">
                  <a16:creationId xmlns:a16="http://schemas.microsoft.com/office/drawing/2014/main" id="{00000000-0008-0000-0600-0000F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604</xdr:row>
          <xdr:rowOff>95250</xdr:rowOff>
        </xdr:from>
        <xdr:to>
          <xdr:col>23</xdr:col>
          <xdr:colOff>257175</xdr:colOff>
          <xdr:row>605</xdr:row>
          <xdr:rowOff>123825</xdr:rowOff>
        </xdr:to>
        <xdr:sp macro="" textlink="">
          <xdr:nvSpPr>
            <xdr:cNvPr id="4606" name="Check Box 1534" hidden="1">
              <a:extLst>
                <a:ext uri="{63B3BB69-23CF-44E3-9099-C40C66FF867C}">
                  <a14:compatExt spid="_x0000_s4606"/>
                </a:ext>
                <a:ext uri="{FF2B5EF4-FFF2-40B4-BE49-F238E27FC236}">
                  <a16:creationId xmlns:a16="http://schemas.microsoft.com/office/drawing/2014/main" id="{00000000-0008-0000-0600-0000F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604</xdr:row>
          <xdr:rowOff>95250</xdr:rowOff>
        </xdr:from>
        <xdr:to>
          <xdr:col>24</xdr:col>
          <xdr:colOff>266700</xdr:colOff>
          <xdr:row>605</xdr:row>
          <xdr:rowOff>123825</xdr:rowOff>
        </xdr:to>
        <xdr:sp macro="" textlink="">
          <xdr:nvSpPr>
            <xdr:cNvPr id="4607" name="Check Box 1535" hidden="1">
              <a:extLst>
                <a:ext uri="{63B3BB69-23CF-44E3-9099-C40C66FF867C}">
                  <a14:compatExt spid="_x0000_s4607"/>
                </a:ext>
                <a:ext uri="{FF2B5EF4-FFF2-40B4-BE49-F238E27FC236}">
                  <a16:creationId xmlns:a16="http://schemas.microsoft.com/office/drawing/2014/main" id="{00000000-0008-0000-0600-0000F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602</xdr:row>
          <xdr:rowOff>66675</xdr:rowOff>
        </xdr:from>
        <xdr:to>
          <xdr:col>23</xdr:col>
          <xdr:colOff>257175</xdr:colOff>
          <xdr:row>603</xdr:row>
          <xdr:rowOff>95250</xdr:rowOff>
        </xdr:to>
        <xdr:sp macro="" textlink="">
          <xdr:nvSpPr>
            <xdr:cNvPr id="4608" name="Check Box 1536" hidden="1">
              <a:extLst>
                <a:ext uri="{63B3BB69-23CF-44E3-9099-C40C66FF867C}">
                  <a14:compatExt spid="_x0000_s4608"/>
                </a:ext>
                <a:ext uri="{FF2B5EF4-FFF2-40B4-BE49-F238E27FC236}">
                  <a16:creationId xmlns:a16="http://schemas.microsoft.com/office/drawing/2014/main" id="{00000000-0008-0000-0600-00000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602</xdr:row>
          <xdr:rowOff>66675</xdr:rowOff>
        </xdr:from>
        <xdr:to>
          <xdr:col>24</xdr:col>
          <xdr:colOff>266700</xdr:colOff>
          <xdr:row>603</xdr:row>
          <xdr:rowOff>95250</xdr:rowOff>
        </xdr:to>
        <xdr:sp macro="" textlink="">
          <xdr:nvSpPr>
            <xdr:cNvPr id="4609" name="Check Box 1537" hidden="1">
              <a:extLst>
                <a:ext uri="{63B3BB69-23CF-44E3-9099-C40C66FF867C}">
                  <a14:compatExt spid="_x0000_s4609"/>
                </a:ext>
                <a:ext uri="{FF2B5EF4-FFF2-40B4-BE49-F238E27FC236}">
                  <a16:creationId xmlns:a16="http://schemas.microsoft.com/office/drawing/2014/main" id="{00000000-0008-0000-0600-00000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702</xdr:row>
          <xdr:rowOff>85725</xdr:rowOff>
        </xdr:from>
        <xdr:to>
          <xdr:col>23</xdr:col>
          <xdr:colOff>257175</xdr:colOff>
          <xdr:row>703</xdr:row>
          <xdr:rowOff>114300</xdr:rowOff>
        </xdr:to>
        <xdr:sp macro="" textlink="">
          <xdr:nvSpPr>
            <xdr:cNvPr id="4610" name="Check Box 1538" hidden="1">
              <a:extLst>
                <a:ext uri="{63B3BB69-23CF-44E3-9099-C40C66FF867C}">
                  <a14:compatExt spid="_x0000_s4610"/>
                </a:ext>
                <a:ext uri="{FF2B5EF4-FFF2-40B4-BE49-F238E27FC236}">
                  <a16:creationId xmlns:a16="http://schemas.microsoft.com/office/drawing/2014/main" id="{00000000-0008-0000-0600-00000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702</xdr:row>
          <xdr:rowOff>85725</xdr:rowOff>
        </xdr:from>
        <xdr:to>
          <xdr:col>24</xdr:col>
          <xdr:colOff>257175</xdr:colOff>
          <xdr:row>703</xdr:row>
          <xdr:rowOff>114300</xdr:rowOff>
        </xdr:to>
        <xdr:sp macro="" textlink="">
          <xdr:nvSpPr>
            <xdr:cNvPr id="4611" name="Check Box 1539" hidden="1">
              <a:extLst>
                <a:ext uri="{63B3BB69-23CF-44E3-9099-C40C66FF867C}">
                  <a14:compatExt spid="_x0000_s4611"/>
                </a:ext>
                <a:ext uri="{FF2B5EF4-FFF2-40B4-BE49-F238E27FC236}">
                  <a16:creationId xmlns:a16="http://schemas.microsoft.com/office/drawing/2014/main" id="{00000000-0008-0000-0600-00000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702</xdr:row>
          <xdr:rowOff>85725</xdr:rowOff>
        </xdr:from>
        <xdr:to>
          <xdr:col>25</xdr:col>
          <xdr:colOff>257175</xdr:colOff>
          <xdr:row>703</xdr:row>
          <xdr:rowOff>114300</xdr:rowOff>
        </xdr:to>
        <xdr:sp macro="" textlink="">
          <xdr:nvSpPr>
            <xdr:cNvPr id="4612" name="Check Box 1540" hidden="1">
              <a:extLst>
                <a:ext uri="{63B3BB69-23CF-44E3-9099-C40C66FF867C}">
                  <a14:compatExt spid="_x0000_s4612"/>
                </a:ext>
                <a:ext uri="{FF2B5EF4-FFF2-40B4-BE49-F238E27FC236}">
                  <a16:creationId xmlns:a16="http://schemas.microsoft.com/office/drawing/2014/main" id="{00000000-0008-0000-0600-00000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705</xdr:row>
          <xdr:rowOff>85725</xdr:rowOff>
        </xdr:from>
        <xdr:to>
          <xdr:col>23</xdr:col>
          <xdr:colOff>257175</xdr:colOff>
          <xdr:row>706</xdr:row>
          <xdr:rowOff>114300</xdr:rowOff>
        </xdr:to>
        <xdr:sp macro="" textlink="">
          <xdr:nvSpPr>
            <xdr:cNvPr id="4613" name="Check Box 1541" hidden="1">
              <a:extLst>
                <a:ext uri="{63B3BB69-23CF-44E3-9099-C40C66FF867C}">
                  <a14:compatExt spid="_x0000_s4613"/>
                </a:ext>
                <a:ext uri="{FF2B5EF4-FFF2-40B4-BE49-F238E27FC236}">
                  <a16:creationId xmlns:a16="http://schemas.microsoft.com/office/drawing/2014/main" id="{00000000-0008-0000-0600-00000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705</xdr:row>
          <xdr:rowOff>85725</xdr:rowOff>
        </xdr:from>
        <xdr:to>
          <xdr:col>24</xdr:col>
          <xdr:colOff>257175</xdr:colOff>
          <xdr:row>706</xdr:row>
          <xdr:rowOff>114300</xdr:rowOff>
        </xdr:to>
        <xdr:sp macro="" textlink="">
          <xdr:nvSpPr>
            <xdr:cNvPr id="4614" name="Check Box 1542" hidden="1">
              <a:extLst>
                <a:ext uri="{63B3BB69-23CF-44E3-9099-C40C66FF867C}">
                  <a14:compatExt spid="_x0000_s4614"/>
                </a:ext>
                <a:ext uri="{FF2B5EF4-FFF2-40B4-BE49-F238E27FC236}">
                  <a16:creationId xmlns:a16="http://schemas.microsoft.com/office/drawing/2014/main" id="{00000000-0008-0000-0600-00000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705</xdr:row>
          <xdr:rowOff>85725</xdr:rowOff>
        </xdr:from>
        <xdr:to>
          <xdr:col>25</xdr:col>
          <xdr:colOff>257175</xdr:colOff>
          <xdr:row>706</xdr:row>
          <xdr:rowOff>114300</xdr:rowOff>
        </xdr:to>
        <xdr:sp macro="" textlink="">
          <xdr:nvSpPr>
            <xdr:cNvPr id="4615" name="Check Box 1543" hidden="1">
              <a:extLst>
                <a:ext uri="{63B3BB69-23CF-44E3-9099-C40C66FF867C}">
                  <a14:compatExt spid="_x0000_s4615"/>
                </a:ext>
                <a:ext uri="{FF2B5EF4-FFF2-40B4-BE49-F238E27FC236}">
                  <a16:creationId xmlns:a16="http://schemas.microsoft.com/office/drawing/2014/main" id="{00000000-0008-0000-0600-00000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707</xdr:row>
          <xdr:rowOff>85725</xdr:rowOff>
        </xdr:from>
        <xdr:to>
          <xdr:col>23</xdr:col>
          <xdr:colOff>257175</xdr:colOff>
          <xdr:row>708</xdr:row>
          <xdr:rowOff>114300</xdr:rowOff>
        </xdr:to>
        <xdr:sp macro="" textlink="">
          <xdr:nvSpPr>
            <xdr:cNvPr id="4616" name="Check Box 1544" hidden="1">
              <a:extLst>
                <a:ext uri="{63B3BB69-23CF-44E3-9099-C40C66FF867C}">
                  <a14:compatExt spid="_x0000_s4616"/>
                </a:ext>
                <a:ext uri="{FF2B5EF4-FFF2-40B4-BE49-F238E27FC236}">
                  <a16:creationId xmlns:a16="http://schemas.microsoft.com/office/drawing/2014/main" id="{00000000-0008-0000-0600-00000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707</xdr:row>
          <xdr:rowOff>85725</xdr:rowOff>
        </xdr:from>
        <xdr:to>
          <xdr:col>24</xdr:col>
          <xdr:colOff>257175</xdr:colOff>
          <xdr:row>708</xdr:row>
          <xdr:rowOff>114300</xdr:rowOff>
        </xdr:to>
        <xdr:sp macro="" textlink="">
          <xdr:nvSpPr>
            <xdr:cNvPr id="4617" name="Check Box 1545" hidden="1">
              <a:extLst>
                <a:ext uri="{63B3BB69-23CF-44E3-9099-C40C66FF867C}">
                  <a14:compatExt spid="_x0000_s4617"/>
                </a:ext>
                <a:ext uri="{FF2B5EF4-FFF2-40B4-BE49-F238E27FC236}">
                  <a16:creationId xmlns:a16="http://schemas.microsoft.com/office/drawing/2014/main" id="{00000000-0008-0000-0600-00000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707</xdr:row>
          <xdr:rowOff>85725</xdr:rowOff>
        </xdr:from>
        <xdr:to>
          <xdr:col>25</xdr:col>
          <xdr:colOff>257175</xdr:colOff>
          <xdr:row>708</xdr:row>
          <xdr:rowOff>114300</xdr:rowOff>
        </xdr:to>
        <xdr:sp macro="" textlink="">
          <xdr:nvSpPr>
            <xdr:cNvPr id="4618" name="Check Box 1546" hidden="1">
              <a:extLst>
                <a:ext uri="{63B3BB69-23CF-44E3-9099-C40C66FF867C}">
                  <a14:compatExt spid="_x0000_s4618"/>
                </a:ext>
                <a:ext uri="{FF2B5EF4-FFF2-40B4-BE49-F238E27FC236}">
                  <a16:creationId xmlns:a16="http://schemas.microsoft.com/office/drawing/2014/main" id="{00000000-0008-0000-0600-00000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709</xdr:row>
          <xdr:rowOff>85725</xdr:rowOff>
        </xdr:from>
        <xdr:to>
          <xdr:col>23</xdr:col>
          <xdr:colOff>257175</xdr:colOff>
          <xdr:row>710</xdr:row>
          <xdr:rowOff>114300</xdr:rowOff>
        </xdr:to>
        <xdr:sp macro="" textlink="">
          <xdr:nvSpPr>
            <xdr:cNvPr id="4619" name="Check Box 1547" hidden="1">
              <a:extLst>
                <a:ext uri="{63B3BB69-23CF-44E3-9099-C40C66FF867C}">
                  <a14:compatExt spid="_x0000_s4619"/>
                </a:ext>
                <a:ext uri="{FF2B5EF4-FFF2-40B4-BE49-F238E27FC236}">
                  <a16:creationId xmlns:a16="http://schemas.microsoft.com/office/drawing/2014/main" id="{00000000-0008-0000-0600-00000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709</xdr:row>
          <xdr:rowOff>85725</xdr:rowOff>
        </xdr:from>
        <xdr:to>
          <xdr:col>24</xdr:col>
          <xdr:colOff>257175</xdr:colOff>
          <xdr:row>710</xdr:row>
          <xdr:rowOff>114300</xdr:rowOff>
        </xdr:to>
        <xdr:sp macro="" textlink="">
          <xdr:nvSpPr>
            <xdr:cNvPr id="4620" name="Check Box 1548" hidden="1">
              <a:extLst>
                <a:ext uri="{63B3BB69-23CF-44E3-9099-C40C66FF867C}">
                  <a14:compatExt spid="_x0000_s4620"/>
                </a:ext>
                <a:ext uri="{FF2B5EF4-FFF2-40B4-BE49-F238E27FC236}">
                  <a16:creationId xmlns:a16="http://schemas.microsoft.com/office/drawing/2014/main" id="{00000000-0008-0000-0600-00000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709</xdr:row>
          <xdr:rowOff>85725</xdr:rowOff>
        </xdr:from>
        <xdr:to>
          <xdr:col>25</xdr:col>
          <xdr:colOff>257175</xdr:colOff>
          <xdr:row>710</xdr:row>
          <xdr:rowOff>114300</xdr:rowOff>
        </xdr:to>
        <xdr:sp macro="" textlink="">
          <xdr:nvSpPr>
            <xdr:cNvPr id="4621" name="Check Box 1549" hidden="1">
              <a:extLst>
                <a:ext uri="{63B3BB69-23CF-44E3-9099-C40C66FF867C}">
                  <a14:compatExt spid="_x0000_s4621"/>
                </a:ext>
                <a:ext uri="{FF2B5EF4-FFF2-40B4-BE49-F238E27FC236}">
                  <a16:creationId xmlns:a16="http://schemas.microsoft.com/office/drawing/2014/main" id="{00000000-0008-0000-0600-00000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790</xdr:row>
          <xdr:rowOff>123825</xdr:rowOff>
        </xdr:from>
        <xdr:to>
          <xdr:col>23</xdr:col>
          <xdr:colOff>257175</xdr:colOff>
          <xdr:row>791</xdr:row>
          <xdr:rowOff>152400</xdr:rowOff>
        </xdr:to>
        <xdr:sp macro="" textlink="">
          <xdr:nvSpPr>
            <xdr:cNvPr id="4625" name="Check Box 1553" hidden="1">
              <a:extLst>
                <a:ext uri="{63B3BB69-23CF-44E3-9099-C40C66FF867C}">
                  <a14:compatExt spid="_x0000_s4625"/>
                </a:ext>
                <a:ext uri="{FF2B5EF4-FFF2-40B4-BE49-F238E27FC236}">
                  <a16:creationId xmlns:a16="http://schemas.microsoft.com/office/drawing/2014/main" id="{00000000-0008-0000-0600-00001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790</xdr:row>
          <xdr:rowOff>123825</xdr:rowOff>
        </xdr:from>
        <xdr:to>
          <xdr:col>24</xdr:col>
          <xdr:colOff>257175</xdr:colOff>
          <xdr:row>791</xdr:row>
          <xdr:rowOff>152400</xdr:rowOff>
        </xdr:to>
        <xdr:sp macro="" textlink="">
          <xdr:nvSpPr>
            <xdr:cNvPr id="4626" name="Check Box 1554" hidden="1">
              <a:extLst>
                <a:ext uri="{63B3BB69-23CF-44E3-9099-C40C66FF867C}">
                  <a14:compatExt spid="_x0000_s4626"/>
                </a:ext>
                <a:ext uri="{FF2B5EF4-FFF2-40B4-BE49-F238E27FC236}">
                  <a16:creationId xmlns:a16="http://schemas.microsoft.com/office/drawing/2014/main" id="{00000000-0008-0000-0600-00001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790</xdr:row>
          <xdr:rowOff>123825</xdr:rowOff>
        </xdr:from>
        <xdr:to>
          <xdr:col>25</xdr:col>
          <xdr:colOff>257175</xdr:colOff>
          <xdr:row>791</xdr:row>
          <xdr:rowOff>152400</xdr:rowOff>
        </xdr:to>
        <xdr:sp macro="" textlink="">
          <xdr:nvSpPr>
            <xdr:cNvPr id="4627" name="Check Box 1555" hidden="1">
              <a:extLst>
                <a:ext uri="{63B3BB69-23CF-44E3-9099-C40C66FF867C}">
                  <a14:compatExt spid="_x0000_s4627"/>
                </a:ext>
                <a:ext uri="{FF2B5EF4-FFF2-40B4-BE49-F238E27FC236}">
                  <a16:creationId xmlns:a16="http://schemas.microsoft.com/office/drawing/2014/main" id="{00000000-0008-0000-0600-00001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903</xdr:row>
          <xdr:rowOff>190500</xdr:rowOff>
        </xdr:from>
        <xdr:to>
          <xdr:col>23</xdr:col>
          <xdr:colOff>257175</xdr:colOff>
          <xdr:row>905</xdr:row>
          <xdr:rowOff>9525</xdr:rowOff>
        </xdr:to>
        <xdr:sp macro="" textlink="">
          <xdr:nvSpPr>
            <xdr:cNvPr id="4628" name="Check Box 1556" hidden="1">
              <a:extLst>
                <a:ext uri="{63B3BB69-23CF-44E3-9099-C40C66FF867C}">
                  <a14:compatExt spid="_x0000_s4628"/>
                </a:ext>
                <a:ext uri="{FF2B5EF4-FFF2-40B4-BE49-F238E27FC236}">
                  <a16:creationId xmlns:a16="http://schemas.microsoft.com/office/drawing/2014/main" id="{00000000-0008-0000-0600-00001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903</xdr:row>
          <xdr:rowOff>190500</xdr:rowOff>
        </xdr:from>
        <xdr:to>
          <xdr:col>24</xdr:col>
          <xdr:colOff>257175</xdr:colOff>
          <xdr:row>905</xdr:row>
          <xdr:rowOff>9525</xdr:rowOff>
        </xdr:to>
        <xdr:sp macro="" textlink="">
          <xdr:nvSpPr>
            <xdr:cNvPr id="4629" name="Check Box 1557" hidden="1">
              <a:extLst>
                <a:ext uri="{63B3BB69-23CF-44E3-9099-C40C66FF867C}">
                  <a14:compatExt spid="_x0000_s4629"/>
                </a:ext>
                <a:ext uri="{FF2B5EF4-FFF2-40B4-BE49-F238E27FC236}">
                  <a16:creationId xmlns:a16="http://schemas.microsoft.com/office/drawing/2014/main" id="{00000000-0008-0000-0600-00001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903</xdr:row>
          <xdr:rowOff>190500</xdr:rowOff>
        </xdr:from>
        <xdr:to>
          <xdr:col>25</xdr:col>
          <xdr:colOff>257175</xdr:colOff>
          <xdr:row>905</xdr:row>
          <xdr:rowOff>9525</xdr:rowOff>
        </xdr:to>
        <xdr:sp macro="" textlink="">
          <xdr:nvSpPr>
            <xdr:cNvPr id="4630" name="Check Box 1558" hidden="1">
              <a:extLst>
                <a:ext uri="{63B3BB69-23CF-44E3-9099-C40C66FF867C}">
                  <a14:compatExt spid="_x0000_s4630"/>
                </a:ext>
                <a:ext uri="{FF2B5EF4-FFF2-40B4-BE49-F238E27FC236}">
                  <a16:creationId xmlns:a16="http://schemas.microsoft.com/office/drawing/2014/main" id="{00000000-0008-0000-0600-00001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1061</xdr:row>
          <xdr:rowOff>190500</xdr:rowOff>
        </xdr:from>
        <xdr:to>
          <xdr:col>23</xdr:col>
          <xdr:colOff>257175</xdr:colOff>
          <xdr:row>1063</xdr:row>
          <xdr:rowOff>9525</xdr:rowOff>
        </xdr:to>
        <xdr:sp macro="" textlink="">
          <xdr:nvSpPr>
            <xdr:cNvPr id="4634" name="Check Box 1562" hidden="1">
              <a:extLst>
                <a:ext uri="{63B3BB69-23CF-44E3-9099-C40C66FF867C}">
                  <a14:compatExt spid="_x0000_s4634"/>
                </a:ext>
                <a:ext uri="{FF2B5EF4-FFF2-40B4-BE49-F238E27FC236}">
                  <a16:creationId xmlns:a16="http://schemas.microsoft.com/office/drawing/2014/main" id="{00000000-0008-0000-0600-00001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1061</xdr:row>
          <xdr:rowOff>190500</xdr:rowOff>
        </xdr:from>
        <xdr:to>
          <xdr:col>24</xdr:col>
          <xdr:colOff>257175</xdr:colOff>
          <xdr:row>1063</xdr:row>
          <xdr:rowOff>9525</xdr:rowOff>
        </xdr:to>
        <xdr:sp macro="" textlink="">
          <xdr:nvSpPr>
            <xdr:cNvPr id="4635" name="Check Box 1563" hidden="1">
              <a:extLst>
                <a:ext uri="{63B3BB69-23CF-44E3-9099-C40C66FF867C}">
                  <a14:compatExt spid="_x0000_s4635"/>
                </a:ext>
                <a:ext uri="{FF2B5EF4-FFF2-40B4-BE49-F238E27FC236}">
                  <a16:creationId xmlns:a16="http://schemas.microsoft.com/office/drawing/2014/main" id="{00000000-0008-0000-0600-00001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1061</xdr:row>
          <xdr:rowOff>190500</xdr:rowOff>
        </xdr:from>
        <xdr:to>
          <xdr:col>25</xdr:col>
          <xdr:colOff>257175</xdr:colOff>
          <xdr:row>1063</xdr:row>
          <xdr:rowOff>9525</xdr:rowOff>
        </xdr:to>
        <xdr:sp macro="" textlink="">
          <xdr:nvSpPr>
            <xdr:cNvPr id="4636" name="Check Box 1564" hidden="1">
              <a:extLst>
                <a:ext uri="{63B3BB69-23CF-44E3-9099-C40C66FF867C}">
                  <a14:compatExt spid="_x0000_s4636"/>
                </a:ext>
                <a:ext uri="{FF2B5EF4-FFF2-40B4-BE49-F238E27FC236}">
                  <a16:creationId xmlns:a16="http://schemas.microsoft.com/office/drawing/2014/main" id="{00000000-0008-0000-0600-00001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1089</xdr:row>
          <xdr:rowOff>200025</xdr:rowOff>
        </xdr:from>
        <xdr:to>
          <xdr:col>23</xdr:col>
          <xdr:colOff>257175</xdr:colOff>
          <xdr:row>1091</xdr:row>
          <xdr:rowOff>19050</xdr:rowOff>
        </xdr:to>
        <xdr:sp macro="" textlink="">
          <xdr:nvSpPr>
            <xdr:cNvPr id="4637" name="Check Box 1565" hidden="1">
              <a:extLst>
                <a:ext uri="{63B3BB69-23CF-44E3-9099-C40C66FF867C}">
                  <a14:compatExt spid="_x0000_s4637"/>
                </a:ext>
                <a:ext uri="{FF2B5EF4-FFF2-40B4-BE49-F238E27FC236}">
                  <a16:creationId xmlns:a16="http://schemas.microsoft.com/office/drawing/2014/main" id="{00000000-0008-0000-0600-00001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1089</xdr:row>
          <xdr:rowOff>200025</xdr:rowOff>
        </xdr:from>
        <xdr:to>
          <xdr:col>24</xdr:col>
          <xdr:colOff>257175</xdr:colOff>
          <xdr:row>1091</xdr:row>
          <xdr:rowOff>19050</xdr:rowOff>
        </xdr:to>
        <xdr:sp macro="" textlink="">
          <xdr:nvSpPr>
            <xdr:cNvPr id="4638" name="Check Box 1566" hidden="1">
              <a:extLst>
                <a:ext uri="{63B3BB69-23CF-44E3-9099-C40C66FF867C}">
                  <a14:compatExt spid="_x0000_s4638"/>
                </a:ext>
                <a:ext uri="{FF2B5EF4-FFF2-40B4-BE49-F238E27FC236}">
                  <a16:creationId xmlns:a16="http://schemas.microsoft.com/office/drawing/2014/main" id="{00000000-0008-0000-0600-00001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1089</xdr:row>
          <xdr:rowOff>200025</xdr:rowOff>
        </xdr:from>
        <xdr:to>
          <xdr:col>25</xdr:col>
          <xdr:colOff>257175</xdr:colOff>
          <xdr:row>1091</xdr:row>
          <xdr:rowOff>19050</xdr:rowOff>
        </xdr:to>
        <xdr:sp macro="" textlink="">
          <xdr:nvSpPr>
            <xdr:cNvPr id="4639" name="Check Box 1567" hidden="1">
              <a:extLst>
                <a:ext uri="{63B3BB69-23CF-44E3-9099-C40C66FF867C}">
                  <a14:compatExt spid="_x0000_s4639"/>
                </a:ext>
                <a:ext uri="{FF2B5EF4-FFF2-40B4-BE49-F238E27FC236}">
                  <a16:creationId xmlns:a16="http://schemas.microsoft.com/office/drawing/2014/main" id="{00000000-0008-0000-0600-00001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1093</xdr:row>
          <xdr:rowOff>180975</xdr:rowOff>
        </xdr:from>
        <xdr:to>
          <xdr:col>23</xdr:col>
          <xdr:colOff>257175</xdr:colOff>
          <xdr:row>1095</xdr:row>
          <xdr:rowOff>0</xdr:rowOff>
        </xdr:to>
        <xdr:sp macro="" textlink="">
          <xdr:nvSpPr>
            <xdr:cNvPr id="4640" name="Check Box 1568" hidden="1">
              <a:extLst>
                <a:ext uri="{63B3BB69-23CF-44E3-9099-C40C66FF867C}">
                  <a14:compatExt spid="_x0000_s4640"/>
                </a:ext>
                <a:ext uri="{FF2B5EF4-FFF2-40B4-BE49-F238E27FC236}">
                  <a16:creationId xmlns:a16="http://schemas.microsoft.com/office/drawing/2014/main" id="{00000000-0008-0000-0600-00002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1093</xdr:row>
          <xdr:rowOff>180975</xdr:rowOff>
        </xdr:from>
        <xdr:to>
          <xdr:col>24</xdr:col>
          <xdr:colOff>257175</xdr:colOff>
          <xdr:row>1095</xdr:row>
          <xdr:rowOff>0</xdr:rowOff>
        </xdr:to>
        <xdr:sp macro="" textlink="">
          <xdr:nvSpPr>
            <xdr:cNvPr id="4641" name="Check Box 1569" hidden="1">
              <a:extLst>
                <a:ext uri="{63B3BB69-23CF-44E3-9099-C40C66FF867C}">
                  <a14:compatExt spid="_x0000_s4641"/>
                </a:ext>
                <a:ext uri="{FF2B5EF4-FFF2-40B4-BE49-F238E27FC236}">
                  <a16:creationId xmlns:a16="http://schemas.microsoft.com/office/drawing/2014/main" id="{00000000-0008-0000-0600-00002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1093</xdr:row>
          <xdr:rowOff>180975</xdr:rowOff>
        </xdr:from>
        <xdr:to>
          <xdr:col>25</xdr:col>
          <xdr:colOff>257175</xdr:colOff>
          <xdr:row>1095</xdr:row>
          <xdr:rowOff>0</xdr:rowOff>
        </xdr:to>
        <xdr:sp macro="" textlink="">
          <xdr:nvSpPr>
            <xdr:cNvPr id="4642" name="Check Box 1570" hidden="1">
              <a:extLst>
                <a:ext uri="{63B3BB69-23CF-44E3-9099-C40C66FF867C}">
                  <a14:compatExt spid="_x0000_s4642"/>
                </a:ext>
                <a:ext uri="{FF2B5EF4-FFF2-40B4-BE49-F238E27FC236}">
                  <a16:creationId xmlns:a16="http://schemas.microsoft.com/office/drawing/2014/main" id="{00000000-0008-0000-0600-00002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1093</xdr:row>
          <xdr:rowOff>180975</xdr:rowOff>
        </xdr:from>
        <xdr:to>
          <xdr:col>24</xdr:col>
          <xdr:colOff>257175</xdr:colOff>
          <xdr:row>1095</xdr:row>
          <xdr:rowOff>0</xdr:rowOff>
        </xdr:to>
        <xdr:sp macro="" textlink="">
          <xdr:nvSpPr>
            <xdr:cNvPr id="4643" name="Check Box 1571" hidden="1">
              <a:extLst>
                <a:ext uri="{63B3BB69-23CF-44E3-9099-C40C66FF867C}">
                  <a14:compatExt spid="_x0000_s4643"/>
                </a:ext>
                <a:ext uri="{FF2B5EF4-FFF2-40B4-BE49-F238E27FC236}">
                  <a16:creationId xmlns:a16="http://schemas.microsoft.com/office/drawing/2014/main" id="{00000000-0008-0000-0600-00002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1093</xdr:row>
          <xdr:rowOff>180975</xdr:rowOff>
        </xdr:from>
        <xdr:to>
          <xdr:col>25</xdr:col>
          <xdr:colOff>257175</xdr:colOff>
          <xdr:row>1095</xdr:row>
          <xdr:rowOff>0</xdr:rowOff>
        </xdr:to>
        <xdr:sp macro="" textlink="">
          <xdr:nvSpPr>
            <xdr:cNvPr id="4644" name="Check Box 1572" hidden="1">
              <a:extLst>
                <a:ext uri="{63B3BB69-23CF-44E3-9099-C40C66FF867C}">
                  <a14:compatExt spid="_x0000_s4644"/>
                </a:ext>
                <a:ext uri="{FF2B5EF4-FFF2-40B4-BE49-F238E27FC236}">
                  <a16:creationId xmlns:a16="http://schemas.microsoft.com/office/drawing/2014/main" id="{00000000-0008-0000-0600-00002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1111</xdr:row>
          <xdr:rowOff>85725</xdr:rowOff>
        </xdr:from>
        <xdr:to>
          <xdr:col>23</xdr:col>
          <xdr:colOff>257175</xdr:colOff>
          <xdr:row>1112</xdr:row>
          <xdr:rowOff>114300</xdr:rowOff>
        </xdr:to>
        <xdr:sp macro="" textlink="">
          <xdr:nvSpPr>
            <xdr:cNvPr id="4645" name="Check Box 1573" hidden="1">
              <a:extLst>
                <a:ext uri="{63B3BB69-23CF-44E3-9099-C40C66FF867C}">
                  <a14:compatExt spid="_x0000_s4645"/>
                </a:ext>
                <a:ext uri="{FF2B5EF4-FFF2-40B4-BE49-F238E27FC236}">
                  <a16:creationId xmlns:a16="http://schemas.microsoft.com/office/drawing/2014/main" id="{00000000-0008-0000-0600-00002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1157</xdr:row>
          <xdr:rowOff>0</xdr:rowOff>
        </xdr:from>
        <xdr:to>
          <xdr:col>23</xdr:col>
          <xdr:colOff>257175</xdr:colOff>
          <xdr:row>1158</xdr:row>
          <xdr:rowOff>28575</xdr:rowOff>
        </xdr:to>
        <xdr:sp macro="" textlink="">
          <xdr:nvSpPr>
            <xdr:cNvPr id="4654" name="Check Box 1582" hidden="1">
              <a:extLst>
                <a:ext uri="{63B3BB69-23CF-44E3-9099-C40C66FF867C}">
                  <a14:compatExt spid="_x0000_s4654"/>
                </a:ext>
                <a:ext uri="{FF2B5EF4-FFF2-40B4-BE49-F238E27FC236}">
                  <a16:creationId xmlns:a16="http://schemas.microsoft.com/office/drawing/2014/main" id="{00000000-0008-0000-0600-00002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1157</xdr:row>
          <xdr:rowOff>0</xdr:rowOff>
        </xdr:from>
        <xdr:to>
          <xdr:col>24</xdr:col>
          <xdr:colOff>257175</xdr:colOff>
          <xdr:row>1158</xdr:row>
          <xdr:rowOff>28575</xdr:rowOff>
        </xdr:to>
        <xdr:sp macro="" textlink="">
          <xdr:nvSpPr>
            <xdr:cNvPr id="4655" name="Check Box 1583" hidden="1">
              <a:extLst>
                <a:ext uri="{63B3BB69-23CF-44E3-9099-C40C66FF867C}">
                  <a14:compatExt spid="_x0000_s4655"/>
                </a:ext>
                <a:ext uri="{FF2B5EF4-FFF2-40B4-BE49-F238E27FC236}">
                  <a16:creationId xmlns:a16="http://schemas.microsoft.com/office/drawing/2014/main" id="{00000000-0008-0000-0600-00002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1157</xdr:row>
          <xdr:rowOff>0</xdr:rowOff>
        </xdr:from>
        <xdr:to>
          <xdr:col>25</xdr:col>
          <xdr:colOff>257175</xdr:colOff>
          <xdr:row>1158</xdr:row>
          <xdr:rowOff>28575</xdr:rowOff>
        </xdr:to>
        <xdr:sp macro="" textlink="">
          <xdr:nvSpPr>
            <xdr:cNvPr id="4656" name="Check Box 1584" hidden="1">
              <a:extLst>
                <a:ext uri="{63B3BB69-23CF-44E3-9099-C40C66FF867C}">
                  <a14:compatExt spid="_x0000_s4656"/>
                </a:ext>
                <a:ext uri="{FF2B5EF4-FFF2-40B4-BE49-F238E27FC236}">
                  <a16:creationId xmlns:a16="http://schemas.microsoft.com/office/drawing/2014/main" id="{00000000-0008-0000-0600-00003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1228</xdr:row>
          <xdr:rowOff>180975</xdr:rowOff>
        </xdr:from>
        <xdr:to>
          <xdr:col>23</xdr:col>
          <xdr:colOff>257175</xdr:colOff>
          <xdr:row>1230</xdr:row>
          <xdr:rowOff>19050</xdr:rowOff>
        </xdr:to>
        <xdr:sp macro="" textlink="">
          <xdr:nvSpPr>
            <xdr:cNvPr id="4657" name="Check Box 1585" hidden="1">
              <a:extLst>
                <a:ext uri="{63B3BB69-23CF-44E3-9099-C40C66FF867C}">
                  <a14:compatExt spid="_x0000_s4657"/>
                </a:ext>
                <a:ext uri="{FF2B5EF4-FFF2-40B4-BE49-F238E27FC236}">
                  <a16:creationId xmlns:a16="http://schemas.microsoft.com/office/drawing/2014/main" id="{00000000-0008-0000-0600-00003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1236</xdr:row>
          <xdr:rowOff>180975</xdr:rowOff>
        </xdr:from>
        <xdr:to>
          <xdr:col>23</xdr:col>
          <xdr:colOff>257175</xdr:colOff>
          <xdr:row>1238</xdr:row>
          <xdr:rowOff>0</xdr:rowOff>
        </xdr:to>
        <xdr:sp macro="" textlink="">
          <xdr:nvSpPr>
            <xdr:cNvPr id="4658" name="Check Box 1586" hidden="1">
              <a:extLst>
                <a:ext uri="{63B3BB69-23CF-44E3-9099-C40C66FF867C}">
                  <a14:compatExt spid="_x0000_s4658"/>
                </a:ext>
                <a:ext uri="{FF2B5EF4-FFF2-40B4-BE49-F238E27FC236}">
                  <a16:creationId xmlns:a16="http://schemas.microsoft.com/office/drawing/2014/main" id="{00000000-0008-0000-0600-00003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1120</xdr:row>
          <xdr:rowOff>85725</xdr:rowOff>
        </xdr:from>
        <xdr:to>
          <xdr:col>24</xdr:col>
          <xdr:colOff>257175</xdr:colOff>
          <xdr:row>1121</xdr:row>
          <xdr:rowOff>114300</xdr:rowOff>
        </xdr:to>
        <xdr:sp macro="" textlink="">
          <xdr:nvSpPr>
            <xdr:cNvPr id="4666" name="Check Box 1594" hidden="1">
              <a:extLst>
                <a:ext uri="{63B3BB69-23CF-44E3-9099-C40C66FF867C}">
                  <a14:compatExt spid="_x0000_s4666"/>
                </a:ext>
                <a:ext uri="{FF2B5EF4-FFF2-40B4-BE49-F238E27FC236}">
                  <a16:creationId xmlns:a16="http://schemas.microsoft.com/office/drawing/2014/main" id="{00000000-0008-0000-0600-00003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1120</xdr:row>
          <xdr:rowOff>85725</xdr:rowOff>
        </xdr:from>
        <xdr:to>
          <xdr:col>25</xdr:col>
          <xdr:colOff>257175</xdr:colOff>
          <xdr:row>1121</xdr:row>
          <xdr:rowOff>114300</xdr:rowOff>
        </xdr:to>
        <xdr:sp macro="" textlink="">
          <xdr:nvSpPr>
            <xdr:cNvPr id="4667" name="Check Box 1595" hidden="1">
              <a:extLst>
                <a:ext uri="{63B3BB69-23CF-44E3-9099-C40C66FF867C}">
                  <a14:compatExt spid="_x0000_s4667"/>
                </a:ext>
                <a:ext uri="{FF2B5EF4-FFF2-40B4-BE49-F238E27FC236}">
                  <a16:creationId xmlns:a16="http://schemas.microsoft.com/office/drawing/2014/main" id="{00000000-0008-0000-0600-00003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1111</xdr:row>
          <xdr:rowOff>85725</xdr:rowOff>
        </xdr:from>
        <xdr:to>
          <xdr:col>24</xdr:col>
          <xdr:colOff>257175</xdr:colOff>
          <xdr:row>1112</xdr:row>
          <xdr:rowOff>114300</xdr:rowOff>
        </xdr:to>
        <xdr:sp macro="" textlink="">
          <xdr:nvSpPr>
            <xdr:cNvPr id="4674" name="Check Box 1602" hidden="1">
              <a:extLst>
                <a:ext uri="{63B3BB69-23CF-44E3-9099-C40C66FF867C}">
                  <a14:compatExt spid="_x0000_s4674"/>
                </a:ext>
                <a:ext uri="{FF2B5EF4-FFF2-40B4-BE49-F238E27FC236}">
                  <a16:creationId xmlns:a16="http://schemas.microsoft.com/office/drawing/2014/main" id="{00000000-0008-0000-0600-00004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1111</xdr:row>
          <xdr:rowOff>85725</xdr:rowOff>
        </xdr:from>
        <xdr:to>
          <xdr:col>25</xdr:col>
          <xdr:colOff>257175</xdr:colOff>
          <xdr:row>1112</xdr:row>
          <xdr:rowOff>114300</xdr:rowOff>
        </xdr:to>
        <xdr:sp macro="" textlink="">
          <xdr:nvSpPr>
            <xdr:cNvPr id="4675" name="Check Box 1603" hidden="1">
              <a:extLst>
                <a:ext uri="{63B3BB69-23CF-44E3-9099-C40C66FF867C}">
                  <a14:compatExt spid="_x0000_s4675"/>
                </a:ext>
                <a:ext uri="{FF2B5EF4-FFF2-40B4-BE49-F238E27FC236}">
                  <a16:creationId xmlns:a16="http://schemas.microsoft.com/office/drawing/2014/main" id="{00000000-0008-0000-0600-00004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1244</xdr:row>
          <xdr:rowOff>47625</xdr:rowOff>
        </xdr:from>
        <xdr:to>
          <xdr:col>23</xdr:col>
          <xdr:colOff>257175</xdr:colOff>
          <xdr:row>1245</xdr:row>
          <xdr:rowOff>76200</xdr:rowOff>
        </xdr:to>
        <xdr:sp macro="" textlink="">
          <xdr:nvSpPr>
            <xdr:cNvPr id="4680" name="Check Box 1608" hidden="1">
              <a:extLst>
                <a:ext uri="{63B3BB69-23CF-44E3-9099-C40C66FF867C}">
                  <a14:compatExt spid="_x0000_s4680"/>
                </a:ext>
                <a:ext uri="{FF2B5EF4-FFF2-40B4-BE49-F238E27FC236}">
                  <a16:creationId xmlns:a16="http://schemas.microsoft.com/office/drawing/2014/main" id="{00000000-0008-0000-0600-00004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1228</xdr:row>
          <xdr:rowOff>180975</xdr:rowOff>
        </xdr:from>
        <xdr:to>
          <xdr:col>24</xdr:col>
          <xdr:colOff>257175</xdr:colOff>
          <xdr:row>1230</xdr:row>
          <xdr:rowOff>19050</xdr:rowOff>
        </xdr:to>
        <xdr:sp macro="" textlink="">
          <xdr:nvSpPr>
            <xdr:cNvPr id="4681" name="Check Box 1609" hidden="1">
              <a:extLst>
                <a:ext uri="{63B3BB69-23CF-44E3-9099-C40C66FF867C}">
                  <a14:compatExt spid="_x0000_s4681"/>
                </a:ext>
                <a:ext uri="{FF2B5EF4-FFF2-40B4-BE49-F238E27FC236}">
                  <a16:creationId xmlns:a16="http://schemas.microsoft.com/office/drawing/2014/main" id="{00000000-0008-0000-0600-00004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1236</xdr:row>
          <xdr:rowOff>180975</xdr:rowOff>
        </xdr:from>
        <xdr:to>
          <xdr:col>24</xdr:col>
          <xdr:colOff>257175</xdr:colOff>
          <xdr:row>1238</xdr:row>
          <xdr:rowOff>0</xdr:rowOff>
        </xdr:to>
        <xdr:sp macro="" textlink="">
          <xdr:nvSpPr>
            <xdr:cNvPr id="4682" name="Check Box 1610" hidden="1">
              <a:extLst>
                <a:ext uri="{63B3BB69-23CF-44E3-9099-C40C66FF867C}">
                  <a14:compatExt spid="_x0000_s4682"/>
                </a:ext>
                <a:ext uri="{FF2B5EF4-FFF2-40B4-BE49-F238E27FC236}">
                  <a16:creationId xmlns:a16="http://schemas.microsoft.com/office/drawing/2014/main" id="{00000000-0008-0000-0600-00004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1244</xdr:row>
          <xdr:rowOff>47625</xdr:rowOff>
        </xdr:from>
        <xdr:to>
          <xdr:col>24</xdr:col>
          <xdr:colOff>257175</xdr:colOff>
          <xdr:row>1245</xdr:row>
          <xdr:rowOff>76200</xdr:rowOff>
        </xdr:to>
        <xdr:sp macro="" textlink="">
          <xdr:nvSpPr>
            <xdr:cNvPr id="4683" name="Check Box 1611" hidden="1">
              <a:extLst>
                <a:ext uri="{63B3BB69-23CF-44E3-9099-C40C66FF867C}">
                  <a14:compatExt spid="_x0000_s4683"/>
                </a:ext>
                <a:ext uri="{FF2B5EF4-FFF2-40B4-BE49-F238E27FC236}">
                  <a16:creationId xmlns:a16="http://schemas.microsoft.com/office/drawing/2014/main" id="{00000000-0008-0000-0600-00004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1228</xdr:row>
          <xdr:rowOff>180975</xdr:rowOff>
        </xdr:from>
        <xdr:to>
          <xdr:col>25</xdr:col>
          <xdr:colOff>257175</xdr:colOff>
          <xdr:row>1230</xdr:row>
          <xdr:rowOff>19050</xdr:rowOff>
        </xdr:to>
        <xdr:sp macro="" textlink="">
          <xdr:nvSpPr>
            <xdr:cNvPr id="4684" name="Check Box 1612" hidden="1">
              <a:extLst>
                <a:ext uri="{63B3BB69-23CF-44E3-9099-C40C66FF867C}">
                  <a14:compatExt spid="_x0000_s4684"/>
                </a:ext>
                <a:ext uri="{FF2B5EF4-FFF2-40B4-BE49-F238E27FC236}">
                  <a16:creationId xmlns:a16="http://schemas.microsoft.com/office/drawing/2014/main" id="{00000000-0008-0000-0600-00004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1236</xdr:row>
          <xdr:rowOff>180975</xdr:rowOff>
        </xdr:from>
        <xdr:to>
          <xdr:col>25</xdr:col>
          <xdr:colOff>257175</xdr:colOff>
          <xdr:row>1238</xdr:row>
          <xdr:rowOff>0</xdr:rowOff>
        </xdr:to>
        <xdr:sp macro="" textlink="">
          <xdr:nvSpPr>
            <xdr:cNvPr id="4685" name="Check Box 1613" hidden="1">
              <a:extLst>
                <a:ext uri="{63B3BB69-23CF-44E3-9099-C40C66FF867C}">
                  <a14:compatExt spid="_x0000_s4685"/>
                </a:ext>
                <a:ext uri="{FF2B5EF4-FFF2-40B4-BE49-F238E27FC236}">
                  <a16:creationId xmlns:a16="http://schemas.microsoft.com/office/drawing/2014/main" id="{00000000-0008-0000-0600-00004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1244</xdr:row>
          <xdr:rowOff>47625</xdr:rowOff>
        </xdr:from>
        <xdr:to>
          <xdr:col>25</xdr:col>
          <xdr:colOff>257175</xdr:colOff>
          <xdr:row>1245</xdr:row>
          <xdr:rowOff>76200</xdr:rowOff>
        </xdr:to>
        <xdr:sp macro="" textlink="">
          <xdr:nvSpPr>
            <xdr:cNvPr id="4686" name="Check Box 1614" hidden="1">
              <a:extLst>
                <a:ext uri="{63B3BB69-23CF-44E3-9099-C40C66FF867C}">
                  <a14:compatExt spid="_x0000_s4686"/>
                </a:ext>
                <a:ext uri="{FF2B5EF4-FFF2-40B4-BE49-F238E27FC236}">
                  <a16:creationId xmlns:a16="http://schemas.microsoft.com/office/drawing/2014/main" id="{00000000-0008-0000-0600-00004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132</xdr:row>
          <xdr:rowOff>200025</xdr:rowOff>
        </xdr:from>
        <xdr:to>
          <xdr:col>4</xdr:col>
          <xdr:colOff>257175</xdr:colOff>
          <xdr:row>134</xdr:row>
          <xdr:rowOff>19050</xdr:rowOff>
        </xdr:to>
        <xdr:sp macro="" textlink="">
          <xdr:nvSpPr>
            <xdr:cNvPr id="4687" name="Check Box 1615" hidden="1">
              <a:extLst>
                <a:ext uri="{63B3BB69-23CF-44E3-9099-C40C66FF867C}">
                  <a14:compatExt spid="_x0000_s4687"/>
                </a:ext>
                <a:ext uri="{FF2B5EF4-FFF2-40B4-BE49-F238E27FC236}">
                  <a16:creationId xmlns:a16="http://schemas.microsoft.com/office/drawing/2014/main" id="{00000000-0008-0000-0600-00004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133</xdr:row>
          <xdr:rowOff>200025</xdr:rowOff>
        </xdr:from>
        <xdr:to>
          <xdr:col>4</xdr:col>
          <xdr:colOff>257175</xdr:colOff>
          <xdr:row>135</xdr:row>
          <xdr:rowOff>19050</xdr:rowOff>
        </xdr:to>
        <xdr:sp macro="" textlink="">
          <xdr:nvSpPr>
            <xdr:cNvPr id="4688" name="Check Box 1616" hidden="1">
              <a:extLst>
                <a:ext uri="{63B3BB69-23CF-44E3-9099-C40C66FF867C}">
                  <a14:compatExt spid="_x0000_s4688"/>
                </a:ext>
                <a:ext uri="{FF2B5EF4-FFF2-40B4-BE49-F238E27FC236}">
                  <a16:creationId xmlns:a16="http://schemas.microsoft.com/office/drawing/2014/main" id="{00000000-0008-0000-0600-00005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134</xdr:row>
          <xdr:rowOff>85725</xdr:rowOff>
        </xdr:from>
        <xdr:to>
          <xdr:col>23</xdr:col>
          <xdr:colOff>257175</xdr:colOff>
          <xdr:row>135</xdr:row>
          <xdr:rowOff>114300</xdr:rowOff>
        </xdr:to>
        <xdr:sp macro="" textlink="">
          <xdr:nvSpPr>
            <xdr:cNvPr id="4689" name="Check Box 1617" hidden="1">
              <a:extLst>
                <a:ext uri="{63B3BB69-23CF-44E3-9099-C40C66FF867C}">
                  <a14:compatExt spid="_x0000_s4689"/>
                </a:ext>
                <a:ext uri="{FF2B5EF4-FFF2-40B4-BE49-F238E27FC236}">
                  <a16:creationId xmlns:a16="http://schemas.microsoft.com/office/drawing/2014/main" id="{00000000-0008-0000-0600-00005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134</xdr:row>
          <xdr:rowOff>85725</xdr:rowOff>
        </xdr:from>
        <xdr:to>
          <xdr:col>24</xdr:col>
          <xdr:colOff>257175</xdr:colOff>
          <xdr:row>135</xdr:row>
          <xdr:rowOff>114300</xdr:rowOff>
        </xdr:to>
        <xdr:sp macro="" textlink="">
          <xdr:nvSpPr>
            <xdr:cNvPr id="4690" name="Check Box 1618" hidden="1">
              <a:extLst>
                <a:ext uri="{63B3BB69-23CF-44E3-9099-C40C66FF867C}">
                  <a14:compatExt spid="_x0000_s4690"/>
                </a:ext>
                <a:ext uri="{FF2B5EF4-FFF2-40B4-BE49-F238E27FC236}">
                  <a16:creationId xmlns:a16="http://schemas.microsoft.com/office/drawing/2014/main" id="{00000000-0008-0000-0600-00005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134</xdr:row>
          <xdr:rowOff>85725</xdr:rowOff>
        </xdr:from>
        <xdr:to>
          <xdr:col>25</xdr:col>
          <xdr:colOff>257175</xdr:colOff>
          <xdr:row>135</xdr:row>
          <xdr:rowOff>114300</xdr:rowOff>
        </xdr:to>
        <xdr:sp macro="" textlink="">
          <xdr:nvSpPr>
            <xdr:cNvPr id="4691" name="Check Box 1619" hidden="1">
              <a:extLst>
                <a:ext uri="{63B3BB69-23CF-44E3-9099-C40C66FF867C}">
                  <a14:compatExt spid="_x0000_s4691"/>
                </a:ext>
                <a:ext uri="{FF2B5EF4-FFF2-40B4-BE49-F238E27FC236}">
                  <a16:creationId xmlns:a16="http://schemas.microsoft.com/office/drawing/2014/main" id="{00000000-0008-0000-0600-00005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124</xdr:row>
          <xdr:rowOff>200025</xdr:rowOff>
        </xdr:from>
        <xdr:to>
          <xdr:col>25</xdr:col>
          <xdr:colOff>257175</xdr:colOff>
          <xdr:row>126</xdr:row>
          <xdr:rowOff>19050</xdr:rowOff>
        </xdr:to>
        <xdr:sp macro="" textlink="">
          <xdr:nvSpPr>
            <xdr:cNvPr id="4692" name="Check Box 1620" hidden="1">
              <a:extLst>
                <a:ext uri="{63B3BB69-23CF-44E3-9099-C40C66FF867C}">
                  <a14:compatExt spid="_x0000_s4692"/>
                </a:ext>
                <a:ext uri="{FF2B5EF4-FFF2-40B4-BE49-F238E27FC236}">
                  <a16:creationId xmlns:a16="http://schemas.microsoft.com/office/drawing/2014/main" id="{00000000-0008-0000-0600-00005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50</xdr:row>
          <xdr:rowOff>85725</xdr:rowOff>
        </xdr:from>
        <xdr:to>
          <xdr:col>23</xdr:col>
          <xdr:colOff>266700</xdr:colOff>
          <xdr:row>51</xdr:row>
          <xdr:rowOff>114300</xdr:rowOff>
        </xdr:to>
        <xdr:sp macro="" textlink="">
          <xdr:nvSpPr>
            <xdr:cNvPr id="4693" name="Check Box 1621" hidden="1">
              <a:extLst>
                <a:ext uri="{63B3BB69-23CF-44E3-9099-C40C66FF867C}">
                  <a14:compatExt spid="_x0000_s4693"/>
                </a:ext>
                <a:ext uri="{FF2B5EF4-FFF2-40B4-BE49-F238E27FC236}">
                  <a16:creationId xmlns:a16="http://schemas.microsoft.com/office/drawing/2014/main" id="{00000000-0008-0000-0600-00005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50</xdr:row>
          <xdr:rowOff>85725</xdr:rowOff>
        </xdr:from>
        <xdr:to>
          <xdr:col>24</xdr:col>
          <xdr:colOff>266700</xdr:colOff>
          <xdr:row>51</xdr:row>
          <xdr:rowOff>114300</xdr:rowOff>
        </xdr:to>
        <xdr:sp macro="" textlink="">
          <xdr:nvSpPr>
            <xdr:cNvPr id="4694" name="Check Box 1622" hidden="1">
              <a:extLst>
                <a:ext uri="{63B3BB69-23CF-44E3-9099-C40C66FF867C}">
                  <a14:compatExt spid="_x0000_s4694"/>
                </a:ext>
                <a:ext uri="{FF2B5EF4-FFF2-40B4-BE49-F238E27FC236}">
                  <a16:creationId xmlns:a16="http://schemas.microsoft.com/office/drawing/2014/main" id="{00000000-0008-0000-0600-00005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50</xdr:row>
          <xdr:rowOff>85725</xdr:rowOff>
        </xdr:from>
        <xdr:to>
          <xdr:col>25</xdr:col>
          <xdr:colOff>266700</xdr:colOff>
          <xdr:row>51</xdr:row>
          <xdr:rowOff>114300</xdr:rowOff>
        </xdr:to>
        <xdr:sp macro="" textlink="">
          <xdr:nvSpPr>
            <xdr:cNvPr id="4695" name="Check Box 1623" hidden="1">
              <a:extLst>
                <a:ext uri="{63B3BB69-23CF-44E3-9099-C40C66FF867C}">
                  <a14:compatExt spid="_x0000_s4695"/>
                </a:ext>
                <a:ext uri="{FF2B5EF4-FFF2-40B4-BE49-F238E27FC236}">
                  <a16:creationId xmlns:a16="http://schemas.microsoft.com/office/drawing/2014/main" id="{00000000-0008-0000-0600-00005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302</xdr:row>
          <xdr:rowOff>0</xdr:rowOff>
        </xdr:from>
        <xdr:to>
          <xdr:col>4</xdr:col>
          <xdr:colOff>257175</xdr:colOff>
          <xdr:row>303</xdr:row>
          <xdr:rowOff>0</xdr:rowOff>
        </xdr:to>
        <xdr:sp macro="" textlink="">
          <xdr:nvSpPr>
            <xdr:cNvPr id="4696" name="Check Box 1624" hidden="1">
              <a:extLst>
                <a:ext uri="{63B3BB69-23CF-44E3-9099-C40C66FF867C}">
                  <a14:compatExt spid="_x0000_s4696"/>
                </a:ext>
                <a:ext uri="{FF2B5EF4-FFF2-40B4-BE49-F238E27FC236}">
                  <a16:creationId xmlns:a16="http://schemas.microsoft.com/office/drawing/2014/main" id="{00000000-0008-0000-0600-00005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782</xdr:row>
          <xdr:rowOff>28575</xdr:rowOff>
        </xdr:from>
        <xdr:to>
          <xdr:col>23</xdr:col>
          <xdr:colOff>257175</xdr:colOff>
          <xdr:row>783</xdr:row>
          <xdr:rowOff>57150</xdr:rowOff>
        </xdr:to>
        <xdr:sp macro="" textlink="">
          <xdr:nvSpPr>
            <xdr:cNvPr id="4697" name="Check Box 1625" hidden="1">
              <a:extLst>
                <a:ext uri="{63B3BB69-23CF-44E3-9099-C40C66FF867C}">
                  <a14:compatExt spid="_x0000_s4697"/>
                </a:ext>
                <a:ext uri="{FF2B5EF4-FFF2-40B4-BE49-F238E27FC236}">
                  <a16:creationId xmlns:a16="http://schemas.microsoft.com/office/drawing/2014/main" id="{00000000-0008-0000-0600-00005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782</xdr:row>
          <xdr:rowOff>28575</xdr:rowOff>
        </xdr:from>
        <xdr:to>
          <xdr:col>24</xdr:col>
          <xdr:colOff>257175</xdr:colOff>
          <xdr:row>783</xdr:row>
          <xdr:rowOff>57150</xdr:rowOff>
        </xdr:to>
        <xdr:sp macro="" textlink="">
          <xdr:nvSpPr>
            <xdr:cNvPr id="4698" name="Check Box 1626" hidden="1">
              <a:extLst>
                <a:ext uri="{63B3BB69-23CF-44E3-9099-C40C66FF867C}">
                  <a14:compatExt spid="_x0000_s4698"/>
                </a:ext>
                <a:ext uri="{FF2B5EF4-FFF2-40B4-BE49-F238E27FC236}">
                  <a16:creationId xmlns:a16="http://schemas.microsoft.com/office/drawing/2014/main" id="{00000000-0008-0000-0600-00005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782</xdr:row>
          <xdr:rowOff>28575</xdr:rowOff>
        </xdr:from>
        <xdr:to>
          <xdr:col>25</xdr:col>
          <xdr:colOff>257175</xdr:colOff>
          <xdr:row>783</xdr:row>
          <xdr:rowOff>57150</xdr:rowOff>
        </xdr:to>
        <xdr:sp macro="" textlink="">
          <xdr:nvSpPr>
            <xdr:cNvPr id="4699" name="Check Box 1627" hidden="1">
              <a:extLst>
                <a:ext uri="{63B3BB69-23CF-44E3-9099-C40C66FF867C}">
                  <a14:compatExt spid="_x0000_s4699"/>
                </a:ext>
                <a:ext uri="{FF2B5EF4-FFF2-40B4-BE49-F238E27FC236}">
                  <a16:creationId xmlns:a16="http://schemas.microsoft.com/office/drawing/2014/main" id="{00000000-0008-0000-0600-00005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785</xdr:row>
          <xdr:rowOff>200025</xdr:rowOff>
        </xdr:from>
        <xdr:to>
          <xdr:col>23</xdr:col>
          <xdr:colOff>257175</xdr:colOff>
          <xdr:row>787</xdr:row>
          <xdr:rowOff>19050</xdr:rowOff>
        </xdr:to>
        <xdr:sp macro="" textlink="">
          <xdr:nvSpPr>
            <xdr:cNvPr id="4700" name="Check Box 1628" hidden="1">
              <a:extLst>
                <a:ext uri="{63B3BB69-23CF-44E3-9099-C40C66FF867C}">
                  <a14:compatExt spid="_x0000_s4700"/>
                </a:ext>
                <a:ext uri="{FF2B5EF4-FFF2-40B4-BE49-F238E27FC236}">
                  <a16:creationId xmlns:a16="http://schemas.microsoft.com/office/drawing/2014/main" id="{00000000-0008-0000-0600-00005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785</xdr:row>
          <xdr:rowOff>200025</xdr:rowOff>
        </xdr:from>
        <xdr:to>
          <xdr:col>24</xdr:col>
          <xdr:colOff>257175</xdr:colOff>
          <xdr:row>787</xdr:row>
          <xdr:rowOff>19050</xdr:rowOff>
        </xdr:to>
        <xdr:sp macro="" textlink="">
          <xdr:nvSpPr>
            <xdr:cNvPr id="4701" name="Check Box 1629" hidden="1">
              <a:extLst>
                <a:ext uri="{63B3BB69-23CF-44E3-9099-C40C66FF867C}">
                  <a14:compatExt spid="_x0000_s4701"/>
                </a:ext>
                <a:ext uri="{FF2B5EF4-FFF2-40B4-BE49-F238E27FC236}">
                  <a16:creationId xmlns:a16="http://schemas.microsoft.com/office/drawing/2014/main" id="{00000000-0008-0000-0600-00005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785</xdr:row>
          <xdr:rowOff>200025</xdr:rowOff>
        </xdr:from>
        <xdr:to>
          <xdr:col>25</xdr:col>
          <xdr:colOff>257175</xdr:colOff>
          <xdr:row>787</xdr:row>
          <xdr:rowOff>19050</xdr:rowOff>
        </xdr:to>
        <xdr:sp macro="" textlink="">
          <xdr:nvSpPr>
            <xdr:cNvPr id="4702" name="Check Box 1630" hidden="1">
              <a:extLst>
                <a:ext uri="{63B3BB69-23CF-44E3-9099-C40C66FF867C}">
                  <a14:compatExt spid="_x0000_s4702"/>
                </a:ext>
                <a:ext uri="{FF2B5EF4-FFF2-40B4-BE49-F238E27FC236}">
                  <a16:creationId xmlns:a16="http://schemas.microsoft.com/office/drawing/2014/main" id="{00000000-0008-0000-0600-00005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922</xdr:row>
          <xdr:rowOff>85725</xdr:rowOff>
        </xdr:from>
        <xdr:to>
          <xdr:col>23</xdr:col>
          <xdr:colOff>257175</xdr:colOff>
          <xdr:row>923</xdr:row>
          <xdr:rowOff>114300</xdr:rowOff>
        </xdr:to>
        <xdr:sp macro="" textlink="">
          <xdr:nvSpPr>
            <xdr:cNvPr id="4703" name="Check Box 1631" hidden="1">
              <a:extLst>
                <a:ext uri="{63B3BB69-23CF-44E3-9099-C40C66FF867C}">
                  <a14:compatExt spid="_x0000_s4703"/>
                </a:ext>
                <a:ext uri="{FF2B5EF4-FFF2-40B4-BE49-F238E27FC236}">
                  <a16:creationId xmlns:a16="http://schemas.microsoft.com/office/drawing/2014/main" id="{00000000-0008-0000-0600-00005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922</xdr:row>
          <xdr:rowOff>85725</xdr:rowOff>
        </xdr:from>
        <xdr:to>
          <xdr:col>24</xdr:col>
          <xdr:colOff>257175</xdr:colOff>
          <xdr:row>923</xdr:row>
          <xdr:rowOff>114300</xdr:rowOff>
        </xdr:to>
        <xdr:sp macro="" textlink="">
          <xdr:nvSpPr>
            <xdr:cNvPr id="4704" name="Check Box 1632" hidden="1">
              <a:extLst>
                <a:ext uri="{63B3BB69-23CF-44E3-9099-C40C66FF867C}">
                  <a14:compatExt spid="_x0000_s4704"/>
                </a:ext>
                <a:ext uri="{FF2B5EF4-FFF2-40B4-BE49-F238E27FC236}">
                  <a16:creationId xmlns:a16="http://schemas.microsoft.com/office/drawing/2014/main" id="{00000000-0008-0000-0600-00006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922</xdr:row>
          <xdr:rowOff>85725</xdr:rowOff>
        </xdr:from>
        <xdr:to>
          <xdr:col>25</xdr:col>
          <xdr:colOff>257175</xdr:colOff>
          <xdr:row>923</xdr:row>
          <xdr:rowOff>114300</xdr:rowOff>
        </xdr:to>
        <xdr:sp macro="" textlink="">
          <xdr:nvSpPr>
            <xdr:cNvPr id="4705" name="Check Box 1633" hidden="1">
              <a:extLst>
                <a:ext uri="{63B3BB69-23CF-44E3-9099-C40C66FF867C}">
                  <a14:compatExt spid="_x0000_s4705"/>
                </a:ext>
                <a:ext uri="{FF2B5EF4-FFF2-40B4-BE49-F238E27FC236}">
                  <a16:creationId xmlns:a16="http://schemas.microsoft.com/office/drawing/2014/main" id="{00000000-0008-0000-0600-00006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924</xdr:row>
          <xdr:rowOff>104775</xdr:rowOff>
        </xdr:from>
        <xdr:to>
          <xdr:col>23</xdr:col>
          <xdr:colOff>257175</xdr:colOff>
          <xdr:row>925</xdr:row>
          <xdr:rowOff>133350</xdr:rowOff>
        </xdr:to>
        <xdr:sp macro="" textlink="">
          <xdr:nvSpPr>
            <xdr:cNvPr id="4706" name="Check Box 1634" hidden="1">
              <a:extLst>
                <a:ext uri="{63B3BB69-23CF-44E3-9099-C40C66FF867C}">
                  <a14:compatExt spid="_x0000_s4706"/>
                </a:ext>
                <a:ext uri="{FF2B5EF4-FFF2-40B4-BE49-F238E27FC236}">
                  <a16:creationId xmlns:a16="http://schemas.microsoft.com/office/drawing/2014/main" id="{00000000-0008-0000-0600-00006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924</xdr:row>
          <xdr:rowOff>104775</xdr:rowOff>
        </xdr:from>
        <xdr:to>
          <xdr:col>24</xdr:col>
          <xdr:colOff>257175</xdr:colOff>
          <xdr:row>925</xdr:row>
          <xdr:rowOff>133350</xdr:rowOff>
        </xdr:to>
        <xdr:sp macro="" textlink="">
          <xdr:nvSpPr>
            <xdr:cNvPr id="4707" name="Check Box 1635" hidden="1">
              <a:extLst>
                <a:ext uri="{63B3BB69-23CF-44E3-9099-C40C66FF867C}">
                  <a14:compatExt spid="_x0000_s4707"/>
                </a:ext>
                <a:ext uri="{FF2B5EF4-FFF2-40B4-BE49-F238E27FC236}">
                  <a16:creationId xmlns:a16="http://schemas.microsoft.com/office/drawing/2014/main" id="{00000000-0008-0000-0600-00006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924</xdr:row>
          <xdr:rowOff>104775</xdr:rowOff>
        </xdr:from>
        <xdr:to>
          <xdr:col>25</xdr:col>
          <xdr:colOff>257175</xdr:colOff>
          <xdr:row>925</xdr:row>
          <xdr:rowOff>133350</xdr:rowOff>
        </xdr:to>
        <xdr:sp macro="" textlink="">
          <xdr:nvSpPr>
            <xdr:cNvPr id="4708" name="Check Box 1636" hidden="1">
              <a:extLst>
                <a:ext uri="{63B3BB69-23CF-44E3-9099-C40C66FF867C}">
                  <a14:compatExt spid="_x0000_s4708"/>
                </a:ext>
                <a:ext uri="{FF2B5EF4-FFF2-40B4-BE49-F238E27FC236}">
                  <a16:creationId xmlns:a16="http://schemas.microsoft.com/office/drawing/2014/main" id="{00000000-0008-0000-0600-00006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948</xdr:row>
          <xdr:rowOff>0</xdr:rowOff>
        </xdr:from>
        <xdr:to>
          <xdr:col>23</xdr:col>
          <xdr:colOff>257175</xdr:colOff>
          <xdr:row>949</xdr:row>
          <xdr:rowOff>28575</xdr:rowOff>
        </xdr:to>
        <xdr:sp macro="" textlink="">
          <xdr:nvSpPr>
            <xdr:cNvPr id="4712" name="Check Box 1640" hidden="1">
              <a:extLst>
                <a:ext uri="{63B3BB69-23CF-44E3-9099-C40C66FF867C}">
                  <a14:compatExt spid="_x0000_s4712"/>
                </a:ext>
                <a:ext uri="{FF2B5EF4-FFF2-40B4-BE49-F238E27FC236}">
                  <a16:creationId xmlns:a16="http://schemas.microsoft.com/office/drawing/2014/main" id="{00000000-0008-0000-0600-00006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948</xdr:row>
          <xdr:rowOff>0</xdr:rowOff>
        </xdr:from>
        <xdr:to>
          <xdr:col>24</xdr:col>
          <xdr:colOff>257175</xdr:colOff>
          <xdr:row>949</xdr:row>
          <xdr:rowOff>28575</xdr:rowOff>
        </xdr:to>
        <xdr:sp macro="" textlink="">
          <xdr:nvSpPr>
            <xdr:cNvPr id="4713" name="Check Box 1641" hidden="1">
              <a:extLst>
                <a:ext uri="{63B3BB69-23CF-44E3-9099-C40C66FF867C}">
                  <a14:compatExt spid="_x0000_s4713"/>
                </a:ext>
                <a:ext uri="{FF2B5EF4-FFF2-40B4-BE49-F238E27FC236}">
                  <a16:creationId xmlns:a16="http://schemas.microsoft.com/office/drawing/2014/main" id="{00000000-0008-0000-0600-00006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948</xdr:row>
          <xdr:rowOff>0</xdr:rowOff>
        </xdr:from>
        <xdr:to>
          <xdr:col>25</xdr:col>
          <xdr:colOff>257175</xdr:colOff>
          <xdr:row>949</xdr:row>
          <xdr:rowOff>28575</xdr:rowOff>
        </xdr:to>
        <xdr:sp macro="" textlink="">
          <xdr:nvSpPr>
            <xdr:cNvPr id="4714" name="Check Box 1642" hidden="1">
              <a:extLst>
                <a:ext uri="{63B3BB69-23CF-44E3-9099-C40C66FF867C}">
                  <a14:compatExt spid="_x0000_s4714"/>
                </a:ext>
                <a:ext uri="{FF2B5EF4-FFF2-40B4-BE49-F238E27FC236}">
                  <a16:creationId xmlns:a16="http://schemas.microsoft.com/office/drawing/2014/main" id="{00000000-0008-0000-0600-00006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961</xdr:row>
          <xdr:rowOff>0</xdr:rowOff>
        </xdr:from>
        <xdr:to>
          <xdr:col>23</xdr:col>
          <xdr:colOff>257175</xdr:colOff>
          <xdr:row>962</xdr:row>
          <xdr:rowOff>28575</xdr:rowOff>
        </xdr:to>
        <xdr:sp macro="" textlink="">
          <xdr:nvSpPr>
            <xdr:cNvPr id="4718" name="Check Box 1646" hidden="1">
              <a:extLst>
                <a:ext uri="{63B3BB69-23CF-44E3-9099-C40C66FF867C}">
                  <a14:compatExt spid="_x0000_s4718"/>
                </a:ext>
                <a:ext uri="{FF2B5EF4-FFF2-40B4-BE49-F238E27FC236}">
                  <a16:creationId xmlns:a16="http://schemas.microsoft.com/office/drawing/2014/main" id="{00000000-0008-0000-0600-00006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961</xdr:row>
          <xdr:rowOff>0</xdr:rowOff>
        </xdr:from>
        <xdr:to>
          <xdr:col>24</xdr:col>
          <xdr:colOff>257175</xdr:colOff>
          <xdr:row>962</xdr:row>
          <xdr:rowOff>28575</xdr:rowOff>
        </xdr:to>
        <xdr:sp macro="" textlink="">
          <xdr:nvSpPr>
            <xdr:cNvPr id="4719" name="Check Box 1647" hidden="1">
              <a:extLst>
                <a:ext uri="{63B3BB69-23CF-44E3-9099-C40C66FF867C}">
                  <a14:compatExt spid="_x0000_s4719"/>
                </a:ext>
                <a:ext uri="{FF2B5EF4-FFF2-40B4-BE49-F238E27FC236}">
                  <a16:creationId xmlns:a16="http://schemas.microsoft.com/office/drawing/2014/main" id="{00000000-0008-0000-0600-00006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961</xdr:row>
          <xdr:rowOff>0</xdr:rowOff>
        </xdr:from>
        <xdr:to>
          <xdr:col>25</xdr:col>
          <xdr:colOff>257175</xdr:colOff>
          <xdr:row>962</xdr:row>
          <xdr:rowOff>28575</xdr:rowOff>
        </xdr:to>
        <xdr:sp macro="" textlink="">
          <xdr:nvSpPr>
            <xdr:cNvPr id="4720" name="Check Box 1648" hidden="1">
              <a:extLst>
                <a:ext uri="{63B3BB69-23CF-44E3-9099-C40C66FF867C}">
                  <a14:compatExt spid="_x0000_s4720"/>
                </a:ext>
                <a:ext uri="{FF2B5EF4-FFF2-40B4-BE49-F238E27FC236}">
                  <a16:creationId xmlns:a16="http://schemas.microsoft.com/office/drawing/2014/main" id="{00000000-0008-0000-0600-00007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1003</xdr:row>
          <xdr:rowOff>104775</xdr:rowOff>
        </xdr:from>
        <xdr:to>
          <xdr:col>23</xdr:col>
          <xdr:colOff>257175</xdr:colOff>
          <xdr:row>1004</xdr:row>
          <xdr:rowOff>133350</xdr:rowOff>
        </xdr:to>
        <xdr:sp macro="" textlink="">
          <xdr:nvSpPr>
            <xdr:cNvPr id="4721" name="Check Box 1649" hidden="1">
              <a:extLst>
                <a:ext uri="{63B3BB69-23CF-44E3-9099-C40C66FF867C}">
                  <a14:compatExt spid="_x0000_s4721"/>
                </a:ext>
                <a:ext uri="{FF2B5EF4-FFF2-40B4-BE49-F238E27FC236}">
                  <a16:creationId xmlns:a16="http://schemas.microsoft.com/office/drawing/2014/main" id="{00000000-0008-0000-0600-00007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1003</xdr:row>
          <xdr:rowOff>104775</xdr:rowOff>
        </xdr:from>
        <xdr:to>
          <xdr:col>24</xdr:col>
          <xdr:colOff>257175</xdr:colOff>
          <xdr:row>1004</xdr:row>
          <xdr:rowOff>133350</xdr:rowOff>
        </xdr:to>
        <xdr:sp macro="" textlink="">
          <xdr:nvSpPr>
            <xdr:cNvPr id="4722" name="Check Box 1650" hidden="1">
              <a:extLst>
                <a:ext uri="{63B3BB69-23CF-44E3-9099-C40C66FF867C}">
                  <a14:compatExt spid="_x0000_s4722"/>
                </a:ext>
                <a:ext uri="{FF2B5EF4-FFF2-40B4-BE49-F238E27FC236}">
                  <a16:creationId xmlns:a16="http://schemas.microsoft.com/office/drawing/2014/main" id="{00000000-0008-0000-0600-00007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1003</xdr:row>
          <xdr:rowOff>104775</xdr:rowOff>
        </xdr:from>
        <xdr:to>
          <xdr:col>25</xdr:col>
          <xdr:colOff>257175</xdr:colOff>
          <xdr:row>1004</xdr:row>
          <xdr:rowOff>133350</xdr:rowOff>
        </xdr:to>
        <xdr:sp macro="" textlink="">
          <xdr:nvSpPr>
            <xdr:cNvPr id="4723" name="Check Box 1651" hidden="1">
              <a:extLst>
                <a:ext uri="{63B3BB69-23CF-44E3-9099-C40C66FF867C}">
                  <a14:compatExt spid="_x0000_s4723"/>
                </a:ext>
                <a:ext uri="{FF2B5EF4-FFF2-40B4-BE49-F238E27FC236}">
                  <a16:creationId xmlns:a16="http://schemas.microsoft.com/office/drawing/2014/main" id="{00000000-0008-0000-0600-00007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1085</xdr:row>
          <xdr:rowOff>161925</xdr:rowOff>
        </xdr:from>
        <xdr:to>
          <xdr:col>23</xdr:col>
          <xdr:colOff>257175</xdr:colOff>
          <xdr:row>1086</xdr:row>
          <xdr:rowOff>190500</xdr:rowOff>
        </xdr:to>
        <xdr:sp macro="" textlink="">
          <xdr:nvSpPr>
            <xdr:cNvPr id="4724" name="Check Box 1652" hidden="1">
              <a:extLst>
                <a:ext uri="{63B3BB69-23CF-44E3-9099-C40C66FF867C}">
                  <a14:compatExt spid="_x0000_s4724"/>
                </a:ext>
                <a:ext uri="{FF2B5EF4-FFF2-40B4-BE49-F238E27FC236}">
                  <a16:creationId xmlns:a16="http://schemas.microsoft.com/office/drawing/2014/main" id="{00000000-0008-0000-0600-00007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1085</xdr:row>
          <xdr:rowOff>161925</xdr:rowOff>
        </xdr:from>
        <xdr:to>
          <xdr:col>24</xdr:col>
          <xdr:colOff>257175</xdr:colOff>
          <xdr:row>1086</xdr:row>
          <xdr:rowOff>190500</xdr:rowOff>
        </xdr:to>
        <xdr:sp macro="" textlink="">
          <xdr:nvSpPr>
            <xdr:cNvPr id="4725" name="Check Box 1653" hidden="1">
              <a:extLst>
                <a:ext uri="{63B3BB69-23CF-44E3-9099-C40C66FF867C}">
                  <a14:compatExt spid="_x0000_s4725"/>
                </a:ext>
                <a:ext uri="{FF2B5EF4-FFF2-40B4-BE49-F238E27FC236}">
                  <a16:creationId xmlns:a16="http://schemas.microsoft.com/office/drawing/2014/main" id="{00000000-0008-0000-0600-00007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1085</xdr:row>
          <xdr:rowOff>161925</xdr:rowOff>
        </xdr:from>
        <xdr:to>
          <xdr:col>25</xdr:col>
          <xdr:colOff>257175</xdr:colOff>
          <xdr:row>1086</xdr:row>
          <xdr:rowOff>190500</xdr:rowOff>
        </xdr:to>
        <xdr:sp macro="" textlink="">
          <xdr:nvSpPr>
            <xdr:cNvPr id="4726" name="Check Box 1654" hidden="1">
              <a:extLst>
                <a:ext uri="{63B3BB69-23CF-44E3-9099-C40C66FF867C}">
                  <a14:compatExt spid="_x0000_s4726"/>
                </a:ext>
                <a:ext uri="{FF2B5EF4-FFF2-40B4-BE49-F238E27FC236}">
                  <a16:creationId xmlns:a16="http://schemas.microsoft.com/office/drawing/2014/main" id="{00000000-0008-0000-0600-00007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1073</xdr:row>
          <xdr:rowOff>85725</xdr:rowOff>
        </xdr:from>
        <xdr:to>
          <xdr:col>23</xdr:col>
          <xdr:colOff>257175</xdr:colOff>
          <xdr:row>1074</xdr:row>
          <xdr:rowOff>114300</xdr:rowOff>
        </xdr:to>
        <xdr:sp macro="" textlink="">
          <xdr:nvSpPr>
            <xdr:cNvPr id="4727" name="Check Box 1655" hidden="1">
              <a:extLst>
                <a:ext uri="{63B3BB69-23CF-44E3-9099-C40C66FF867C}">
                  <a14:compatExt spid="_x0000_s4727"/>
                </a:ext>
                <a:ext uri="{FF2B5EF4-FFF2-40B4-BE49-F238E27FC236}">
                  <a16:creationId xmlns:a16="http://schemas.microsoft.com/office/drawing/2014/main" id="{00000000-0008-0000-0600-00007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1073</xdr:row>
          <xdr:rowOff>85725</xdr:rowOff>
        </xdr:from>
        <xdr:to>
          <xdr:col>24</xdr:col>
          <xdr:colOff>257175</xdr:colOff>
          <xdr:row>1074</xdr:row>
          <xdr:rowOff>114300</xdr:rowOff>
        </xdr:to>
        <xdr:sp macro="" textlink="">
          <xdr:nvSpPr>
            <xdr:cNvPr id="4728" name="Check Box 1656" hidden="1">
              <a:extLst>
                <a:ext uri="{63B3BB69-23CF-44E3-9099-C40C66FF867C}">
                  <a14:compatExt spid="_x0000_s4728"/>
                </a:ext>
                <a:ext uri="{FF2B5EF4-FFF2-40B4-BE49-F238E27FC236}">
                  <a16:creationId xmlns:a16="http://schemas.microsoft.com/office/drawing/2014/main" id="{00000000-0008-0000-0600-00007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1073</xdr:row>
          <xdr:rowOff>85725</xdr:rowOff>
        </xdr:from>
        <xdr:to>
          <xdr:col>25</xdr:col>
          <xdr:colOff>257175</xdr:colOff>
          <xdr:row>1074</xdr:row>
          <xdr:rowOff>114300</xdr:rowOff>
        </xdr:to>
        <xdr:sp macro="" textlink="">
          <xdr:nvSpPr>
            <xdr:cNvPr id="4729" name="Check Box 1657" hidden="1">
              <a:extLst>
                <a:ext uri="{63B3BB69-23CF-44E3-9099-C40C66FF867C}">
                  <a14:compatExt spid="_x0000_s4729"/>
                </a:ext>
                <a:ext uri="{FF2B5EF4-FFF2-40B4-BE49-F238E27FC236}">
                  <a16:creationId xmlns:a16="http://schemas.microsoft.com/office/drawing/2014/main" id="{00000000-0008-0000-0600-00007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1222</xdr:row>
          <xdr:rowOff>0</xdr:rowOff>
        </xdr:from>
        <xdr:to>
          <xdr:col>23</xdr:col>
          <xdr:colOff>257175</xdr:colOff>
          <xdr:row>1223</xdr:row>
          <xdr:rowOff>28575</xdr:rowOff>
        </xdr:to>
        <xdr:sp macro="" textlink="">
          <xdr:nvSpPr>
            <xdr:cNvPr id="4730" name="Check Box 1658" hidden="1">
              <a:extLst>
                <a:ext uri="{63B3BB69-23CF-44E3-9099-C40C66FF867C}">
                  <a14:compatExt spid="_x0000_s4730"/>
                </a:ext>
                <a:ext uri="{FF2B5EF4-FFF2-40B4-BE49-F238E27FC236}">
                  <a16:creationId xmlns:a16="http://schemas.microsoft.com/office/drawing/2014/main" id="{00000000-0008-0000-0600-00007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1222</xdr:row>
          <xdr:rowOff>0</xdr:rowOff>
        </xdr:from>
        <xdr:to>
          <xdr:col>24</xdr:col>
          <xdr:colOff>257175</xdr:colOff>
          <xdr:row>1223</xdr:row>
          <xdr:rowOff>28575</xdr:rowOff>
        </xdr:to>
        <xdr:sp macro="" textlink="">
          <xdr:nvSpPr>
            <xdr:cNvPr id="4731" name="Check Box 1659" hidden="1">
              <a:extLst>
                <a:ext uri="{63B3BB69-23CF-44E3-9099-C40C66FF867C}">
                  <a14:compatExt spid="_x0000_s4731"/>
                </a:ext>
                <a:ext uri="{FF2B5EF4-FFF2-40B4-BE49-F238E27FC236}">
                  <a16:creationId xmlns:a16="http://schemas.microsoft.com/office/drawing/2014/main" id="{00000000-0008-0000-0600-00007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1222</xdr:row>
          <xdr:rowOff>0</xdr:rowOff>
        </xdr:from>
        <xdr:to>
          <xdr:col>25</xdr:col>
          <xdr:colOff>257175</xdr:colOff>
          <xdr:row>1223</xdr:row>
          <xdr:rowOff>28575</xdr:rowOff>
        </xdr:to>
        <xdr:sp macro="" textlink="">
          <xdr:nvSpPr>
            <xdr:cNvPr id="4732" name="Check Box 1660" hidden="1">
              <a:extLst>
                <a:ext uri="{63B3BB69-23CF-44E3-9099-C40C66FF867C}">
                  <a14:compatExt spid="_x0000_s4732"/>
                </a:ext>
                <a:ext uri="{FF2B5EF4-FFF2-40B4-BE49-F238E27FC236}">
                  <a16:creationId xmlns:a16="http://schemas.microsoft.com/office/drawing/2014/main" id="{00000000-0008-0000-0600-00007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1172</xdr:row>
          <xdr:rowOff>0</xdr:rowOff>
        </xdr:from>
        <xdr:to>
          <xdr:col>23</xdr:col>
          <xdr:colOff>257175</xdr:colOff>
          <xdr:row>1173</xdr:row>
          <xdr:rowOff>28575</xdr:rowOff>
        </xdr:to>
        <xdr:sp macro="" textlink="">
          <xdr:nvSpPr>
            <xdr:cNvPr id="4733" name="Check Box 1661" hidden="1">
              <a:extLst>
                <a:ext uri="{63B3BB69-23CF-44E3-9099-C40C66FF867C}">
                  <a14:compatExt spid="_x0000_s4733"/>
                </a:ext>
                <a:ext uri="{FF2B5EF4-FFF2-40B4-BE49-F238E27FC236}">
                  <a16:creationId xmlns:a16="http://schemas.microsoft.com/office/drawing/2014/main" id="{00000000-0008-0000-0600-00007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1172</xdr:row>
          <xdr:rowOff>0</xdr:rowOff>
        </xdr:from>
        <xdr:to>
          <xdr:col>24</xdr:col>
          <xdr:colOff>257175</xdr:colOff>
          <xdr:row>1173</xdr:row>
          <xdr:rowOff>28575</xdr:rowOff>
        </xdr:to>
        <xdr:sp macro="" textlink="">
          <xdr:nvSpPr>
            <xdr:cNvPr id="4734" name="Check Box 1662" hidden="1">
              <a:extLst>
                <a:ext uri="{63B3BB69-23CF-44E3-9099-C40C66FF867C}">
                  <a14:compatExt spid="_x0000_s4734"/>
                </a:ext>
                <a:ext uri="{FF2B5EF4-FFF2-40B4-BE49-F238E27FC236}">
                  <a16:creationId xmlns:a16="http://schemas.microsoft.com/office/drawing/2014/main" id="{00000000-0008-0000-0600-00007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1172</xdr:row>
          <xdr:rowOff>0</xdr:rowOff>
        </xdr:from>
        <xdr:to>
          <xdr:col>25</xdr:col>
          <xdr:colOff>257175</xdr:colOff>
          <xdr:row>1173</xdr:row>
          <xdr:rowOff>28575</xdr:rowOff>
        </xdr:to>
        <xdr:sp macro="" textlink="">
          <xdr:nvSpPr>
            <xdr:cNvPr id="4735" name="Check Box 1663" hidden="1">
              <a:extLst>
                <a:ext uri="{63B3BB69-23CF-44E3-9099-C40C66FF867C}">
                  <a14:compatExt spid="_x0000_s4735"/>
                </a:ext>
                <a:ext uri="{FF2B5EF4-FFF2-40B4-BE49-F238E27FC236}">
                  <a16:creationId xmlns:a16="http://schemas.microsoft.com/office/drawing/2014/main" id="{00000000-0008-0000-0600-00007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1222</xdr:row>
          <xdr:rowOff>0</xdr:rowOff>
        </xdr:from>
        <xdr:to>
          <xdr:col>23</xdr:col>
          <xdr:colOff>257175</xdr:colOff>
          <xdr:row>1223</xdr:row>
          <xdr:rowOff>28575</xdr:rowOff>
        </xdr:to>
        <xdr:sp macro="" textlink="">
          <xdr:nvSpPr>
            <xdr:cNvPr id="4736" name="Check Box 1664" hidden="1">
              <a:extLst>
                <a:ext uri="{63B3BB69-23CF-44E3-9099-C40C66FF867C}">
                  <a14:compatExt spid="_x0000_s4736"/>
                </a:ext>
                <a:ext uri="{FF2B5EF4-FFF2-40B4-BE49-F238E27FC236}">
                  <a16:creationId xmlns:a16="http://schemas.microsoft.com/office/drawing/2014/main" id="{00000000-0008-0000-0600-00008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1222</xdr:row>
          <xdr:rowOff>0</xdr:rowOff>
        </xdr:from>
        <xdr:to>
          <xdr:col>24</xdr:col>
          <xdr:colOff>257175</xdr:colOff>
          <xdr:row>1223</xdr:row>
          <xdr:rowOff>28575</xdr:rowOff>
        </xdr:to>
        <xdr:sp macro="" textlink="">
          <xdr:nvSpPr>
            <xdr:cNvPr id="4737" name="Check Box 1665" hidden="1">
              <a:extLst>
                <a:ext uri="{63B3BB69-23CF-44E3-9099-C40C66FF867C}">
                  <a14:compatExt spid="_x0000_s4737"/>
                </a:ext>
                <a:ext uri="{FF2B5EF4-FFF2-40B4-BE49-F238E27FC236}">
                  <a16:creationId xmlns:a16="http://schemas.microsoft.com/office/drawing/2014/main" id="{00000000-0008-0000-0600-00008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1222</xdr:row>
          <xdr:rowOff>0</xdr:rowOff>
        </xdr:from>
        <xdr:to>
          <xdr:col>25</xdr:col>
          <xdr:colOff>257175</xdr:colOff>
          <xdr:row>1223</xdr:row>
          <xdr:rowOff>28575</xdr:rowOff>
        </xdr:to>
        <xdr:sp macro="" textlink="">
          <xdr:nvSpPr>
            <xdr:cNvPr id="4738" name="Check Box 1666" hidden="1">
              <a:extLst>
                <a:ext uri="{63B3BB69-23CF-44E3-9099-C40C66FF867C}">
                  <a14:compatExt spid="_x0000_s4738"/>
                </a:ext>
                <a:ext uri="{FF2B5EF4-FFF2-40B4-BE49-F238E27FC236}">
                  <a16:creationId xmlns:a16="http://schemas.microsoft.com/office/drawing/2014/main" id="{00000000-0008-0000-0600-00008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1185</xdr:row>
          <xdr:rowOff>180975</xdr:rowOff>
        </xdr:from>
        <xdr:to>
          <xdr:col>23</xdr:col>
          <xdr:colOff>257175</xdr:colOff>
          <xdr:row>1187</xdr:row>
          <xdr:rowOff>0</xdr:rowOff>
        </xdr:to>
        <xdr:sp macro="" textlink="">
          <xdr:nvSpPr>
            <xdr:cNvPr id="4739" name="Check Box 1667" hidden="1">
              <a:extLst>
                <a:ext uri="{63B3BB69-23CF-44E3-9099-C40C66FF867C}">
                  <a14:compatExt spid="_x0000_s4739"/>
                </a:ext>
                <a:ext uri="{FF2B5EF4-FFF2-40B4-BE49-F238E27FC236}">
                  <a16:creationId xmlns:a16="http://schemas.microsoft.com/office/drawing/2014/main" id="{00000000-0008-0000-0600-00008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1185</xdr:row>
          <xdr:rowOff>171450</xdr:rowOff>
        </xdr:from>
        <xdr:to>
          <xdr:col>24</xdr:col>
          <xdr:colOff>257175</xdr:colOff>
          <xdr:row>1186</xdr:row>
          <xdr:rowOff>200025</xdr:rowOff>
        </xdr:to>
        <xdr:sp macro="" textlink="">
          <xdr:nvSpPr>
            <xdr:cNvPr id="4740" name="Check Box 1668" hidden="1">
              <a:extLst>
                <a:ext uri="{63B3BB69-23CF-44E3-9099-C40C66FF867C}">
                  <a14:compatExt spid="_x0000_s4740"/>
                </a:ext>
                <a:ext uri="{FF2B5EF4-FFF2-40B4-BE49-F238E27FC236}">
                  <a16:creationId xmlns:a16="http://schemas.microsoft.com/office/drawing/2014/main" id="{00000000-0008-0000-0600-00008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1185</xdr:row>
          <xdr:rowOff>171450</xdr:rowOff>
        </xdr:from>
        <xdr:to>
          <xdr:col>25</xdr:col>
          <xdr:colOff>257175</xdr:colOff>
          <xdr:row>1186</xdr:row>
          <xdr:rowOff>200025</xdr:rowOff>
        </xdr:to>
        <xdr:sp macro="" textlink="">
          <xdr:nvSpPr>
            <xdr:cNvPr id="4741" name="Check Box 1669" hidden="1">
              <a:extLst>
                <a:ext uri="{63B3BB69-23CF-44E3-9099-C40C66FF867C}">
                  <a14:compatExt spid="_x0000_s4741"/>
                </a:ext>
                <a:ext uri="{FF2B5EF4-FFF2-40B4-BE49-F238E27FC236}">
                  <a16:creationId xmlns:a16="http://schemas.microsoft.com/office/drawing/2014/main" id="{00000000-0008-0000-0600-00008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1205</xdr:row>
          <xdr:rowOff>200025</xdr:rowOff>
        </xdr:from>
        <xdr:to>
          <xdr:col>23</xdr:col>
          <xdr:colOff>257175</xdr:colOff>
          <xdr:row>1207</xdr:row>
          <xdr:rowOff>19050</xdr:rowOff>
        </xdr:to>
        <xdr:sp macro="" textlink="">
          <xdr:nvSpPr>
            <xdr:cNvPr id="4742" name="Check Box 1670" hidden="1">
              <a:extLst>
                <a:ext uri="{63B3BB69-23CF-44E3-9099-C40C66FF867C}">
                  <a14:compatExt spid="_x0000_s4742"/>
                </a:ext>
                <a:ext uri="{FF2B5EF4-FFF2-40B4-BE49-F238E27FC236}">
                  <a16:creationId xmlns:a16="http://schemas.microsoft.com/office/drawing/2014/main" id="{00000000-0008-0000-0600-00008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1205</xdr:row>
          <xdr:rowOff>200025</xdr:rowOff>
        </xdr:from>
        <xdr:to>
          <xdr:col>24</xdr:col>
          <xdr:colOff>257175</xdr:colOff>
          <xdr:row>1207</xdr:row>
          <xdr:rowOff>19050</xdr:rowOff>
        </xdr:to>
        <xdr:sp macro="" textlink="">
          <xdr:nvSpPr>
            <xdr:cNvPr id="4743" name="Check Box 1671" hidden="1">
              <a:extLst>
                <a:ext uri="{63B3BB69-23CF-44E3-9099-C40C66FF867C}">
                  <a14:compatExt spid="_x0000_s4743"/>
                </a:ext>
                <a:ext uri="{FF2B5EF4-FFF2-40B4-BE49-F238E27FC236}">
                  <a16:creationId xmlns:a16="http://schemas.microsoft.com/office/drawing/2014/main" id="{00000000-0008-0000-0600-00008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1205</xdr:row>
          <xdr:rowOff>200025</xdr:rowOff>
        </xdr:from>
        <xdr:to>
          <xdr:col>25</xdr:col>
          <xdr:colOff>257175</xdr:colOff>
          <xdr:row>1207</xdr:row>
          <xdr:rowOff>19050</xdr:rowOff>
        </xdr:to>
        <xdr:sp macro="" textlink="">
          <xdr:nvSpPr>
            <xdr:cNvPr id="4744" name="Check Box 1672" hidden="1">
              <a:extLst>
                <a:ext uri="{63B3BB69-23CF-44E3-9099-C40C66FF867C}">
                  <a14:compatExt spid="_x0000_s4744"/>
                </a:ext>
                <a:ext uri="{FF2B5EF4-FFF2-40B4-BE49-F238E27FC236}">
                  <a16:creationId xmlns:a16="http://schemas.microsoft.com/office/drawing/2014/main" id="{00000000-0008-0000-0600-00008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1217</xdr:row>
          <xdr:rowOff>200025</xdr:rowOff>
        </xdr:from>
        <xdr:to>
          <xdr:col>24</xdr:col>
          <xdr:colOff>257175</xdr:colOff>
          <xdr:row>1219</xdr:row>
          <xdr:rowOff>19050</xdr:rowOff>
        </xdr:to>
        <xdr:sp macro="" textlink="">
          <xdr:nvSpPr>
            <xdr:cNvPr id="4746" name="Check Box 1674" hidden="1">
              <a:extLst>
                <a:ext uri="{63B3BB69-23CF-44E3-9099-C40C66FF867C}">
                  <a14:compatExt spid="_x0000_s4746"/>
                </a:ext>
                <a:ext uri="{FF2B5EF4-FFF2-40B4-BE49-F238E27FC236}">
                  <a16:creationId xmlns:a16="http://schemas.microsoft.com/office/drawing/2014/main" id="{00000000-0008-0000-0600-00008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1217</xdr:row>
          <xdr:rowOff>200025</xdr:rowOff>
        </xdr:from>
        <xdr:to>
          <xdr:col>25</xdr:col>
          <xdr:colOff>257175</xdr:colOff>
          <xdr:row>1219</xdr:row>
          <xdr:rowOff>19050</xdr:rowOff>
        </xdr:to>
        <xdr:sp macro="" textlink="">
          <xdr:nvSpPr>
            <xdr:cNvPr id="4747" name="Check Box 1675" hidden="1">
              <a:extLst>
                <a:ext uri="{63B3BB69-23CF-44E3-9099-C40C66FF867C}">
                  <a14:compatExt spid="_x0000_s4747"/>
                </a:ext>
                <a:ext uri="{FF2B5EF4-FFF2-40B4-BE49-F238E27FC236}">
                  <a16:creationId xmlns:a16="http://schemas.microsoft.com/office/drawing/2014/main" id="{00000000-0008-0000-0600-00008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1217</xdr:row>
          <xdr:rowOff>200025</xdr:rowOff>
        </xdr:from>
        <xdr:to>
          <xdr:col>23</xdr:col>
          <xdr:colOff>257175</xdr:colOff>
          <xdr:row>1219</xdr:row>
          <xdr:rowOff>19050</xdr:rowOff>
        </xdr:to>
        <xdr:sp macro="" textlink="">
          <xdr:nvSpPr>
            <xdr:cNvPr id="4749" name="Check Box 1677" hidden="1">
              <a:extLst>
                <a:ext uri="{63B3BB69-23CF-44E3-9099-C40C66FF867C}">
                  <a14:compatExt spid="_x0000_s4749"/>
                </a:ext>
                <a:ext uri="{FF2B5EF4-FFF2-40B4-BE49-F238E27FC236}">
                  <a16:creationId xmlns:a16="http://schemas.microsoft.com/office/drawing/2014/main" id="{00000000-0008-0000-0600-00008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1258</xdr:row>
          <xdr:rowOff>85725</xdr:rowOff>
        </xdr:from>
        <xdr:to>
          <xdr:col>23</xdr:col>
          <xdr:colOff>257175</xdr:colOff>
          <xdr:row>1259</xdr:row>
          <xdr:rowOff>114300</xdr:rowOff>
        </xdr:to>
        <xdr:sp macro="" textlink="">
          <xdr:nvSpPr>
            <xdr:cNvPr id="4750" name="Check Box 1678" hidden="1">
              <a:extLst>
                <a:ext uri="{63B3BB69-23CF-44E3-9099-C40C66FF867C}">
                  <a14:compatExt spid="_x0000_s4750"/>
                </a:ext>
                <a:ext uri="{FF2B5EF4-FFF2-40B4-BE49-F238E27FC236}">
                  <a16:creationId xmlns:a16="http://schemas.microsoft.com/office/drawing/2014/main" id="{00000000-0008-0000-0600-00008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1258</xdr:row>
          <xdr:rowOff>85725</xdr:rowOff>
        </xdr:from>
        <xdr:to>
          <xdr:col>24</xdr:col>
          <xdr:colOff>257175</xdr:colOff>
          <xdr:row>1259</xdr:row>
          <xdr:rowOff>114300</xdr:rowOff>
        </xdr:to>
        <xdr:sp macro="" textlink="">
          <xdr:nvSpPr>
            <xdr:cNvPr id="4751" name="Check Box 1679" hidden="1">
              <a:extLst>
                <a:ext uri="{63B3BB69-23CF-44E3-9099-C40C66FF867C}">
                  <a14:compatExt spid="_x0000_s4751"/>
                </a:ext>
                <a:ext uri="{FF2B5EF4-FFF2-40B4-BE49-F238E27FC236}">
                  <a16:creationId xmlns:a16="http://schemas.microsoft.com/office/drawing/2014/main" id="{00000000-0008-0000-0600-00008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1258</xdr:row>
          <xdr:rowOff>85725</xdr:rowOff>
        </xdr:from>
        <xdr:to>
          <xdr:col>25</xdr:col>
          <xdr:colOff>257175</xdr:colOff>
          <xdr:row>1259</xdr:row>
          <xdr:rowOff>114300</xdr:rowOff>
        </xdr:to>
        <xdr:sp macro="" textlink="">
          <xdr:nvSpPr>
            <xdr:cNvPr id="4752" name="Check Box 1680" hidden="1">
              <a:extLst>
                <a:ext uri="{63B3BB69-23CF-44E3-9099-C40C66FF867C}">
                  <a14:compatExt spid="_x0000_s4752"/>
                </a:ext>
                <a:ext uri="{FF2B5EF4-FFF2-40B4-BE49-F238E27FC236}">
                  <a16:creationId xmlns:a16="http://schemas.microsoft.com/office/drawing/2014/main" id="{00000000-0008-0000-0600-00009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1261</xdr:row>
          <xdr:rowOff>85725</xdr:rowOff>
        </xdr:from>
        <xdr:to>
          <xdr:col>23</xdr:col>
          <xdr:colOff>257175</xdr:colOff>
          <xdr:row>1262</xdr:row>
          <xdr:rowOff>114300</xdr:rowOff>
        </xdr:to>
        <xdr:sp macro="" textlink="">
          <xdr:nvSpPr>
            <xdr:cNvPr id="4753" name="Check Box 1681" hidden="1">
              <a:extLst>
                <a:ext uri="{63B3BB69-23CF-44E3-9099-C40C66FF867C}">
                  <a14:compatExt spid="_x0000_s4753"/>
                </a:ext>
                <a:ext uri="{FF2B5EF4-FFF2-40B4-BE49-F238E27FC236}">
                  <a16:creationId xmlns:a16="http://schemas.microsoft.com/office/drawing/2014/main" id="{00000000-0008-0000-0600-00009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1261</xdr:row>
          <xdr:rowOff>85725</xdr:rowOff>
        </xdr:from>
        <xdr:to>
          <xdr:col>24</xdr:col>
          <xdr:colOff>257175</xdr:colOff>
          <xdr:row>1262</xdr:row>
          <xdr:rowOff>114300</xdr:rowOff>
        </xdr:to>
        <xdr:sp macro="" textlink="">
          <xdr:nvSpPr>
            <xdr:cNvPr id="4754" name="Check Box 1682" hidden="1">
              <a:extLst>
                <a:ext uri="{63B3BB69-23CF-44E3-9099-C40C66FF867C}">
                  <a14:compatExt spid="_x0000_s4754"/>
                </a:ext>
                <a:ext uri="{FF2B5EF4-FFF2-40B4-BE49-F238E27FC236}">
                  <a16:creationId xmlns:a16="http://schemas.microsoft.com/office/drawing/2014/main" id="{00000000-0008-0000-0600-00009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1261</xdr:row>
          <xdr:rowOff>85725</xdr:rowOff>
        </xdr:from>
        <xdr:to>
          <xdr:col>25</xdr:col>
          <xdr:colOff>257175</xdr:colOff>
          <xdr:row>1262</xdr:row>
          <xdr:rowOff>114300</xdr:rowOff>
        </xdr:to>
        <xdr:sp macro="" textlink="">
          <xdr:nvSpPr>
            <xdr:cNvPr id="4755" name="Check Box 1683" hidden="1">
              <a:extLst>
                <a:ext uri="{63B3BB69-23CF-44E3-9099-C40C66FF867C}">
                  <a14:compatExt spid="_x0000_s4755"/>
                </a:ext>
                <a:ext uri="{FF2B5EF4-FFF2-40B4-BE49-F238E27FC236}">
                  <a16:creationId xmlns:a16="http://schemas.microsoft.com/office/drawing/2014/main" id="{00000000-0008-0000-0600-00009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254</xdr:row>
          <xdr:rowOff>200025</xdr:rowOff>
        </xdr:from>
        <xdr:to>
          <xdr:col>23</xdr:col>
          <xdr:colOff>257175</xdr:colOff>
          <xdr:row>256</xdr:row>
          <xdr:rowOff>19050</xdr:rowOff>
        </xdr:to>
        <xdr:sp macro="" textlink="">
          <xdr:nvSpPr>
            <xdr:cNvPr id="4765" name="Check Box 1693" hidden="1">
              <a:extLst>
                <a:ext uri="{63B3BB69-23CF-44E3-9099-C40C66FF867C}">
                  <a14:compatExt spid="_x0000_s4765"/>
                </a:ext>
                <a:ext uri="{FF2B5EF4-FFF2-40B4-BE49-F238E27FC236}">
                  <a16:creationId xmlns:a16="http://schemas.microsoft.com/office/drawing/2014/main" id="{00000000-0008-0000-0600-00009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254</xdr:row>
          <xdr:rowOff>200025</xdr:rowOff>
        </xdr:from>
        <xdr:to>
          <xdr:col>24</xdr:col>
          <xdr:colOff>257175</xdr:colOff>
          <xdr:row>256</xdr:row>
          <xdr:rowOff>19050</xdr:rowOff>
        </xdr:to>
        <xdr:sp macro="" textlink="">
          <xdr:nvSpPr>
            <xdr:cNvPr id="4766" name="Check Box 1694" hidden="1">
              <a:extLst>
                <a:ext uri="{63B3BB69-23CF-44E3-9099-C40C66FF867C}">
                  <a14:compatExt spid="_x0000_s4766"/>
                </a:ext>
                <a:ext uri="{FF2B5EF4-FFF2-40B4-BE49-F238E27FC236}">
                  <a16:creationId xmlns:a16="http://schemas.microsoft.com/office/drawing/2014/main" id="{00000000-0008-0000-0600-00009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254</xdr:row>
          <xdr:rowOff>200025</xdr:rowOff>
        </xdr:from>
        <xdr:to>
          <xdr:col>25</xdr:col>
          <xdr:colOff>257175</xdr:colOff>
          <xdr:row>256</xdr:row>
          <xdr:rowOff>19050</xdr:rowOff>
        </xdr:to>
        <xdr:sp macro="" textlink="">
          <xdr:nvSpPr>
            <xdr:cNvPr id="4767" name="Check Box 1695" hidden="1">
              <a:extLst>
                <a:ext uri="{63B3BB69-23CF-44E3-9099-C40C66FF867C}">
                  <a14:compatExt spid="_x0000_s4767"/>
                </a:ext>
                <a:ext uri="{FF2B5EF4-FFF2-40B4-BE49-F238E27FC236}">
                  <a16:creationId xmlns:a16="http://schemas.microsoft.com/office/drawing/2014/main" id="{00000000-0008-0000-0600-00009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288</xdr:row>
          <xdr:rowOff>0</xdr:rowOff>
        </xdr:from>
        <xdr:to>
          <xdr:col>23</xdr:col>
          <xdr:colOff>257175</xdr:colOff>
          <xdr:row>289</xdr:row>
          <xdr:rowOff>28575</xdr:rowOff>
        </xdr:to>
        <xdr:sp macro="" textlink="">
          <xdr:nvSpPr>
            <xdr:cNvPr id="4768" name="Check Box 1696" hidden="1">
              <a:extLst>
                <a:ext uri="{63B3BB69-23CF-44E3-9099-C40C66FF867C}">
                  <a14:compatExt spid="_x0000_s4768"/>
                </a:ext>
                <a:ext uri="{FF2B5EF4-FFF2-40B4-BE49-F238E27FC236}">
                  <a16:creationId xmlns:a16="http://schemas.microsoft.com/office/drawing/2014/main" id="{00000000-0008-0000-0600-0000A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288</xdr:row>
          <xdr:rowOff>0</xdr:rowOff>
        </xdr:from>
        <xdr:to>
          <xdr:col>24</xdr:col>
          <xdr:colOff>257175</xdr:colOff>
          <xdr:row>289</xdr:row>
          <xdr:rowOff>28575</xdr:rowOff>
        </xdr:to>
        <xdr:sp macro="" textlink="">
          <xdr:nvSpPr>
            <xdr:cNvPr id="4769" name="Check Box 1697" hidden="1">
              <a:extLst>
                <a:ext uri="{63B3BB69-23CF-44E3-9099-C40C66FF867C}">
                  <a14:compatExt spid="_x0000_s4769"/>
                </a:ext>
                <a:ext uri="{FF2B5EF4-FFF2-40B4-BE49-F238E27FC236}">
                  <a16:creationId xmlns:a16="http://schemas.microsoft.com/office/drawing/2014/main" id="{00000000-0008-0000-0600-0000A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288</xdr:row>
          <xdr:rowOff>0</xdr:rowOff>
        </xdr:from>
        <xdr:to>
          <xdr:col>25</xdr:col>
          <xdr:colOff>257175</xdr:colOff>
          <xdr:row>289</xdr:row>
          <xdr:rowOff>28575</xdr:rowOff>
        </xdr:to>
        <xdr:sp macro="" textlink="">
          <xdr:nvSpPr>
            <xdr:cNvPr id="4770" name="Check Box 1698" hidden="1">
              <a:extLst>
                <a:ext uri="{63B3BB69-23CF-44E3-9099-C40C66FF867C}">
                  <a14:compatExt spid="_x0000_s4770"/>
                </a:ext>
                <a:ext uri="{FF2B5EF4-FFF2-40B4-BE49-F238E27FC236}">
                  <a16:creationId xmlns:a16="http://schemas.microsoft.com/office/drawing/2014/main" id="{00000000-0008-0000-0600-0000A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276</xdr:row>
          <xdr:rowOff>66675</xdr:rowOff>
        </xdr:from>
        <xdr:to>
          <xdr:col>23</xdr:col>
          <xdr:colOff>257175</xdr:colOff>
          <xdr:row>277</xdr:row>
          <xdr:rowOff>95250</xdr:rowOff>
        </xdr:to>
        <xdr:sp macro="" textlink="">
          <xdr:nvSpPr>
            <xdr:cNvPr id="4774" name="Check Box 1702" hidden="1">
              <a:extLst>
                <a:ext uri="{63B3BB69-23CF-44E3-9099-C40C66FF867C}">
                  <a14:compatExt spid="_x0000_s4774"/>
                </a:ext>
                <a:ext uri="{FF2B5EF4-FFF2-40B4-BE49-F238E27FC236}">
                  <a16:creationId xmlns:a16="http://schemas.microsoft.com/office/drawing/2014/main" id="{00000000-0008-0000-0600-0000A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276</xdr:row>
          <xdr:rowOff>66675</xdr:rowOff>
        </xdr:from>
        <xdr:to>
          <xdr:col>24</xdr:col>
          <xdr:colOff>257175</xdr:colOff>
          <xdr:row>277</xdr:row>
          <xdr:rowOff>95250</xdr:rowOff>
        </xdr:to>
        <xdr:sp macro="" textlink="">
          <xdr:nvSpPr>
            <xdr:cNvPr id="4775" name="Check Box 1703" hidden="1">
              <a:extLst>
                <a:ext uri="{63B3BB69-23CF-44E3-9099-C40C66FF867C}">
                  <a14:compatExt spid="_x0000_s4775"/>
                </a:ext>
                <a:ext uri="{FF2B5EF4-FFF2-40B4-BE49-F238E27FC236}">
                  <a16:creationId xmlns:a16="http://schemas.microsoft.com/office/drawing/2014/main" id="{00000000-0008-0000-0600-0000A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276</xdr:row>
          <xdr:rowOff>66675</xdr:rowOff>
        </xdr:from>
        <xdr:to>
          <xdr:col>25</xdr:col>
          <xdr:colOff>257175</xdr:colOff>
          <xdr:row>277</xdr:row>
          <xdr:rowOff>95250</xdr:rowOff>
        </xdr:to>
        <xdr:sp macro="" textlink="">
          <xdr:nvSpPr>
            <xdr:cNvPr id="4776" name="Check Box 1704" hidden="1">
              <a:extLst>
                <a:ext uri="{63B3BB69-23CF-44E3-9099-C40C66FF867C}">
                  <a14:compatExt spid="_x0000_s4776"/>
                </a:ext>
                <a:ext uri="{FF2B5EF4-FFF2-40B4-BE49-F238E27FC236}">
                  <a16:creationId xmlns:a16="http://schemas.microsoft.com/office/drawing/2014/main" id="{00000000-0008-0000-0600-0000A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280</xdr:row>
          <xdr:rowOff>47625</xdr:rowOff>
        </xdr:from>
        <xdr:to>
          <xdr:col>23</xdr:col>
          <xdr:colOff>257175</xdr:colOff>
          <xdr:row>281</xdr:row>
          <xdr:rowOff>76200</xdr:rowOff>
        </xdr:to>
        <xdr:sp macro="" textlink="">
          <xdr:nvSpPr>
            <xdr:cNvPr id="4777" name="Check Box 1705" hidden="1">
              <a:extLst>
                <a:ext uri="{63B3BB69-23CF-44E3-9099-C40C66FF867C}">
                  <a14:compatExt spid="_x0000_s4777"/>
                </a:ext>
                <a:ext uri="{FF2B5EF4-FFF2-40B4-BE49-F238E27FC236}">
                  <a16:creationId xmlns:a16="http://schemas.microsoft.com/office/drawing/2014/main" id="{00000000-0008-0000-0600-0000A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280</xdr:row>
          <xdr:rowOff>47625</xdr:rowOff>
        </xdr:from>
        <xdr:to>
          <xdr:col>24</xdr:col>
          <xdr:colOff>257175</xdr:colOff>
          <xdr:row>281</xdr:row>
          <xdr:rowOff>76200</xdr:rowOff>
        </xdr:to>
        <xdr:sp macro="" textlink="">
          <xdr:nvSpPr>
            <xdr:cNvPr id="4778" name="Check Box 1706" hidden="1">
              <a:extLst>
                <a:ext uri="{63B3BB69-23CF-44E3-9099-C40C66FF867C}">
                  <a14:compatExt spid="_x0000_s4778"/>
                </a:ext>
                <a:ext uri="{FF2B5EF4-FFF2-40B4-BE49-F238E27FC236}">
                  <a16:creationId xmlns:a16="http://schemas.microsoft.com/office/drawing/2014/main" id="{00000000-0008-0000-0600-0000A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280</xdr:row>
          <xdr:rowOff>47625</xdr:rowOff>
        </xdr:from>
        <xdr:to>
          <xdr:col>25</xdr:col>
          <xdr:colOff>257175</xdr:colOff>
          <xdr:row>281</xdr:row>
          <xdr:rowOff>76200</xdr:rowOff>
        </xdr:to>
        <xdr:sp macro="" textlink="">
          <xdr:nvSpPr>
            <xdr:cNvPr id="4779" name="Check Box 1707" hidden="1">
              <a:extLst>
                <a:ext uri="{63B3BB69-23CF-44E3-9099-C40C66FF867C}">
                  <a14:compatExt spid="_x0000_s4779"/>
                </a:ext>
                <a:ext uri="{FF2B5EF4-FFF2-40B4-BE49-F238E27FC236}">
                  <a16:creationId xmlns:a16="http://schemas.microsoft.com/office/drawing/2014/main" id="{00000000-0008-0000-0600-0000A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259</xdr:row>
          <xdr:rowOff>85725</xdr:rowOff>
        </xdr:from>
        <xdr:to>
          <xdr:col>23</xdr:col>
          <xdr:colOff>257175</xdr:colOff>
          <xdr:row>260</xdr:row>
          <xdr:rowOff>114300</xdr:rowOff>
        </xdr:to>
        <xdr:sp macro="" textlink="">
          <xdr:nvSpPr>
            <xdr:cNvPr id="4780" name="Check Box 1708" hidden="1">
              <a:extLst>
                <a:ext uri="{63B3BB69-23CF-44E3-9099-C40C66FF867C}">
                  <a14:compatExt spid="_x0000_s4780"/>
                </a:ext>
                <a:ext uri="{FF2B5EF4-FFF2-40B4-BE49-F238E27FC236}">
                  <a16:creationId xmlns:a16="http://schemas.microsoft.com/office/drawing/2014/main" id="{00000000-0008-0000-0600-0000A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259</xdr:row>
          <xdr:rowOff>85725</xdr:rowOff>
        </xdr:from>
        <xdr:to>
          <xdr:col>24</xdr:col>
          <xdr:colOff>257175</xdr:colOff>
          <xdr:row>260</xdr:row>
          <xdr:rowOff>114300</xdr:rowOff>
        </xdr:to>
        <xdr:sp macro="" textlink="">
          <xdr:nvSpPr>
            <xdr:cNvPr id="4781" name="Check Box 1709" hidden="1">
              <a:extLst>
                <a:ext uri="{63B3BB69-23CF-44E3-9099-C40C66FF867C}">
                  <a14:compatExt spid="_x0000_s4781"/>
                </a:ext>
                <a:ext uri="{FF2B5EF4-FFF2-40B4-BE49-F238E27FC236}">
                  <a16:creationId xmlns:a16="http://schemas.microsoft.com/office/drawing/2014/main" id="{00000000-0008-0000-0600-0000A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259</xdr:row>
          <xdr:rowOff>85725</xdr:rowOff>
        </xdr:from>
        <xdr:to>
          <xdr:col>25</xdr:col>
          <xdr:colOff>257175</xdr:colOff>
          <xdr:row>260</xdr:row>
          <xdr:rowOff>114300</xdr:rowOff>
        </xdr:to>
        <xdr:sp macro="" textlink="">
          <xdr:nvSpPr>
            <xdr:cNvPr id="4782" name="Check Box 1710" hidden="1">
              <a:extLst>
                <a:ext uri="{63B3BB69-23CF-44E3-9099-C40C66FF867C}">
                  <a14:compatExt spid="_x0000_s4782"/>
                </a:ext>
                <a:ext uri="{FF2B5EF4-FFF2-40B4-BE49-F238E27FC236}">
                  <a16:creationId xmlns:a16="http://schemas.microsoft.com/office/drawing/2014/main" id="{00000000-0008-0000-0600-0000A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547</xdr:row>
          <xdr:rowOff>85725</xdr:rowOff>
        </xdr:from>
        <xdr:to>
          <xdr:col>23</xdr:col>
          <xdr:colOff>257175</xdr:colOff>
          <xdr:row>548</xdr:row>
          <xdr:rowOff>114300</xdr:rowOff>
        </xdr:to>
        <xdr:sp macro="" textlink="">
          <xdr:nvSpPr>
            <xdr:cNvPr id="4783" name="Check Box 1711" hidden="1">
              <a:extLst>
                <a:ext uri="{63B3BB69-23CF-44E3-9099-C40C66FF867C}">
                  <a14:compatExt spid="_x0000_s4783"/>
                </a:ext>
                <a:ext uri="{FF2B5EF4-FFF2-40B4-BE49-F238E27FC236}">
                  <a16:creationId xmlns:a16="http://schemas.microsoft.com/office/drawing/2014/main" id="{00000000-0008-0000-0600-0000A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547</xdr:row>
          <xdr:rowOff>85725</xdr:rowOff>
        </xdr:from>
        <xdr:to>
          <xdr:col>24</xdr:col>
          <xdr:colOff>257175</xdr:colOff>
          <xdr:row>548</xdr:row>
          <xdr:rowOff>114300</xdr:rowOff>
        </xdr:to>
        <xdr:sp macro="" textlink="">
          <xdr:nvSpPr>
            <xdr:cNvPr id="4784" name="Check Box 1712" hidden="1">
              <a:extLst>
                <a:ext uri="{63B3BB69-23CF-44E3-9099-C40C66FF867C}">
                  <a14:compatExt spid="_x0000_s4784"/>
                </a:ext>
                <a:ext uri="{FF2B5EF4-FFF2-40B4-BE49-F238E27FC236}">
                  <a16:creationId xmlns:a16="http://schemas.microsoft.com/office/drawing/2014/main" id="{00000000-0008-0000-0600-0000B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547</xdr:row>
          <xdr:rowOff>76200</xdr:rowOff>
        </xdr:from>
        <xdr:to>
          <xdr:col>25</xdr:col>
          <xdr:colOff>257175</xdr:colOff>
          <xdr:row>548</xdr:row>
          <xdr:rowOff>104775</xdr:rowOff>
        </xdr:to>
        <xdr:sp macro="" textlink="">
          <xdr:nvSpPr>
            <xdr:cNvPr id="4785" name="Check Box 1713" hidden="1">
              <a:extLst>
                <a:ext uri="{63B3BB69-23CF-44E3-9099-C40C66FF867C}">
                  <a14:compatExt spid="_x0000_s4785"/>
                </a:ext>
                <a:ext uri="{FF2B5EF4-FFF2-40B4-BE49-F238E27FC236}">
                  <a16:creationId xmlns:a16="http://schemas.microsoft.com/office/drawing/2014/main" id="{00000000-0008-0000-0600-0000B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552</xdr:row>
          <xdr:rowOff>57150</xdr:rowOff>
        </xdr:from>
        <xdr:to>
          <xdr:col>23</xdr:col>
          <xdr:colOff>257175</xdr:colOff>
          <xdr:row>553</xdr:row>
          <xdr:rowOff>85725</xdr:rowOff>
        </xdr:to>
        <xdr:sp macro="" textlink="">
          <xdr:nvSpPr>
            <xdr:cNvPr id="4786" name="Check Box 1714" hidden="1">
              <a:extLst>
                <a:ext uri="{63B3BB69-23CF-44E3-9099-C40C66FF867C}">
                  <a14:compatExt spid="_x0000_s4786"/>
                </a:ext>
                <a:ext uri="{FF2B5EF4-FFF2-40B4-BE49-F238E27FC236}">
                  <a16:creationId xmlns:a16="http://schemas.microsoft.com/office/drawing/2014/main" id="{00000000-0008-0000-0600-0000B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552</xdr:row>
          <xdr:rowOff>57150</xdr:rowOff>
        </xdr:from>
        <xdr:to>
          <xdr:col>24</xdr:col>
          <xdr:colOff>257175</xdr:colOff>
          <xdr:row>553</xdr:row>
          <xdr:rowOff>85725</xdr:rowOff>
        </xdr:to>
        <xdr:sp macro="" textlink="">
          <xdr:nvSpPr>
            <xdr:cNvPr id="4787" name="Check Box 1715" hidden="1">
              <a:extLst>
                <a:ext uri="{63B3BB69-23CF-44E3-9099-C40C66FF867C}">
                  <a14:compatExt spid="_x0000_s4787"/>
                </a:ext>
                <a:ext uri="{FF2B5EF4-FFF2-40B4-BE49-F238E27FC236}">
                  <a16:creationId xmlns:a16="http://schemas.microsoft.com/office/drawing/2014/main" id="{00000000-0008-0000-0600-0000B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552</xdr:row>
          <xdr:rowOff>47625</xdr:rowOff>
        </xdr:from>
        <xdr:to>
          <xdr:col>25</xdr:col>
          <xdr:colOff>257175</xdr:colOff>
          <xdr:row>553</xdr:row>
          <xdr:rowOff>76200</xdr:rowOff>
        </xdr:to>
        <xdr:sp macro="" textlink="">
          <xdr:nvSpPr>
            <xdr:cNvPr id="4788" name="Check Box 1716" hidden="1">
              <a:extLst>
                <a:ext uri="{63B3BB69-23CF-44E3-9099-C40C66FF867C}">
                  <a14:compatExt spid="_x0000_s4788"/>
                </a:ext>
                <a:ext uri="{FF2B5EF4-FFF2-40B4-BE49-F238E27FC236}">
                  <a16:creationId xmlns:a16="http://schemas.microsoft.com/office/drawing/2014/main" id="{00000000-0008-0000-0600-0000B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557</xdr:row>
          <xdr:rowOff>0</xdr:rowOff>
        </xdr:from>
        <xdr:to>
          <xdr:col>23</xdr:col>
          <xdr:colOff>257175</xdr:colOff>
          <xdr:row>558</xdr:row>
          <xdr:rowOff>28575</xdr:rowOff>
        </xdr:to>
        <xdr:sp macro="" textlink="">
          <xdr:nvSpPr>
            <xdr:cNvPr id="4789" name="Check Box 1717" hidden="1">
              <a:extLst>
                <a:ext uri="{63B3BB69-23CF-44E3-9099-C40C66FF867C}">
                  <a14:compatExt spid="_x0000_s4789"/>
                </a:ext>
                <a:ext uri="{FF2B5EF4-FFF2-40B4-BE49-F238E27FC236}">
                  <a16:creationId xmlns:a16="http://schemas.microsoft.com/office/drawing/2014/main" id="{00000000-0008-0000-0600-0000B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557</xdr:row>
          <xdr:rowOff>0</xdr:rowOff>
        </xdr:from>
        <xdr:to>
          <xdr:col>25</xdr:col>
          <xdr:colOff>257175</xdr:colOff>
          <xdr:row>558</xdr:row>
          <xdr:rowOff>28575</xdr:rowOff>
        </xdr:to>
        <xdr:sp macro="" textlink="">
          <xdr:nvSpPr>
            <xdr:cNvPr id="4791" name="Check Box 1719" hidden="1">
              <a:extLst>
                <a:ext uri="{63B3BB69-23CF-44E3-9099-C40C66FF867C}">
                  <a14:compatExt spid="_x0000_s4791"/>
                </a:ext>
                <a:ext uri="{FF2B5EF4-FFF2-40B4-BE49-F238E27FC236}">
                  <a16:creationId xmlns:a16="http://schemas.microsoft.com/office/drawing/2014/main" id="{00000000-0008-0000-0600-0000B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557</xdr:row>
          <xdr:rowOff>0</xdr:rowOff>
        </xdr:from>
        <xdr:to>
          <xdr:col>24</xdr:col>
          <xdr:colOff>257175</xdr:colOff>
          <xdr:row>558</xdr:row>
          <xdr:rowOff>28575</xdr:rowOff>
        </xdr:to>
        <xdr:sp macro="" textlink="">
          <xdr:nvSpPr>
            <xdr:cNvPr id="4792" name="Check Box 1720" hidden="1">
              <a:extLst>
                <a:ext uri="{63B3BB69-23CF-44E3-9099-C40C66FF867C}">
                  <a14:compatExt spid="_x0000_s4792"/>
                </a:ext>
                <a:ext uri="{FF2B5EF4-FFF2-40B4-BE49-F238E27FC236}">
                  <a16:creationId xmlns:a16="http://schemas.microsoft.com/office/drawing/2014/main" id="{00000000-0008-0000-0600-0000B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560</xdr:row>
          <xdr:rowOff>85725</xdr:rowOff>
        </xdr:from>
        <xdr:to>
          <xdr:col>23</xdr:col>
          <xdr:colOff>257175</xdr:colOff>
          <xdr:row>561</xdr:row>
          <xdr:rowOff>114300</xdr:rowOff>
        </xdr:to>
        <xdr:sp macro="" textlink="">
          <xdr:nvSpPr>
            <xdr:cNvPr id="4794" name="Check Box 1722" hidden="1">
              <a:extLst>
                <a:ext uri="{63B3BB69-23CF-44E3-9099-C40C66FF867C}">
                  <a14:compatExt spid="_x0000_s4794"/>
                </a:ext>
                <a:ext uri="{FF2B5EF4-FFF2-40B4-BE49-F238E27FC236}">
                  <a16:creationId xmlns:a16="http://schemas.microsoft.com/office/drawing/2014/main" id="{00000000-0008-0000-0600-0000B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560</xdr:row>
          <xdr:rowOff>85725</xdr:rowOff>
        </xdr:from>
        <xdr:to>
          <xdr:col>24</xdr:col>
          <xdr:colOff>257175</xdr:colOff>
          <xdr:row>561</xdr:row>
          <xdr:rowOff>114300</xdr:rowOff>
        </xdr:to>
        <xdr:sp macro="" textlink="">
          <xdr:nvSpPr>
            <xdr:cNvPr id="4795" name="Check Box 1723" hidden="1">
              <a:extLst>
                <a:ext uri="{63B3BB69-23CF-44E3-9099-C40C66FF867C}">
                  <a14:compatExt spid="_x0000_s4795"/>
                </a:ext>
                <a:ext uri="{FF2B5EF4-FFF2-40B4-BE49-F238E27FC236}">
                  <a16:creationId xmlns:a16="http://schemas.microsoft.com/office/drawing/2014/main" id="{00000000-0008-0000-0600-0000B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560</xdr:row>
          <xdr:rowOff>76200</xdr:rowOff>
        </xdr:from>
        <xdr:to>
          <xdr:col>25</xdr:col>
          <xdr:colOff>257175</xdr:colOff>
          <xdr:row>561</xdr:row>
          <xdr:rowOff>104775</xdr:rowOff>
        </xdr:to>
        <xdr:sp macro="" textlink="">
          <xdr:nvSpPr>
            <xdr:cNvPr id="4796" name="Check Box 1724" hidden="1">
              <a:extLst>
                <a:ext uri="{63B3BB69-23CF-44E3-9099-C40C66FF867C}">
                  <a14:compatExt spid="_x0000_s4796"/>
                </a:ext>
                <a:ext uri="{FF2B5EF4-FFF2-40B4-BE49-F238E27FC236}">
                  <a16:creationId xmlns:a16="http://schemas.microsoft.com/office/drawing/2014/main" id="{00000000-0008-0000-0600-0000B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611</xdr:row>
          <xdr:rowOff>95250</xdr:rowOff>
        </xdr:from>
        <xdr:to>
          <xdr:col>23</xdr:col>
          <xdr:colOff>257175</xdr:colOff>
          <xdr:row>612</xdr:row>
          <xdr:rowOff>133350</xdr:rowOff>
        </xdr:to>
        <xdr:sp macro="" textlink="">
          <xdr:nvSpPr>
            <xdr:cNvPr id="4797" name="Check Box 1725" hidden="1">
              <a:extLst>
                <a:ext uri="{63B3BB69-23CF-44E3-9099-C40C66FF867C}">
                  <a14:compatExt spid="_x0000_s4797"/>
                </a:ext>
                <a:ext uri="{FF2B5EF4-FFF2-40B4-BE49-F238E27FC236}">
                  <a16:creationId xmlns:a16="http://schemas.microsoft.com/office/drawing/2014/main" id="{00000000-0008-0000-0600-0000B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611</xdr:row>
          <xdr:rowOff>95250</xdr:rowOff>
        </xdr:from>
        <xdr:to>
          <xdr:col>24</xdr:col>
          <xdr:colOff>257175</xdr:colOff>
          <xdr:row>612</xdr:row>
          <xdr:rowOff>133350</xdr:rowOff>
        </xdr:to>
        <xdr:sp macro="" textlink="">
          <xdr:nvSpPr>
            <xdr:cNvPr id="4798" name="Check Box 1726" hidden="1">
              <a:extLst>
                <a:ext uri="{63B3BB69-23CF-44E3-9099-C40C66FF867C}">
                  <a14:compatExt spid="_x0000_s4798"/>
                </a:ext>
                <a:ext uri="{FF2B5EF4-FFF2-40B4-BE49-F238E27FC236}">
                  <a16:creationId xmlns:a16="http://schemas.microsoft.com/office/drawing/2014/main" id="{00000000-0008-0000-0600-0000B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611</xdr:row>
          <xdr:rowOff>95250</xdr:rowOff>
        </xdr:from>
        <xdr:to>
          <xdr:col>25</xdr:col>
          <xdr:colOff>257175</xdr:colOff>
          <xdr:row>612</xdr:row>
          <xdr:rowOff>133350</xdr:rowOff>
        </xdr:to>
        <xdr:sp macro="" textlink="">
          <xdr:nvSpPr>
            <xdr:cNvPr id="4818" name="Check Box 1746" hidden="1">
              <a:extLst>
                <a:ext uri="{63B3BB69-23CF-44E3-9099-C40C66FF867C}">
                  <a14:compatExt spid="_x0000_s4818"/>
                </a:ext>
                <a:ext uri="{FF2B5EF4-FFF2-40B4-BE49-F238E27FC236}">
                  <a16:creationId xmlns:a16="http://schemas.microsoft.com/office/drawing/2014/main" id="{00000000-0008-0000-0600-0000D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716</xdr:row>
          <xdr:rowOff>85725</xdr:rowOff>
        </xdr:from>
        <xdr:to>
          <xdr:col>23</xdr:col>
          <xdr:colOff>257175</xdr:colOff>
          <xdr:row>717</xdr:row>
          <xdr:rowOff>114300</xdr:rowOff>
        </xdr:to>
        <xdr:sp macro="" textlink="">
          <xdr:nvSpPr>
            <xdr:cNvPr id="4822" name="Check Box 1750" hidden="1">
              <a:extLst>
                <a:ext uri="{63B3BB69-23CF-44E3-9099-C40C66FF867C}">
                  <a14:compatExt spid="_x0000_s4822"/>
                </a:ext>
                <a:ext uri="{FF2B5EF4-FFF2-40B4-BE49-F238E27FC236}">
                  <a16:creationId xmlns:a16="http://schemas.microsoft.com/office/drawing/2014/main" id="{00000000-0008-0000-0600-0000D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716</xdr:row>
          <xdr:rowOff>85725</xdr:rowOff>
        </xdr:from>
        <xdr:to>
          <xdr:col>24</xdr:col>
          <xdr:colOff>257175</xdr:colOff>
          <xdr:row>717</xdr:row>
          <xdr:rowOff>114300</xdr:rowOff>
        </xdr:to>
        <xdr:sp macro="" textlink="">
          <xdr:nvSpPr>
            <xdr:cNvPr id="4823" name="Check Box 1751" hidden="1">
              <a:extLst>
                <a:ext uri="{63B3BB69-23CF-44E3-9099-C40C66FF867C}">
                  <a14:compatExt spid="_x0000_s4823"/>
                </a:ext>
                <a:ext uri="{FF2B5EF4-FFF2-40B4-BE49-F238E27FC236}">
                  <a16:creationId xmlns:a16="http://schemas.microsoft.com/office/drawing/2014/main" id="{00000000-0008-0000-0600-0000D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716</xdr:row>
          <xdr:rowOff>85725</xdr:rowOff>
        </xdr:from>
        <xdr:to>
          <xdr:col>25</xdr:col>
          <xdr:colOff>257175</xdr:colOff>
          <xdr:row>717</xdr:row>
          <xdr:rowOff>114300</xdr:rowOff>
        </xdr:to>
        <xdr:sp macro="" textlink="">
          <xdr:nvSpPr>
            <xdr:cNvPr id="4824" name="Check Box 1752" hidden="1">
              <a:extLst>
                <a:ext uri="{63B3BB69-23CF-44E3-9099-C40C66FF867C}">
                  <a14:compatExt spid="_x0000_s4824"/>
                </a:ext>
                <a:ext uri="{FF2B5EF4-FFF2-40B4-BE49-F238E27FC236}">
                  <a16:creationId xmlns:a16="http://schemas.microsoft.com/office/drawing/2014/main" id="{00000000-0008-0000-0600-0000D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66675</xdr:colOff>
          <xdr:row>1263</xdr:row>
          <xdr:rowOff>200025</xdr:rowOff>
        </xdr:from>
        <xdr:to>
          <xdr:col>23</xdr:col>
          <xdr:colOff>276225</xdr:colOff>
          <xdr:row>1265</xdr:row>
          <xdr:rowOff>19050</xdr:rowOff>
        </xdr:to>
        <xdr:sp macro="" textlink="">
          <xdr:nvSpPr>
            <xdr:cNvPr id="4825" name="Check Box 1753" hidden="1">
              <a:extLst>
                <a:ext uri="{63B3BB69-23CF-44E3-9099-C40C66FF867C}">
                  <a14:compatExt spid="_x0000_s4825"/>
                </a:ext>
                <a:ext uri="{FF2B5EF4-FFF2-40B4-BE49-F238E27FC236}">
                  <a16:creationId xmlns:a16="http://schemas.microsoft.com/office/drawing/2014/main" id="{00000000-0008-0000-0600-0000D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1263</xdr:row>
          <xdr:rowOff>200025</xdr:rowOff>
        </xdr:from>
        <xdr:to>
          <xdr:col>24</xdr:col>
          <xdr:colOff>266700</xdr:colOff>
          <xdr:row>1265</xdr:row>
          <xdr:rowOff>19050</xdr:rowOff>
        </xdr:to>
        <xdr:sp macro="" textlink="">
          <xdr:nvSpPr>
            <xdr:cNvPr id="4826" name="Check Box 1754" hidden="1">
              <a:extLst>
                <a:ext uri="{63B3BB69-23CF-44E3-9099-C40C66FF867C}">
                  <a14:compatExt spid="_x0000_s4826"/>
                </a:ext>
                <a:ext uri="{FF2B5EF4-FFF2-40B4-BE49-F238E27FC236}">
                  <a16:creationId xmlns:a16="http://schemas.microsoft.com/office/drawing/2014/main" id="{00000000-0008-0000-0600-0000D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1264</xdr:row>
          <xdr:rowOff>0</xdr:rowOff>
        </xdr:from>
        <xdr:to>
          <xdr:col>25</xdr:col>
          <xdr:colOff>257175</xdr:colOff>
          <xdr:row>1265</xdr:row>
          <xdr:rowOff>28575</xdr:rowOff>
        </xdr:to>
        <xdr:sp macro="" textlink="">
          <xdr:nvSpPr>
            <xdr:cNvPr id="4827" name="Check Box 1755" hidden="1">
              <a:extLst>
                <a:ext uri="{63B3BB69-23CF-44E3-9099-C40C66FF867C}">
                  <a14:compatExt spid="_x0000_s4827"/>
                </a:ext>
                <a:ext uri="{FF2B5EF4-FFF2-40B4-BE49-F238E27FC236}">
                  <a16:creationId xmlns:a16="http://schemas.microsoft.com/office/drawing/2014/main" id="{00000000-0008-0000-0600-0000D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66675</xdr:colOff>
          <xdr:row>1266</xdr:row>
          <xdr:rowOff>200025</xdr:rowOff>
        </xdr:from>
        <xdr:to>
          <xdr:col>23</xdr:col>
          <xdr:colOff>276225</xdr:colOff>
          <xdr:row>1268</xdr:row>
          <xdr:rowOff>19050</xdr:rowOff>
        </xdr:to>
        <xdr:sp macro="" textlink="">
          <xdr:nvSpPr>
            <xdr:cNvPr id="4828" name="Check Box 1756" hidden="1">
              <a:extLst>
                <a:ext uri="{63B3BB69-23CF-44E3-9099-C40C66FF867C}">
                  <a14:compatExt spid="_x0000_s4828"/>
                </a:ext>
                <a:ext uri="{FF2B5EF4-FFF2-40B4-BE49-F238E27FC236}">
                  <a16:creationId xmlns:a16="http://schemas.microsoft.com/office/drawing/2014/main" id="{00000000-0008-0000-0600-0000D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1266</xdr:row>
          <xdr:rowOff>200025</xdr:rowOff>
        </xdr:from>
        <xdr:to>
          <xdr:col>24</xdr:col>
          <xdr:colOff>276225</xdr:colOff>
          <xdr:row>1268</xdr:row>
          <xdr:rowOff>19050</xdr:rowOff>
        </xdr:to>
        <xdr:sp macro="" textlink="">
          <xdr:nvSpPr>
            <xdr:cNvPr id="4829" name="Check Box 1757" hidden="1">
              <a:extLst>
                <a:ext uri="{63B3BB69-23CF-44E3-9099-C40C66FF867C}">
                  <a14:compatExt spid="_x0000_s4829"/>
                </a:ext>
                <a:ext uri="{FF2B5EF4-FFF2-40B4-BE49-F238E27FC236}">
                  <a16:creationId xmlns:a16="http://schemas.microsoft.com/office/drawing/2014/main" id="{00000000-0008-0000-0600-0000D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1266</xdr:row>
          <xdr:rowOff>200025</xdr:rowOff>
        </xdr:from>
        <xdr:to>
          <xdr:col>25</xdr:col>
          <xdr:colOff>276225</xdr:colOff>
          <xdr:row>1268</xdr:row>
          <xdr:rowOff>19050</xdr:rowOff>
        </xdr:to>
        <xdr:sp macro="" textlink="">
          <xdr:nvSpPr>
            <xdr:cNvPr id="4830" name="Check Box 1758" hidden="1">
              <a:extLst>
                <a:ext uri="{63B3BB69-23CF-44E3-9099-C40C66FF867C}">
                  <a14:compatExt spid="_x0000_s4830"/>
                </a:ext>
                <a:ext uri="{FF2B5EF4-FFF2-40B4-BE49-F238E27FC236}">
                  <a16:creationId xmlns:a16="http://schemas.microsoft.com/office/drawing/2014/main" id="{00000000-0008-0000-0600-0000D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oho.tsm.local\root\F006005\&#20196;&#21644;2&#24180;&#24230;\270&#20107;&#26989;&#32773;&#25351;&#23450;&#12464;&#12523;&#12540;&#12503;\20&#20849;&#26377;&#12501;&#12457;&#12523;&#12480;&#12540;\520&#25351;&#23450;&#12395;&#38306;&#12377;&#12427;&#12371;&#12392;(3&#24180;)\99_&#36039;&#26009;\010_&#20171;&#35703;&#20998;&#37326;&#25991;&#26360;&#36000;&#25285;&#36605;&#28187;&#23554;&#38272;&#22996;&#21729;&#20250;\020_&#21220;&#21209;&#34920;&#12398;&#21442;&#32771;&#27096;&#24335;&#12398;&#25913;&#35330;_09_18&#20462;&#27491;&#29256;\06_&#21220;&#21209;&#19968;&#35239;&#26032;&#27096;&#24335;_&#36890;&#25152;&#20171;&#357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通所介護"/>
      <sheetName val="【記載例】シフト記号表（勤務時間帯）"/>
      <sheetName val="通所介護"/>
      <sheetName val="シフト記号表（勤務時間帯)"/>
      <sheetName val="記入方法"/>
      <sheetName val="プルダウン・リスト"/>
      <sheetName val="06_勤務一覧新様式_通所介護"/>
    </sheetNames>
    <sheetDataSet>
      <sheetData sheetId="0"/>
      <sheetData sheetId="1">
        <row r="5">
          <cell r="C5" t="str">
            <v>休</v>
          </cell>
        </row>
      </sheetData>
      <sheetData sheetId="2"/>
      <sheetData sheetId="3"/>
      <sheetData sheetId="4"/>
      <sheetData sheetId="5">
        <row r="12">
          <cell r="C12" t="str">
            <v>管理者</v>
          </cell>
          <cell r="D12" t="str">
            <v>生活相談員</v>
          </cell>
          <cell r="E12" t="str">
            <v>看護職員</v>
          </cell>
          <cell r="F12" t="str">
            <v>介護職員</v>
          </cell>
          <cell r="G12" t="str">
            <v>機能訓練指導員</v>
          </cell>
          <cell r="H12">
            <v>0</v>
          </cell>
          <cell r="I12">
            <v>0</v>
          </cell>
          <cell r="J12">
            <v>0</v>
          </cell>
          <cell r="K12">
            <v>0</v>
          </cell>
          <cell r="L12">
            <v>0</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80" Type="http://schemas.openxmlformats.org/officeDocument/2006/relationships/ctrlProp" Target="../ctrlProps/ctrlProp477.xml"/><Relationship Id="rId515" Type="http://schemas.openxmlformats.org/officeDocument/2006/relationships/ctrlProp" Target="../ctrlProps/ctrlProp512.xml"/><Relationship Id="rId536" Type="http://schemas.openxmlformats.org/officeDocument/2006/relationships/ctrlProp" Target="../ctrlProps/ctrlProp53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557" Type="http://schemas.openxmlformats.org/officeDocument/2006/relationships/ctrlProp" Target="../ctrlProps/ctrlProp554.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470" Type="http://schemas.openxmlformats.org/officeDocument/2006/relationships/ctrlProp" Target="../ctrlProps/ctrlProp467.xml"/><Relationship Id="rId491" Type="http://schemas.openxmlformats.org/officeDocument/2006/relationships/ctrlProp" Target="../ctrlProps/ctrlProp488.xml"/><Relationship Id="rId505" Type="http://schemas.openxmlformats.org/officeDocument/2006/relationships/ctrlProp" Target="../ctrlProps/ctrlProp502.xml"/><Relationship Id="rId526" Type="http://schemas.openxmlformats.org/officeDocument/2006/relationships/ctrlProp" Target="../ctrlProps/ctrlProp52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547" Type="http://schemas.openxmlformats.org/officeDocument/2006/relationships/ctrlProp" Target="../ctrlProps/ctrlProp544.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1" Type="http://schemas.openxmlformats.org/officeDocument/2006/relationships/ctrlProp" Target="../ctrlProps/ctrlProp478.xml"/><Relationship Id="rId516" Type="http://schemas.openxmlformats.org/officeDocument/2006/relationships/ctrlProp" Target="../ctrlProps/ctrlProp513.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537" Type="http://schemas.openxmlformats.org/officeDocument/2006/relationships/ctrlProp" Target="../ctrlProps/ctrlProp534.xml"/><Relationship Id="rId558" Type="http://schemas.openxmlformats.org/officeDocument/2006/relationships/ctrlProp" Target="../ctrlProps/ctrlProp555.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471" Type="http://schemas.openxmlformats.org/officeDocument/2006/relationships/ctrlProp" Target="../ctrlProps/ctrlProp468.xml"/><Relationship Id="rId506" Type="http://schemas.openxmlformats.org/officeDocument/2006/relationships/ctrlProp" Target="../ctrlProps/ctrlProp503.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492" Type="http://schemas.openxmlformats.org/officeDocument/2006/relationships/ctrlProp" Target="../ctrlProps/ctrlProp489.xml"/><Relationship Id="rId527" Type="http://schemas.openxmlformats.org/officeDocument/2006/relationships/ctrlProp" Target="../ctrlProps/ctrlProp524.xml"/><Relationship Id="rId548" Type="http://schemas.openxmlformats.org/officeDocument/2006/relationships/ctrlProp" Target="../ctrlProps/ctrlProp545.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7.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482" Type="http://schemas.openxmlformats.org/officeDocument/2006/relationships/ctrlProp" Target="../ctrlProps/ctrlProp479.xml"/><Relationship Id="rId517" Type="http://schemas.openxmlformats.org/officeDocument/2006/relationships/ctrlProp" Target="../ctrlProps/ctrlProp514.xml"/><Relationship Id="rId538" Type="http://schemas.openxmlformats.org/officeDocument/2006/relationships/ctrlProp" Target="../ctrlProps/ctrlProp535.xml"/><Relationship Id="rId559" Type="http://schemas.openxmlformats.org/officeDocument/2006/relationships/ctrlProp" Target="../ctrlProps/ctrlProp556.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472" Type="http://schemas.openxmlformats.org/officeDocument/2006/relationships/ctrlProp" Target="../ctrlProps/ctrlProp469.xml"/><Relationship Id="rId493" Type="http://schemas.openxmlformats.org/officeDocument/2006/relationships/ctrlProp" Target="../ctrlProps/ctrlProp490.xml"/><Relationship Id="rId507" Type="http://schemas.openxmlformats.org/officeDocument/2006/relationships/ctrlProp" Target="../ctrlProps/ctrlProp504.xml"/><Relationship Id="rId528" Type="http://schemas.openxmlformats.org/officeDocument/2006/relationships/ctrlProp" Target="../ctrlProps/ctrlProp525.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4.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83" Type="http://schemas.openxmlformats.org/officeDocument/2006/relationships/ctrlProp" Target="../ctrlProps/ctrlProp480.xml"/><Relationship Id="rId518" Type="http://schemas.openxmlformats.org/officeDocument/2006/relationships/ctrlProp" Target="../ctrlProps/ctrlProp515.xml"/><Relationship Id="rId539" Type="http://schemas.openxmlformats.org/officeDocument/2006/relationships/ctrlProp" Target="../ctrlProps/ctrlProp536.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550" Type="http://schemas.openxmlformats.org/officeDocument/2006/relationships/ctrlProp" Target="../ctrlProps/ctrlProp547.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508" Type="http://schemas.openxmlformats.org/officeDocument/2006/relationships/ctrlProp" Target="../ctrlProps/ctrlProp505.xml"/><Relationship Id="rId529" Type="http://schemas.openxmlformats.org/officeDocument/2006/relationships/ctrlProp" Target="../ctrlProps/ctrlProp526.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40" Type="http://schemas.openxmlformats.org/officeDocument/2006/relationships/ctrlProp" Target="../ctrlProps/ctrlProp537.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551" Type="http://schemas.openxmlformats.org/officeDocument/2006/relationships/ctrlProp" Target="../ctrlProps/ctrlProp548.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325"/>
  <sheetViews>
    <sheetView showGridLines="0" tabSelected="1" view="pageBreakPreview" zoomScale="90" zoomScaleNormal="90" zoomScaleSheetLayoutView="90" workbookViewId="0">
      <selection activeCell="A5" sqref="A5"/>
    </sheetView>
  </sheetViews>
  <sheetFormatPr defaultColWidth="9" defaultRowHeight="13.5" x14ac:dyDescent="0.15"/>
  <cols>
    <col min="1" max="1" width="4.375" style="158" customWidth="1"/>
    <col min="2" max="4" width="6.875" style="158" customWidth="1"/>
    <col min="5" max="25" width="4.375" style="158" customWidth="1"/>
    <col min="26" max="31" width="4.25" style="158" customWidth="1"/>
    <col min="32" max="32" width="23.5" style="158" hidden="1" customWidth="1"/>
    <col min="33" max="50" width="4.25" style="158" customWidth="1"/>
    <col min="51" max="16384" width="9" style="158"/>
  </cols>
  <sheetData>
    <row r="1" spans="1:32" ht="21" customHeight="1" x14ac:dyDescent="0.25">
      <c r="A1" s="174" t="s">
        <v>677</v>
      </c>
      <c r="Y1" s="160"/>
      <c r="AF1" s="452" t="s">
        <v>887</v>
      </c>
    </row>
    <row r="2" spans="1:32" ht="21" customHeight="1" x14ac:dyDescent="0.15">
      <c r="AA2" s="160"/>
      <c r="AB2" s="160"/>
      <c r="AC2" s="159"/>
      <c r="AF2" s="158" t="s">
        <v>885</v>
      </c>
    </row>
    <row r="3" spans="1:32" ht="21" customHeight="1" x14ac:dyDescent="0.2">
      <c r="A3" s="166" t="s">
        <v>503</v>
      </c>
      <c r="B3" s="166"/>
      <c r="C3" s="166"/>
      <c r="D3" s="166"/>
      <c r="E3" s="166"/>
      <c r="F3" s="166"/>
      <c r="G3" s="175"/>
      <c r="H3" s="176"/>
      <c r="I3" s="176"/>
      <c r="J3" s="176"/>
      <c r="K3" s="176"/>
      <c r="Q3" s="177" t="s">
        <v>504</v>
      </c>
      <c r="R3" s="468">
        <v>8</v>
      </c>
      <c r="S3" s="468"/>
      <c r="T3" s="177" t="s">
        <v>506</v>
      </c>
      <c r="U3" s="469">
        <f>IF(R3=0,"",YEAR(DATE(2018+R3,1,1)))</f>
        <v>2026</v>
      </c>
      <c r="V3" s="469"/>
      <c r="W3" s="178" t="s">
        <v>507</v>
      </c>
      <c r="X3" s="178" t="s">
        <v>508</v>
      </c>
      <c r="Y3" s="468">
        <v>8</v>
      </c>
      <c r="Z3" s="468"/>
      <c r="AA3" s="178" t="s">
        <v>509</v>
      </c>
      <c r="AF3" s="158" t="s">
        <v>886</v>
      </c>
    </row>
    <row r="4" spans="1:32" ht="21" customHeight="1" x14ac:dyDescent="0.25">
      <c r="A4" s="166"/>
      <c r="B4" s="179"/>
      <c r="C4" s="179"/>
      <c r="D4" s="179"/>
      <c r="H4" s="176"/>
      <c r="I4" s="176"/>
      <c r="J4" s="176"/>
      <c r="K4" s="176"/>
      <c r="Q4" s="182" t="s">
        <v>759</v>
      </c>
      <c r="R4" s="180"/>
      <c r="S4" s="180"/>
      <c r="T4" s="177"/>
      <c r="U4" s="331"/>
      <c r="V4" s="331"/>
      <c r="W4" s="178"/>
      <c r="X4" s="178"/>
      <c r="Y4" s="180"/>
      <c r="Z4" s="180"/>
      <c r="AA4" s="178"/>
      <c r="AB4" s="176"/>
      <c r="AF4" s="158" t="s">
        <v>888</v>
      </c>
    </row>
    <row r="5" spans="1:32" ht="21" customHeight="1" x14ac:dyDescent="0.2">
      <c r="A5" s="166"/>
      <c r="B5" s="182"/>
      <c r="C5" s="182"/>
      <c r="D5" s="182"/>
      <c r="H5" s="176"/>
      <c r="I5" s="176"/>
      <c r="J5" s="176"/>
      <c r="K5" s="176"/>
      <c r="Q5" s="174"/>
      <c r="R5" s="180"/>
      <c r="S5" s="180"/>
      <c r="T5" s="177"/>
      <c r="U5" s="181"/>
      <c r="V5" s="181"/>
      <c r="W5" s="178"/>
      <c r="X5" s="178"/>
      <c r="Y5" s="180"/>
      <c r="Z5" s="180"/>
      <c r="AA5" s="178"/>
      <c r="AF5" s="158" t="s">
        <v>889</v>
      </c>
    </row>
    <row r="6" spans="1:32" ht="21" customHeight="1" x14ac:dyDescent="0.15">
      <c r="H6" s="177" t="s">
        <v>505</v>
      </c>
      <c r="I6" s="468" t="s">
        <v>531</v>
      </c>
      <c r="J6" s="468"/>
      <c r="K6" s="468"/>
      <c r="L6" s="468"/>
      <c r="M6" s="468"/>
      <c r="N6" s="468"/>
      <c r="O6" s="468"/>
      <c r="P6" s="468"/>
      <c r="Q6" s="468"/>
      <c r="R6" s="468"/>
      <c r="S6" s="468"/>
      <c r="T6" s="468"/>
      <c r="U6" s="468"/>
      <c r="V6" s="468"/>
      <c r="W6" s="468"/>
      <c r="X6" s="468"/>
      <c r="Y6" s="468"/>
      <c r="Z6" s="468"/>
      <c r="AA6" s="468"/>
      <c r="AB6" s="183" t="s">
        <v>510</v>
      </c>
      <c r="AF6" s="158" t="s">
        <v>890</v>
      </c>
    </row>
    <row r="7" spans="1:32" ht="21" customHeight="1" x14ac:dyDescent="0.15">
      <c r="AF7" s="158" t="s">
        <v>892</v>
      </c>
    </row>
    <row r="8" spans="1:32" ht="21" customHeight="1" x14ac:dyDescent="0.15">
      <c r="A8" s="184" t="s">
        <v>511</v>
      </c>
      <c r="B8" s="174" t="s">
        <v>904</v>
      </c>
      <c r="H8" s="470">
        <v>1</v>
      </c>
      <c r="I8" s="471"/>
      <c r="J8" s="186"/>
      <c r="AF8" s="158" t="s">
        <v>893</v>
      </c>
    </row>
    <row r="9" spans="1:32" ht="21" customHeight="1" x14ac:dyDescent="0.15">
      <c r="A9" s="184" t="s">
        <v>512</v>
      </c>
      <c r="B9" s="185" t="s">
        <v>513</v>
      </c>
      <c r="C9" s="185"/>
      <c r="D9" s="185"/>
      <c r="E9" s="185"/>
      <c r="F9" s="185"/>
      <c r="G9" s="185"/>
      <c r="H9" s="185"/>
      <c r="I9" s="188"/>
      <c r="J9" s="188"/>
      <c r="K9" s="188"/>
      <c r="O9" s="188"/>
      <c r="P9" s="188"/>
      <c r="Q9" s="188"/>
      <c r="R9" s="188"/>
      <c r="S9" s="188"/>
      <c r="T9" s="188"/>
      <c r="U9" s="188"/>
      <c r="V9" s="188"/>
      <c r="W9" s="188"/>
      <c r="X9" s="188"/>
      <c r="Y9" s="188"/>
      <c r="Z9" s="187"/>
      <c r="AF9" s="158" t="s">
        <v>891</v>
      </c>
    </row>
    <row r="10" spans="1:32" ht="21" customHeight="1" x14ac:dyDescent="0.15">
      <c r="B10" s="458" t="s">
        <v>514</v>
      </c>
      <c r="C10" s="458"/>
      <c r="D10" s="458"/>
      <c r="E10" s="458"/>
      <c r="F10" s="458"/>
      <c r="G10" s="458"/>
      <c r="H10" s="458"/>
      <c r="I10" s="458"/>
      <c r="J10" s="458"/>
      <c r="K10" s="458"/>
      <c r="L10" s="458"/>
      <c r="M10" s="458"/>
      <c r="N10" s="458"/>
      <c r="O10" s="458"/>
      <c r="P10" s="458"/>
      <c r="Q10" s="458"/>
      <c r="R10" s="458"/>
      <c r="S10" s="458"/>
      <c r="T10" s="458"/>
      <c r="U10" s="458"/>
      <c r="V10" s="458"/>
      <c r="W10" s="458"/>
      <c r="X10" s="458"/>
      <c r="Y10" s="458"/>
      <c r="AF10" s="158" t="s">
        <v>894</v>
      </c>
    </row>
    <row r="11" spans="1:32" ht="21" customHeight="1" x14ac:dyDescent="0.15">
      <c r="B11" s="189" t="s">
        <v>515</v>
      </c>
      <c r="C11" s="189"/>
      <c r="D11" s="189"/>
      <c r="E11" s="189"/>
      <c r="F11" s="189"/>
      <c r="G11" s="189"/>
      <c r="H11" s="189"/>
      <c r="I11" s="189"/>
      <c r="J11" s="189"/>
      <c r="K11" s="189"/>
      <c r="AF11" s="158" t="s">
        <v>895</v>
      </c>
    </row>
    <row r="12" spans="1:32" s="169" customFormat="1" ht="21" customHeight="1" x14ac:dyDescent="0.15">
      <c r="S12" s="190"/>
      <c r="T12" s="191"/>
      <c r="U12" s="192"/>
      <c r="V12" s="192"/>
      <c r="W12" s="192"/>
      <c r="X12" s="193"/>
      <c r="Y12" s="193"/>
      <c r="Z12" s="193"/>
    </row>
    <row r="13" spans="1:32" ht="28.5" customHeight="1" x14ac:dyDescent="0.15">
      <c r="A13" s="459" t="s">
        <v>516</v>
      </c>
      <c r="B13" s="460" t="s">
        <v>517</v>
      </c>
      <c r="C13" s="460"/>
      <c r="D13" s="460"/>
      <c r="E13" s="460" t="s">
        <v>518</v>
      </c>
      <c r="F13" s="460"/>
      <c r="G13" s="460"/>
      <c r="H13" s="460"/>
      <c r="I13" s="460" t="s">
        <v>519</v>
      </c>
      <c r="J13" s="460"/>
      <c r="K13" s="460"/>
      <c r="L13" s="460"/>
      <c r="M13" s="460"/>
      <c r="N13" s="462" t="s">
        <v>520</v>
      </c>
      <c r="O13" s="463"/>
      <c r="P13" s="463"/>
      <c r="Q13" s="463"/>
      <c r="R13" s="463"/>
      <c r="S13" s="464"/>
      <c r="T13" s="460" t="s">
        <v>521</v>
      </c>
      <c r="U13" s="460"/>
      <c r="V13" s="460"/>
      <c r="W13" s="460"/>
      <c r="X13" s="460"/>
      <c r="Y13" s="460" t="s">
        <v>522</v>
      </c>
      <c r="Z13" s="460"/>
      <c r="AA13" s="460"/>
      <c r="AB13" s="460"/>
    </row>
    <row r="14" spans="1:32" ht="28.5" customHeight="1" x14ac:dyDescent="0.15">
      <c r="A14" s="459"/>
      <c r="B14" s="460"/>
      <c r="C14" s="460"/>
      <c r="D14" s="460"/>
      <c r="E14" s="461"/>
      <c r="F14" s="461"/>
      <c r="G14" s="461"/>
      <c r="H14" s="461"/>
      <c r="I14" s="460"/>
      <c r="J14" s="460"/>
      <c r="K14" s="460"/>
      <c r="L14" s="460"/>
      <c r="M14" s="460"/>
      <c r="N14" s="465"/>
      <c r="O14" s="466"/>
      <c r="P14" s="466"/>
      <c r="Q14" s="466"/>
      <c r="R14" s="466"/>
      <c r="S14" s="467"/>
      <c r="T14" s="460"/>
      <c r="U14" s="460"/>
      <c r="V14" s="460"/>
      <c r="W14" s="460"/>
      <c r="X14" s="460"/>
      <c r="Y14" s="460"/>
      <c r="Z14" s="460"/>
      <c r="AA14" s="460"/>
      <c r="AB14" s="460"/>
    </row>
    <row r="15" spans="1:32" ht="12" customHeight="1" x14ac:dyDescent="0.15">
      <c r="A15" s="476">
        <v>1</v>
      </c>
      <c r="B15" s="477" t="s">
        <v>523</v>
      </c>
      <c r="C15" s="477"/>
      <c r="D15" s="477"/>
      <c r="E15" s="478" t="s">
        <v>534</v>
      </c>
      <c r="F15" s="479"/>
      <c r="G15" s="479"/>
      <c r="H15" s="480"/>
      <c r="I15" s="472" t="s">
        <v>524</v>
      </c>
      <c r="J15" s="472"/>
      <c r="K15" s="472"/>
      <c r="L15" s="472"/>
      <c r="M15" s="472"/>
      <c r="N15" s="487" t="s">
        <v>543</v>
      </c>
      <c r="O15" s="488"/>
      <c r="P15" s="488"/>
      <c r="Q15" s="488"/>
      <c r="R15" s="488"/>
      <c r="S15" s="489"/>
      <c r="T15" s="472" t="s">
        <v>525</v>
      </c>
      <c r="U15" s="472"/>
      <c r="V15" s="472"/>
      <c r="W15" s="472"/>
      <c r="X15" s="472"/>
      <c r="Y15" s="472" t="s">
        <v>526</v>
      </c>
      <c r="Z15" s="472"/>
      <c r="AA15" s="472"/>
      <c r="AB15" s="472"/>
    </row>
    <row r="16" spans="1:32" ht="12" customHeight="1" x14ac:dyDescent="0.15">
      <c r="A16" s="476"/>
      <c r="B16" s="477"/>
      <c r="C16" s="477"/>
      <c r="D16" s="477"/>
      <c r="E16" s="481"/>
      <c r="F16" s="482"/>
      <c r="G16" s="482"/>
      <c r="H16" s="483"/>
      <c r="I16" s="472"/>
      <c r="J16" s="472"/>
      <c r="K16" s="472"/>
      <c r="L16" s="472"/>
      <c r="M16" s="472"/>
      <c r="N16" s="490"/>
      <c r="O16" s="491"/>
      <c r="P16" s="491"/>
      <c r="Q16" s="491"/>
      <c r="R16" s="491"/>
      <c r="S16" s="492"/>
      <c r="T16" s="472"/>
      <c r="U16" s="472"/>
      <c r="V16" s="472"/>
      <c r="W16" s="472"/>
      <c r="X16" s="472"/>
      <c r="Y16" s="472"/>
      <c r="Z16" s="472"/>
      <c r="AA16" s="472"/>
      <c r="AB16" s="472"/>
    </row>
    <row r="17" spans="1:28" ht="12" customHeight="1" x14ac:dyDescent="0.15">
      <c r="A17" s="476"/>
      <c r="B17" s="477"/>
      <c r="C17" s="477"/>
      <c r="D17" s="477"/>
      <c r="E17" s="484"/>
      <c r="F17" s="485"/>
      <c r="G17" s="485"/>
      <c r="H17" s="486"/>
      <c r="I17" s="472"/>
      <c r="J17" s="472"/>
      <c r="K17" s="472"/>
      <c r="L17" s="472"/>
      <c r="M17" s="472"/>
      <c r="N17" s="473"/>
      <c r="O17" s="474"/>
      <c r="P17" s="474"/>
      <c r="Q17" s="474"/>
      <c r="R17" s="474"/>
      <c r="S17" s="475"/>
      <c r="T17" s="472"/>
      <c r="U17" s="472"/>
      <c r="V17" s="472"/>
      <c r="W17" s="472"/>
      <c r="X17" s="472"/>
      <c r="Y17" s="472"/>
      <c r="Z17" s="472"/>
      <c r="AA17" s="472"/>
      <c r="AB17" s="472"/>
    </row>
    <row r="18" spans="1:28" ht="12" customHeight="1" x14ac:dyDescent="0.15">
      <c r="A18" s="476">
        <v>2</v>
      </c>
      <c r="B18" s="477" t="s">
        <v>532</v>
      </c>
      <c r="C18" s="477"/>
      <c r="D18" s="477"/>
      <c r="E18" s="478" t="s">
        <v>535</v>
      </c>
      <c r="F18" s="479"/>
      <c r="G18" s="479"/>
      <c r="H18" s="480"/>
      <c r="I18" s="472" t="s">
        <v>527</v>
      </c>
      <c r="J18" s="472"/>
      <c r="K18" s="472"/>
      <c r="L18" s="472"/>
      <c r="M18" s="472"/>
      <c r="N18" s="487" t="s">
        <v>890</v>
      </c>
      <c r="O18" s="488"/>
      <c r="P18" s="488"/>
      <c r="Q18" s="488"/>
      <c r="R18" s="488"/>
      <c r="S18" s="489"/>
      <c r="T18" s="472" t="s">
        <v>525</v>
      </c>
      <c r="U18" s="472"/>
      <c r="V18" s="472"/>
      <c r="W18" s="472"/>
      <c r="X18" s="472"/>
      <c r="Y18" s="472" t="s">
        <v>526</v>
      </c>
      <c r="Z18" s="472"/>
      <c r="AA18" s="472"/>
      <c r="AB18" s="472"/>
    </row>
    <row r="19" spans="1:28" ht="12" customHeight="1" x14ac:dyDescent="0.15">
      <c r="A19" s="476"/>
      <c r="B19" s="477"/>
      <c r="C19" s="477"/>
      <c r="D19" s="477"/>
      <c r="E19" s="481"/>
      <c r="F19" s="482"/>
      <c r="G19" s="482"/>
      <c r="H19" s="483"/>
      <c r="I19" s="472"/>
      <c r="J19" s="472"/>
      <c r="K19" s="472"/>
      <c r="L19" s="472"/>
      <c r="M19" s="472"/>
      <c r="N19" s="490"/>
      <c r="O19" s="491"/>
      <c r="P19" s="491"/>
      <c r="Q19" s="491"/>
      <c r="R19" s="491"/>
      <c r="S19" s="492"/>
      <c r="T19" s="472"/>
      <c r="U19" s="472"/>
      <c r="V19" s="472"/>
      <c r="W19" s="472"/>
      <c r="X19" s="472"/>
      <c r="Y19" s="472"/>
      <c r="Z19" s="472"/>
      <c r="AA19" s="472"/>
      <c r="AB19" s="472"/>
    </row>
    <row r="20" spans="1:28" ht="12" customHeight="1" x14ac:dyDescent="0.15">
      <c r="A20" s="476"/>
      <c r="B20" s="477"/>
      <c r="C20" s="477"/>
      <c r="D20" s="477"/>
      <c r="E20" s="484"/>
      <c r="F20" s="485"/>
      <c r="G20" s="485"/>
      <c r="H20" s="486"/>
      <c r="I20" s="472"/>
      <c r="J20" s="472"/>
      <c r="K20" s="472"/>
      <c r="L20" s="472"/>
      <c r="M20" s="472"/>
      <c r="N20" s="473"/>
      <c r="O20" s="474"/>
      <c r="P20" s="474"/>
      <c r="Q20" s="474"/>
      <c r="R20" s="474"/>
      <c r="S20" s="475"/>
      <c r="T20" s="472"/>
      <c r="U20" s="472"/>
      <c r="V20" s="472"/>
      <c r="W20" s="472"/>
      <c r="X20" s="472"/>
      <c r="Y20" s="472"/>
      <c r="Z20" s="472"/>
      <c r="AA20" s="472"/>
      <c r="AB20" s="472"/>
    </row>
    <row r="21" spans="1:28" ht="12" customHeight="1" x14ac:dyDescent="0.15">
      <c r="A21" s="476">
        <v>3</v>
      </c>
      <c r="B21" s="477" t="s">
        <v>533</v>
      </c>
      <c r="C21" s="477"/>
      <c r="D21" s="477"/>
      <c r="E21" s="478" t="s">
        <v>534</v>
      </c>
      <c r="F21" s="479"/>
      <c r="G21" s="479"/>
      <c r="H21" s="480"/>
      <c r="I21" s="472" t="s">
        <v>527</v>
      </c>
      <c r="J21" s="472"/>
      <c r="K21" s="472"/>
      <c r="L21" s="472"/>
      <c r="M21" s="472"/>
      <c r="N21" s="487" t="s">
        <v>889</v>
      </c>
      <c r="O21" s="488"/>
      <c r="P21" s="488"/>
      <c r="Q21" s="488"/>
      <c r="R21" s="488"/>
      <c r="S21" s="489"/>
      <c r="T21" s="472" t="s">
        <v>525</v>
      </c>
      <c r="U21" s="472"/>
      <c r="V21" s="472"/>
      <c r="W21" s="472"/>
      <c r="X21" s="472"/>
      <c r="Y21" s="472" t="s">
        <v>526</v>
      </c>
      <c r="Z21" s="472"/>
      <c r="AA21" s="472"/>
      <c r="AB21" s="472"/>
    </row>
    <row r="22" spans="1:28" ht="12" customHeight="1" x14ac:dyDescent="0.15">
      <c r="A22" s="476"/>
      <c r="B22" s="477"/>
      <c r="C22" s="477"/>
      <c r="D22" s="477"/>
      <c r="E22" s="481"/>
      <c r="F22" s="482"/>
      <c r="G22" s="482"/>
      <c r="H22" s="483"/>
      <c r="I22" s="472"/>
      <c r="J22" s="472"/>
      <c r="K22" s="472"/>
      <c r="L22" s="472"/>
      <c r="M22" s="472"/>
      <c r="N22" s="490"/>
      <c r="O22" s="491"/>
      <c r="P22" s="491"/>
      <c r="Q22" s="491"/>
      <c r="R22" s="491"/>
      <c r="S22" s="492"/>
      <c r="T22" s="472"/>
      <c r="U22" s="472"/>
      <c r="V22" s="472"/>
      <c r="W22" s="472"/>
      <c r="X22" s="472"/>
      <c r="Y22" s="472"/>
      <c r="Z22" s="472"/>
      <c r="AA22" s="472"/>
      <c r="AB22" s="472"/>
    </row>
    <row r="23" spans="1:28" ht="12" customHeight="1" x14ac:dyDescent="0.15">
      <c r="A23" s="476"/>
      <c r="B23" s="477"/>
      <c r="C23" s="477"/>
      <c r="D23" s="477"/>
      <c r="E23" s="484"/>
      <c r="F23" s="485"/>
      <c r="G23" s="485"/>
      <c r="H23" s="486"/>
      <c r="I23" s="472"/>
      <c r="J23" s="472"/>
      <c r="K23" s="472"/>
      <c r="L23" s="472"/>
      <c r="M23" s="472"/>
      <c r="N23" s="473"/>
      <c r="O23" s="474"/>
      <c r="P23" s="474"/>
      <c r="Q23" s="474"/>
      <c r="R23" s="474"/>
      <c r="S23" s="475"/>
      <c r="T23" s="472"/>
      <c r="U23" s="472"/>
      <c r="V23" s="472"/>
      <c r="W23" s="472"/>
      <c r="X23" s="472"/>
      <c r="Y23" s="472"/>
      <c r="Z23" s="472"/>
      <c r="AA23" s="472"/>
      <c r="AB23" s="472"/>
    </row>
    <row r="24" spans="1:28" ht="12" customHeight="1" x14ac:dyDescent="0.15">
      <c r="A24" s="476">
        <v>4</v>
      </c>
      <c r="B24" s="477" t="s">
        <v>533</v>
      </c>
      <c r="C24" s="477"/>
      <c r="D24" s="477"/>
      <c r="E24" s="478" t="s">
        <v>536</v>
      </c>
      <c r="F24" s="479"/>
      <c r="G24" s="479"/>
      <c r="H24" s="480"/>
      <c r="I24" s="472" t="s">
        <v>524</v>
      </c>
      <c r="J24" s="472"/>
      <c r="K24" s="472"/>
      <c r="L24" s="472"/>
      <c r="M24" s="472"/>
      <c r="N24" s="487" t="s">
        <v>889</v>
      </c>
      <c r="O24" s="488"/>
      <c r="P24" s="488"/>
      <c r="Q24" s="488"/>
      <c r="R24" s="488"/>
      <c r="S24" s="489"/>
      <c r="T24" s="472" t="s">
        <v>528</v>
      </c>
      <c r="U24" s="472"/>
      <c r="V24" s="472"/>
      <c r="W24" s="472"/>
      <c r="X24" s="472"/>
      <c r="Y24" s="472" t="s">
        <v>526</v>
      </c>
      <c r="Z24" s="472"/>
      <c r="AA24" s="472"/>
      <c r="AB24" s="472"/>
    </row>
    <row r="25" spans="1:28" ht="12" customHeight="1" x14ac:dyDescent="0.15">
      <c r="A25" s="476"/>
      <c r="B25" s="477"/>
      <c r="C25" s="477"/>
      <c r="D25" s="477"/>
      <c r="E25" s="481"/>
      <c r="F25" s="482"/>
      <c r="G25" s="482"/>
      <c r="H25" s="483"/>
      <c r="I25" s="472"/>
      <c r="J25" s="472"/>
      <c r="K25" s="472"/>
      <c r="L25" s="472"/>
      <c r="M25" s="472"/>
      <c r="N25" s="490"/>
      <c r="O25" s="491"/>
      <c r="P25" s="491"/>
      <c r="Q25" s="491"/>
      <c r="R25" s="491"/>
      <c r="S25" s="492"/>
      <c r="T25" s="472"/>
      <c r="U25" s="472"/>
      <c r="V25" s="472"/>
      <c r="W25" s="472"/>
      <c r="X25" s="472"/>
      <c r="Y25" s="472"/>
      <c r="Z25" s="472"/>
      <c r="AA25" s="472"/>
      <c r="AB25" s="472"/>
    </row>
    <row r="26" spans="1:28" ht="12" customHeight="1" x14ac:dyDescent="0.15">
      <c r="A26" s="476"/>
      <c r="B26" s="477"/>
      <c r="C26" s="477"/>
      <c r="D26" s="477"/>
      <c r="E26" s="484"/>
      <c r="F26" s="485"/>
      <c r="G26" s="485"/>
      <c r="H26" s="486"/>
      <c r="I26" s="472"/>
      <c r="J26" s="472"/>
      <c r="K26" s="472"/>
      <c r="L26" s="472"/>
      <c r="M26" s="472"/>
      <c r="N26" s="473"/>
      <c r="O26" s="474"/>
      <c r="P26" s="474"/>
      <c r="Q26" s="474"/>
      <c r="R26" s="474"/>
      <c r="S26" s="475"/>
      <c r="T26" s="472"/>
      <c r="U26" s="472"/>
      <c r="V26" s="472"/>
      <c r="W26" s="472"/>
      <c r="X26" s="472"/>
      <c r="Y26" s="472"/>
      <c r="Z26" s="472"/>
      <c r="AA26" s="472"/>
      <c r="AB26" s="472"/>
    </row>
    <row r="27" spans="1:28" ht="12" customHeight="1" x14ac:dyDescent="0.15">
      <c r="A27" s="476">
        <v>5</v>
      </c>
      <c r="B27" s="477" t="s">
        <v>533</v>
      </c>
      <c r="C27" s="477"/>
      <c r="D27" s="477"/>
      <c r="E27" s="478" t="s">
        <v>537</v>
      </c>
      <c r="F27" s="479"/>
      <c r="G27" s="479"/>
      <c r="H27" s="480"/>
      <c r="I27" s="472" t="s">
        <v>527</v>
      </c>
      <c r="J27" s="472"/>
      <c r="K27" s="472"/>
      <c r="L27" s="472"/>
      <c r="M27" s="472"/>
      <c r="N27" s="487" t="s">
        <v>889</v>
      </c>
      <c r="O27" s="488"/>
      <c r="P27" s="488"/>
      <c r="Q27" s="488"/>
      <c r="R27" s="488"/>
      <c r="S27" s="489"/>
      <c r="T27" s="472" t="s">
        <v>525</v>
      </c>
      <c r="U27" s="472"/>
      <c r="V27" s="472"/>
      <c r="W27" s="472"/>
      <c r="X27" s="472"/>
      <c r="Y27" s="472" t="s">
        <v>526</v>
      </c>
      <c r="Z27" s="472"/>
      <c r="AA27" s="472"/>
      <c r="AB27" s="472"/>
    </row>
    <row r="28" spans="1:28" ht="12" customHeight="1" x14ac:dyDescent="0.15">
      <c r="A28" s="476"/>
      <c r="B28" s="477"/>
      <c r="C28" s="477"/>
      <c r="D28" s="477"/>
      <c r="E28" s="481"/>
      <c r="F28" s="482"/>
      <c r="G28" s="482"/>
      <c r="H28" s="483"/>
      <c r="I28" s="472"/>
      <c r="J28" s="472"/>
      <c r="K28" s="472"/>
      <c r="L28" s="472"/>
      <c r="M28" s="472"/>
      <c r="N28" s="490"/>
      <c r="O28" s="491"/>
      <c r="P28" s="491"/>
      <c r="Q28" s="491"/>
      <c r="R28" s="491"/>
      <c r="S28" s="492"/>
      <c r="T28" s="472"/>
      <c r="U28" s="472"/>
      <c r="V28" s="472"/>
      <c r="W28" s="472"/>
      <c r="X28" s="472"/>
      <c r="Y28" s="472"/>
      <c r="Z28" s="472"/>
      <c r="AA28" s="472"/>
      <c r="AB28" s="472"/>
    </row>
    <row r="29" spans="1:28" ht="12" customHeight="1" x14ac:dyDescent="0.15">
      <c r="A29" s="476"/>
      <c r="B29" s="477"/>
      <c r="C29" s="477"/>
      <c r="D29" s="477"/>
      <c r="E29" s="484"/>
      <c r="F29" s="485"/>
      <c r="G29" s="485"/>
      <c r="H29" s="486"/>
      <c r="I29" s="472"/>
      <c r="J29" s="472"/>
      <c r="K29" s="472"/>
      <c r="L29" s="472"/>
      <c r="M29" s="472"/>
      <c r="N29" s="473"/>
      <c r="O29" s="474"/>
      <c r="P29" s="474"/>
      <c r="Q29" s="474"/>
      <c r="R29" s="474"/>
      <c r="S29" s="475"/>
      <c r="T29" s="472"/>
      <c r="U29" s="472"/>
      <c r="V29" s="472"/>
      <c r="W29" s="472"/>
      <c r="X29" s="472"/>
      <c r="Y29" s="472"/>
      <c r="Z29" s="472"/>
      <c r="AA29" s="472"/>
      <c r="AB29" s="472"/>
    </row>
    <row r="30" spans="1:28" ht="12" customHeight="1" x14ac:dyDescent="0.15">
      <c r="A30" s="476">
        <v>6</v>
      </c>
      <c r="B30" s="477" t="s">
        <v>533</v>
      </c>
      <c r="C30" s="477"/>
      <c r="D30" s="477"/>
      <c r="E30" s="478" t="s">
        <v>538</v>
      </c>
      <c r="F30" s="479"/>
      <c r="G30" s="479"/>
      <c r="H30" s="480"/>
      <c r="I30" s="472" t="s">
        <v>524</v>
      </c>
      <c r="J30" s="472"/>
      <c r="K30" s="472"/>
      <c r="L30" s="472"/>
      <c r="M30" s="472"/>
      <c r="N30" s="487" t="s">
        <v>892</v>
      </c>
      <c r="O30" s="488"/>
      <c r="P30" s="488"/>
      <c r="Q30" s="488"/>
      <c r="R30" s="488"/>
      <c r="S30" s="489"/>
      <c r="T30" s="472" t="s">
        <v>525</v>
      </c>
      <c r="U30" s="472"/>
      <c r="V30" s="472"/>
      <c r="W30" s="472"/>
      <c r="X30" s="472"/>
      <c r="Y30" s="472" t="s">
        <v>526</v>
      </c>
      <c r="Z30" s="472"/>
      <c r="AA30" s="472"/>
      <c r="AB30" s="472"/>
    </row>
    <row r="31" spans="1:28" ht="12" customHeight="1" x14ac:dyDescent="0.15">
      <c r="A31" s="476"/>
      <c r="B31" s="477"/>
      <c r="C31" s="477"/>
      <c r="D31" s="477"/>
      <c r="E31" s="481"/>
      <c r="F31" s="482"/>
      <c r="G31" s="482"/>
      <c r="H31" s="483"/>
      <c r="I31" s="472"/>
      <c r="J31" s="472"/>
      <c r="K31" s="472"/>
      <c r="L31" s="472"/>
      <c r="M31" s="472"/>
      <c r="N31" s="490"/>
      <c r="O31" s="491"/>
      <c r="P31" s="491"/>
      <c r="Q31" s="491"/>
      <c r="R31" s="491"/>
      <c r="S31" s="492"/>
      <c r="T31" s="472"/>
      <c r="U31" s="472"/>
      <c r="V31" s="472"/>
      <c r="W31" s="472"/>
      <c r="X31" s="472"/>
      <c r="Y31" s="472"/>
      <c r="Z31" s="472"/>
      <c r="AA31" s="472"/>
      <c r="AB31" s="472"/>
    </row>
    <row r="32" spans="1:28" ht="12" customHeight="1" x14ac:dyDescent="0.15">
      <c r="A32" s="476"/>
      <c r="B32" s="477"/>
      <c r="C32" s="477"/>
      <c r="D32" s="477"/>
      <c r="E32" s="484"/>
      <c r="F32" s="485"/>
      <c r="G32" s="485"/>
      <c r="H32" s="486"/>
      <c r="I32" s="472"/>
      <c r="J32" s="472"/>
      <c r="K32" s="472"/>
      <c r="L32" s="472"/>
      <c r="M32" s="472"/>
      <c r="N32" s="473"/>
      <c r="O32" s="474"/>
      <c r="P32" s="474"/>
      <c r="Q32" s="474"/>
      <c r="R32" s="474"/>
      <c r="S32" s="475"/>
      <c r="T32" s="472"/>
      <c r="U32" s="472"/>
      <c r="V32" s="472"/>
      <c r="W32" s="472"/>
      <c r="X32" s="472"/>
      <c r="Y32" s="472"/>
      <c r="Z32" s="472"/>
      <c r="AA32" s="472"/>
      <c r="AB32" s="472"/>
    </row>
    <row r="33" spans="1:52" ht="12" customHeight="1" x14ac:dyDescent="0.15">
      <c r="A33" s="476">
        <v>7</v>
      </c>
      <c r="B33" s="477" t="s">
        <v>533</v>
      </c>
      <c r="C33" s="477"/>
      <c r="D33" s="477"/>
      <c r="E33" s="478" t="s">
        <v>539</v>
      </c>
      <c r="F33" s="479"/>
      <c r="G33" s="479"/>
      <c r="H33" s="480"/>
      <c r="I33" s="472" t="s">
        <v>527</v>
      </c>
      <c r="J33" s="472"/>
      <c r="K33" s="472"/>
      <c r="L33" s="472"/>
      <c r="M33" s="472"/>
      <c r="N33" s="487" t="s">
        <v>893</v>
      </c>
      <c r="O33" s="488"/>
      <c r="P33" s="488"/>
      <c r="Q33" s="488"/>
      <c r="R33" s="488"/>
      <c r="S33" s="489"/>
      <c r="T33" s="472" t="s">
        <v>525</v>
      </c>
      <c r="U33" s="472"/>
      <c r="V33" s="472"/>
      <c r="W33" s="472"/>
      <c r="X33" s="472"/>
      <c r="Y33" s="472" t="s">
        <v>526</v>
      </c>
      <c r="Z33" s="472"/>
      <c r="AA33" s="472"/>
      <c r="AB33" s="472"/>
    </row>
    <row r="34" spans="1:52" ht="12" customHeight="1" x14ac:dyDescent="0.15">
      <c r="A34" s="476"/>
      <c r="B34" s="477"/>
      <c r="C34" s="477"/>
      <c r="D34" s="477"/>
      <c r="E34" s="481"/>
      <c r="F34" s="482"/>
      <c r="G34" s="482"/>
      <c r="H34" s="483"/>
      <c r="I34" s="472"/>
      <c r="J34" s="472"/>
      <c r="K34" s="472"/>
      <c r="L34" s="472"/>
      <c r="M34" s="472"/>
      <c r="N34" s="490"/>
      <c r="O34" s="491"/>
      <c r="P34" s="491"/>
      <c r="Q34" s="491"/>
      <c r="R34" s="491"/>
      <c r="S34" s="492"/>
      <c r="T34" s="472"/>
      <c r="U34" s="472"/>
      <c r="V34" s="472"/>
      <c r="W34" s="472"/>
      <c r="X34" s="472"/>
      <c r="Y34" s="472"/>
      <c r="Z34" s="472"/>
      <c r="AA34" s="472"/>
      <c r="AB34" s="472"/>
    </row>
    <row r="35" spans="1:52" ht="12" customHeight="1" x14ac:dyDescent="0.15">
      <c r="A35" s="476"/>
      <c r="B35" s="477"/>
      <c r="C35" s="477"/>
      <c r="D35" s="477"/>
      <c r="E35" s="484"/>
      <c r="F35" s="485"/>
      <c r="G35" s="485"/>
      <c r="H35" s="486"/>
      <c r="I35" s="472"/>
      <c r="J35" s="472"/>
      <c r="K35" s="472"/>
      <c r="L35" s="472"/>
      <c r="M35" s="472"/>
      <c r="N35" s="473"/>
      <c r="O35" s="474"/>
      <c r="P35" s="474"/>
      <c r="Q35" s="474"/>
      <c r="R35" s="474"/>
      <c r="S35" s="475"/>
      <c r="T35" s="472"/>
      <c r="U35" s="472"/>
      <c r="V35" s="472"/>
      <c r="W35" s="472"/>
      <c r="X35" s="472"/>
      <c r="Y35" s="472"/>
      <c r="Z35" s="472"/>
      <c r="AA35" s="472"/>
      <c r="AB35" s="472"/>
    </row>
    <row r="36" spans="1:52" ht="12" customHeight="1" x14ac:dyDescent="0.15">
      <c r="A36" s="476">
        <v>8</v>
      </c>
      <c r="B36" s="477" t="s">
        <v>533</v>
      </c>
      <c r="C36" s="477"/>
      <c r="D36" s="477"/>
      <c r="E36" s="478" t="s">
        <v>540</v>
      </c>
      <c r="F36" s="479"/>
      <c r="G36" s="479"/>
      <c r="H36" s="480"/>
      <c r="I36" s="472" t="s">
        <v>527</v>
      </c>
      <c r="J36" s="472"/>
      <c r="K36" s="472"/>
      <c r="L36" s="472"/>
      <c r="M36" s="472"/>
      <c r="N36" s="487" t="s">
        <v>889</v>
      </c>
      <c r="O36" s="488"/>
      <c r="P36" s="488"/>
      <c r="Q36" s="488"/>
      <c r="R36" s="488"/>
      <c r="S36" s="489"/>
      <c r="T36" s="472" t="s">
        <v>525</v>
      </c>
      <c r="U36" s="472"/>
      <c r="V36" s="472"/>
      <c r="W36" s="472"/>
      <c r="X36" s="472"/>
      <c r="Y36" s="472" t="s">
        <v>526</v>
      </c>
      <c r="Z36" s="472"/>
      <c r="AA36" s="472"/>
      <c r="AB36" s="472"/>
    </row>
    <row r="37" spans="1:52" ht="12" customHeight="1" x14ac:dyDescent="0.15">
      <c r="A37" s="476"/>
      <c r="B37" s="477"/>
      <c r="C37" s="477"/>
      <c r="D37" s="477"/>
      <c r="E37" s="481"/>
      <c r="F37" s="482"/>
      <c r="G37" s="482"/>
      <c r="H37" s="483"/>
      <c r="I37" s="472"/>
      <c r="J37" s="472"/>
      <c r="K37" s="472"/>
      <c r="L37" s="472"/>
      <c r="M37" s="472"/>
      <c r="N37" s="490"/>
      <c r="O37" s="491"/>
      <c r="P37" s="491"/>
      <c r="Q37" s="491"/>
      <c r="R37" s="491"/>
      <c r="S37" s="492"/>
      <c r="T37" s="472"/>
      <c r="U37" s="472"/>
      <c r="V37" s="472"/>
      <c r="W37" s="472"/>
      <c r="X37" s="472"/>
      <c r="Y37" s="472"/>
      <c r="Z37" s="472"/>
      <c r="AA37" s="472"/>
      <c r="AB37" s="472"/>
    </row>
    <row r="38" spans="1:52" ht="12" customHeight="1" x14ac:dyDescent="0.15">
      <c r="A38" s="476"/>
      <c r="B38" s="477"/>
      <c r="C38" s="477"/>
      <c r="D38" s="477"/>
      <c r="E38" s="484"/>
      <c r="F38" s="485"/>
      <c r="G38" s="485"/>
      <c r="H38" s="486"/>
      <c r="I38" s="472"/>
      <c r="J38" s="472"/>
      <c r="K38" s="472"/>
      <c r="L38" s="472"/>
      <c r="M38" s="472"/>
      <c r="N38" s="473"/>
      <c r="O38" s="474"/>
      <c r="P38" s="474"/>
      <c r="Q38" s="474"/>
      <c r="R38" s="474"/>
      <c r="S38" s="475"/>
      <c r="T38" s="472"/>
      <c r="U38" s="472"/>
      <c r="V38" s="472"/>
      <c r="W38" s="472"/>
      <c r="X38" s="472"/>
      <c r="Y38" s="472"/>
      <c r="Z38" s="472"/>
      <c r="AA38" s="472"/>
      <c r="AB38" s="472"/>
    </row>
    <row r="39" spans="1:52" ht="12" customHeight="1" x14ac:dyDescent="0.15">
      <c r="A39" s="476">
        <v>9</v>
      </c>
      <c r="B39" s="477" t="s">
        <v>533</v>
      </c>
      <c r="C39" s="477"/>
      <c r="D39" s="477"/>
      <c r="E39" s="478" t="s">
        <v>541</v>
      </c>
      <c r="F39" s="479"/>
      <c r="G39" s="479"/>
      <c r="H39" s="480"/>
      <c r="I39" s="472" t="s">
        <v>527</v>
      </c>
      <c r="J39" s="472"/>
      <c r="K39" s="472"/>
      <c r="L39" s="472"/>
      <c r="M39" s="472"/>
      <c r="N39" s="487" t="s">
        <v>886</v>
      </c>
      <c r="O39" s="488"/>
      <c r="P39" s="488"/>
      <c r="Q39" s="488"/>
      <c r="R39" s="488"/>
      <c r="S39" s="489"/>
      <c r="T39" s="472" t="s">
        <v>525</v>
      </c>
      <c r="U39" s="472"/>
      <c r="V39" s="472"/>
      <c r="W39" s="472"/>
      <c r="X39" s="472"/>
      <c r="Y39" s="472" t="s">
        <v>526</v>
      </c>
      <c r="Z39" s="472"/>
      <c r="AA39" s="472"/>
      <c r="AB39" s="472"/>
    </row>
    <row r="40" spans="1:52" ht="12" customHeight="1" x14ac:dyDescent="0.15">
      <c r="A40" s="476"/>
      <c r="B40" s="477"/>
      <c r="C40" s="477"/>
      <c r="D40" s="477"/>
      <c r="E40" s="481"/>
      <c r="F40" s="482"/>
      <c r="G40" s="482"/>
      <c r="H40" s="483"/>
      <c r="I40" s="472"/>
      <c r="J40" s="472"/>
      <c r="K40" s="472"/>
      <c r="L40" s="472"/>
      <c r="M40" s="472"/>
      <c r="N40" s="490"/>
      <c r="O40" s="491"/>
      <c r="P40" s="491"/>
      <c r="Q40" s="491"/>
      <c r="R40" s="491"/>
      <c r="S40" s="492"/>
      <c r="T40" s="472"/>
      <c r="U40" s="472"/>
      <c r="V40" s="472"/>
      <c r="W40" s="472"/>
      <c r="X40" s="472"/>
      <c r="Y40" s="472"/>
      <c r="Z40" s="472"/>
      <c r="AA40" s="472"/>
      <c r="AB40" s="472"/>
    </row>
    <row r="41" spans="1:52" ht="12" customHeight="1" x14ac:dyDescent="0.15">
      <c r="A41" s="476"/>
      <c r="B41" s="477"/>
      <c r="C41" s="477"/>
      <c r="D41" s="477"/>
      <c r="E41" s="484"/>
      <c r="F41" s="485"/>
      <c r="G41" s="485"/>
      <c r="H41" s="486"/>
      <c r="I41" s="472"/>
      <c r="J41" s="472"/>
      <c r="K41" s="472"/>
      <c r="L41" s="472"/>
      <c r="M41" s="472"/>
      <c r="N41" s="473"/>
      <c r="O41" s="474"/>
      <c r="P41" s="474"/>
      <c r="Q41" s="474"/>
      <c r="R41" s="474"/>
      <c r="S41" s="475"/>
      <c r="T41" s="472"/>
      <c r="U41" s="472"/>
      <c r="V41" s="472"/>
      <c r="W41" s="472"/>
      <c r="X41" s="472"/>
      <c r="Y41" s="472"/>
      <c r="Z41" s="472"/>
      <c r="AA41" s="472"/>
      <c r="AB41" s="472"/>
    </row>
    <row r="42" spans="1:52" ht="12" customHeight="1" x14ac:dyDescent="0.15">
      <c r="A42" s="476">
        <v>10</v>
      </c>
      <c r="B42" s="477" t="s">
        <v>533</v>
      </c>
      <c r="C42" s="477"/>
      <c r="D42" s="477"/>
      <c r="E42" s="478" t="s">
        <v>542</v>
      </c>
      <c r="F42" s="479"/>
      <c r="G42" s="479"/>
      <c r="H42" s="480"/>
      <c r="I42" s="472" t="s">
        <v>524</v>
      </c>
      <c r="J42" s="472"/>
      <c r="K42" s="472"/>
      <c r="L42" s="472"/>
      <c r="M42" s="472"/>
      <c r="N42" s="487" t="s">
        <v>891</v>
      </c>
      <c r="O42" s="488"/>
      <c r="P42" s="488"/>
      <c r="Q42" s="488"/>
      <c r="R42" s="488"/>
      <c r="S42" s="489"/>
      <c r="T42" s="472" t="s">
        <v>525</v>
      </c>
      <c r="U42" s="472"/>
      <c r="V42" s="472"/>
      <c r="W42" s="472"/>
      <c r="X42" s="472"/>
      <c r="Y42" s="472" t="s">
        <v>526</v>
      </c>
      <c r="Z42" s="472"/>
      <c r="AA42" s="472"/>
      <c r="AB42" s="472"/>
      <c r="AC42" s="161"/>
      <c r="AD42" s="161"/>
      <c r="AE42" s="161"/>
      <c r="AF42" s="161"/>
      <c r="AG42" s="161"/>
      <c r="AH42" s="161"/>
      <c r="AI42" s="161"/>
      <c r="AJ42" s="161"/>
      <c r="AK42" s="161"/>
      <c r="AL42" s="161"/>
      <c r="AM42" s="161"/>
      <c r="AN42" s="161"/>
      <c r="AO42" s="161"/>
      <c r="AP42" s="161"/>
      <c r="AQ42" s="161"/>
      <c r="AR42" s="161"/>
      <c r="AS42" s="161"/>
      <c r="AT42" s="161"/>
      <c r="AU42" s="161"/>
      <c r="AV42" s="161"/>
      <c r="AW42" s="161"/>
    </row>
    <row r="43" spans="1:52" s="196" customFormat="1" ht="12" customHeight="1" x14ac:dyDescent="0.15">
      <c r="A43" s="476"/>
      <c r="B43" s="477"/>
      <c r="C43" s="477"/>
      <c r="D43" s="477"/>
      <c r="E43" s="481"/>
      <c r="F43" s="482"/>
      <c r="G43" s="482"/>
      <c r="H43" s="483"/>
      <c r="I43" s="472"/>
      <c r="J43" s="472"/>
      <c r="K43" s="472"/>
      <c r="L43" s="472"/>
      <c r="M43" s="472"/>
      <c r="N43" s="490"/>
      <c r="O43" s="491"/>
      <c r="P43" s="491"/>
      <c r="Q43" s="491"/>
      <c r="R43" s="491"/>
      <c r="S43" s="492"/>
      <c r="T43" s="472"/>
      <c r="U43" s="472"/>
      <c r="V43" s="472"/>
      <c r="W43" s="472"/>
      <c r="X43" s="472"/>
      <c r="Y43" s="472"/>
      <c r="Z43" s="472"/>
      <c r="AA43" s="472"/>
      <c r="AB43" s="472"/>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5"/>
      <c r="AY43" s="195"/>
      <c r="AZ43" s="195"/>
    </row>
    <row r="44" spans="1:52" s="196" customFormat="1" ht="12" customHeight="1" x14ac:dyDescent="0.15">
      <c r="A44" s="476"/>
      <c r="B44" s="477"/>
      <c r="C44" s="477"/>
      <c r="D44" s="477"/>
      <c r="E44" s="484"/>
      <c r="F44" s="485"/>
      <c r="G44" s="485"/>
      <c r="H44" s="486"/>
      <c r="I44" s="472"/>
      <c r="J44" s="472"/>
      <c r="K44" s="472"/>
      <c r="L44" s="472"/>
      <c r="M44" s="472"/>
      <c r="N44" s="473"/>
      <c r="O44" s="474"/>
      <c r="P44" s="474"/>
      <c r="Q44" s="474"/>
      <c r="R44" s="474"/>
      <c r="S44" s="475"/>
      <c r="T44" s="472"/>
      <c r="U44" s="472"/>
      <c r="V44" s="472"/>
      <c r="W44" s="472"/>
      <c r="X44" s="472"/>
      <c r="Y44" s="472"/>
      <c r="Z44" s="472"/>
      <c r="AA44" s="472"/>
      <c r="AB44" s="472"/>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5"/>
      <c r="AY44" s="195"/>
      <c r="AZ44" s="195"/>
    </row>
    <row r="45" spans="1:52" ht="12" customHeight="1" x14ac:dyDescent="0.15">
      <c r="A45" s="476">
        <v>11</v>
      </c>
      <c r="B45" s="477"/>
      <c r="C45" s="477"/>
      <c r="D45" s="477"/>
      <c r="E45" s="472"/>
      <c r="F45" s="472"/>
      <c r="G45" s="472"/>
      <c r="H45" s="472"/>
      <c r="I45" s="472" t="s">
        <v>529</v>
      </c>
      <c r="J45" s="472"/>
      <c r="K45" s="472"/>
      <c r="L45" s="472"/>
      <c r="M45" s="472"/>
      <c r="N45" s="487"/>
      <c r="O45" s="488"/>
      <c r="P45" s="488"/>
      <c r="Q45" s="488"/>
      <c r="R45" s="488"/>
      <c r="S45" s="489"/>
      <c r="T45" s="472" t="s">
        <v>529</v>
      </c>
      <c r="U45" s="472"/>
      <c r="V45" s="472"/>
      <c r="W45" s="472"/>
      <c r="X45" s="472"/>
      <c r="Y45" s="472" t="s">
        <v>526</v>
      </c>
      <c r="Z45" s="472"/>
      <c r="AA45" s="472"/>
      <c r="AB45" s="472"/>
    </row>
    <row r="46" spans="1:52" ht="12" customHeight="1" x14ac:dyDescent="0.15">
      <c r="A46" s="476"/>
      <c r="B46" s="477"/>
      <c r="C46" s="477"/>
      <c r="D46" s="477"/>
      <c r="E46" s="472"/>
      <c r="F46" s="472"/>
      <c r="G46" s="472"/>
      <c r="H46" s="472"/>
      <c r="I46" s="472"/>
      <c r="J46" s="472"/>
      <c r="K46" s="472"/>
      <c r="L46" s="472"/>
      <c r="M46" s="472"/>
      <c r="N46" s="490"/>
      <c r="O46" s="491"/>
      <c r="P46" s="491"/>
      <c r="Q46" s="491"/>
      <c r="R46" s="491"/>
      <c r="S46" s="492"/>
      <c r="T46" s="472"/>
      <c r="U46" s="472"/>
      <c r="V46" s="472"/>
      <c r="W46" s="472"/>
      <c r="X46" s="472"/>
      <c r="Y46" s="472"/>
      <c r="Z46" s="472"/>
      <c r="AA46" s="472"/>
      <c r="AB46" s="472"/>
    </row>
    <row r="47" spans="1:52" ht="12" customHeight="1" x14ac:dyDescent="0.15">
      <c r="A47" s="476"/>
      <c r="B47" s="477"/>
      <c r="C47" s="477"/>
      <c r="D47" s="477"/>
      <c r="E47" s="472"/>
      <c r="F47" s="472"/>
      <c r="G47" s="472"/>
      <c r="H47" s="472"/>
      <c r="I47" s="472"/>
      <c r="J47" s="472"/>
      <c r="K47" s="472"/>
      <c r="L47" s="472"/>
      <c r="M47" s="472"/>
      <c r="N47" s="493"/>
      <c r="O47" s="494"/>
      <c r="P47" s="494"/>
      <c r="Q47" s="494"/>
      <c r="R47" s="494"/>
      <c r="S47" s="495"/>
      <c r="T47" s="472"/>
      <c r="U47" s="472"/>
      <c r="V47" s="472"/>
      <c r="W47" s="472"/>
      <c r="X47" s="472"/>
      <c r="Y47" s="472"/>
      <c r="Z47" s="472"/>
      <c r="AA47" s="472"/>
      <c r="AB47" s="472"/>
    </row>
    <row r="48" spans="1:52" ht="12" customHeight="1" x14ac:dyDescent="0.15">
      <c r="A48" s="476">
        <v>12</v>
      </c>
      <c r="B48" s="477"/>
      <c r="C48" s="477"/>
      <c r="D48" s="477"/>
      <c r="E48" s="472"/>
      <c r="F48" s="472"/>
      <c r="G48" s="472"/>
      <c r="H48" s="472"/>
      <c r="I48" s="472" t="s">
        <v>529</v>
      </c>
      <c r="J48" s="472"/>
      <c r="K48" s="472"/>
      <c r="L48" s="472"/>
      <c r="M48" s="472"/>
      <c r="N48" s="487"/>
      <c r="O48" s="488"/>
      <c r="P48" s="488"/>
      <c r="Q48" s="488"/>
      <c r="R48" s="488"/>
      <c r="S48" s="489"/>
      <c r="T48" s="472" t="s">
        <v>530</v>
      </c>
      <c r="U48" s="472"/>
      <c r="V48" s="472"/>
      <c r="W48" s="472"/>
      <c r="X48" s="472"/>
      <c r="Y48" s="472" t="s">
        <v>526</v>
      </c>
      <c r="Z48" s="472"/>
      <c r="AA48" s="472"/>
      <c r="AB48" s="472"/>
    </row>
    <row r="49" spans="1:28" ht="12" customHeight="1" x14ac:dyDescent="0.15">
      <c r="A49" s="476"/>
      <c r="B49" s="477"/>
      <c r="C49" s="477"/>
      <c r="D49" s="477"/>
      <c r="E49" s="472"/>
      <c r="F49" s="472"/>
      <c r="G49" s="472"/>
      <c r="H49" s="472"/>
      <c r="I49" s="472"/>
      <c r="J49" s="472"/>
      <c r="K49" s="472"/>
      <c r="L49" s="472"/>
      <c r="M49" s="472"/>
      <c r="N49" s="490"/>
      <c r="O49" s="491"/>
      <c r="P49" s="491"/>
      <c r="Q49" s="491"/>
      <c r="R49" s="491"/>
      <c r="S49" s="492"/>
      <c r="T49" s="472"/>
      <c r="U49" s="472"/>
      <c r="V49" s="472"/>
      <c r="W49" s="472"/>
      <c r="X49" s="472"/>
      <c r="Y49" s="472"/>
      <c r="Z49" s="472"/>
      <c r="AA49" s="472"/>
      <c r="AB49" s="472"/>
    </row>
    <row r="50" spans="1:28" ht="12" customHeight="1" x14ac:dyDescent="0.15">
      <c r="A50" s="476"/>
      <c r="B50" s="477"/>
      <c r="C50" s="477"/>
      <c r="D50" s="477"/>
      <c r="E50" s="472"/>
      <c r="F50" s="472"/>
      <c r="G50" s="472"/>
      <c r="H50" s="472"/>
      <c r="I50" s="472"/>
      <c r="J50" s="472"/>
      <c r="K50" s="472"/>
      <c r="L50" s="472"/>
      <c r="M50" s="472"/>
      <c r="N50" s="473"/>
      <c r="O50" s="474"/>
      <c r="P50" s="474"/>
      <c r="Q50" s="474"/>
      <c r="R50" s="474"/>
      <c r="S50" s="475"/>
      <c r="T50" s="472"/>
      <c r="U50" s="472"/>
      <c r="V50" s="472"/>
      <c r="W50" s="472"/>
      <c r="X50" s="472"/>
      <c r="Y50" s="472"/>
      <c r="Z50" s="472"/>
      <c r="AA50" s="472"/>
      <c r="AB50" s="472"/>
    </row>
    <row r="51" spans="1:28" ht="12" customHeight="1" x14ac:dyDescent="0.15">
      <c r="A51" s="476">
        <v>13</v>
      </c>
      <c r="B51" s="477"/>
      <c r="C51" s="477"/>
      <c r="D51" s="477"/>
      <c r="E51" s="472"/>
      <c r="F51" s="472"/>
      <c r="G51" s="472"/>
      <c r="H51" s="472"/>
      <c r="I51" s="472" t="s">
        <v>530</v>
      </c>
      <c r="J51" s="472"/>
      <c r="K51" s="472"/>
      <c r="L51" s="472"/>
      <c r="M51" s="472"/>
      <c r="N51" s="487"/>
      <c r="O51" s="488"/>
      <c r="P51" s="488"/>
      <c r="Q51" s="488"/>
      <c r="R51" s="488"/>
      <c r="S51" s="489"/>
      <c r="T51" s="472" t="s">
        <v>530</v>
      </c>
      <c r="U51" s="472"/>
      <c r="V51" s="472"/>
      <c r="W51" s="472"/>
      <c r="X51" s="472"/>
      <c r="Y51" s="472" t="s">
        <v>526</v>
      </c>
      <c r="Z51" s="472"/>
      <c r="AA51" s="472"/>
      <c r="AB51" s="472"/>
    </row>
    <row r="52" spans="1:28" ht="12" customHeight="1" x14ac:dyDescent="0.15">
      <c r="A52" s="476"/>
      <c r="B52" s="477"/>
      <c r="C52" s="477"/>
      <c r="D52" s="477"/>
      <c r="E52" s="472"/>
      <c r="F52" s="472"/>
      <c r="G52" s="472"/>
      <c r="H52" s="472"/>
      <c r="I52" s="472"/>
      <c r="J52" s="472"/>
      <c r="K52" s="472"/>
      <c r="L52" s="472"/>
      <c r="M52" s="472"/>
      <c r="N52" s="490"/>
      <c r="O52" s="491"/>
      <c r="P52" s="491"/>
      <c r="Q52" s="491"/>
      <c r="R52" s="491"/>
      <c r="S52" s="492"/>
      <c r="T52" s="472"/>
      <c r="U52" s="472"/>
      <c r="V52" s="472"/>
      <c r="W52" s="472"/>
      <c r="X52" s="472"/>
      <c r="Y52" s="472"/>
      <c r="Z52" s="472"/>
      <c r="AA52" s="472"/>
      <c r="AB52" s="472"/>
    </row>
    <row r="53" spans="1:28" ht="12" customHeight="1" x14ac:dyDescent="0.15">
      <c r="A53" s="476"/>
      <c r="B53" s="477"/>
      <c r="C53" s="477"/>
      <c r="D53" s="477"/>
      <c r="E53" s="472"/>
      <c r="F53" s="472"/>
      <c r="G53" s="472"/>
      <c r="H53" s="472"/>
      <c r="I53" s="472"/>
      <c r="J53" s="472"/>
      <c r="K53" s="472"/>
      <c r="L53" s="472"/>
      <c r="M53" s="472"/>
      <c r="N53" s="473"/>
      <c r="O53" s="474"/>
      <c r="P53" s="474"/>
      <c r="Q53" s="474"/>
      <c r="R53" s="474"/>
      <c r="S53" s="475"/>
      <c r="T53" s="472"/>
      <c r="U53" s="472"/>
      <c r="V53" s="472"/>
      <c r="W53" s="472"/>
      <c r="X53" s="472"/>
      <c r="Y53" s="472"/>
      <c r="Z53" s="472"/>
      <c r="AA53" s="472"/>
      <c r="AB53" s="472"/>
    </row>
    <row r="54" spans="1:28" ht="12" customHeight="1" x14ac:dyDescent="0.15">
      <c r="A54" s="476">
        <v>14</v>
      </c>
      <c r="B54" s="477"/>
      <c r="C54" s="477"/>
      <c r="D54" s="477"/>
      <c r="E54" s="472"/>
      <c r="F54" s="472"/>
      <c r="G54" s="472"/>
      <c r="H54" s="472"/>
      <c r="I54" s="472" t="s">
        <v>530</v>
      </c>
      <c r="J54" s="472"/>
      <c r="K54" s="472"/>
      <c r="L54" s="472"/>
      <c r="M54" s="472"/>
      <c r="N54" s="487"/>
      <c r="O54" s="488"/>
      <c r="P54" s="488"/>
      <c r="Q54" s="488"/>
      <c r="R54" s="488"/>
      <c r="S54" s="489"/>
      <c r="T54" s="472" t="s">
        <v>530</v>
      </c>
      <c r="U54" s="472"/>
      <c r="V54" s="472"/>
      <c r="W54" s="472"/>
      <c r="X54" s="472"/>
      <c r="Y54" s="472" t="s">
        <v>526</v>
      </c>
      <c r="Z54" s="472"/>
      <c r="AA54" s="472"/>
      <c r="AB54" s="472"/>
    </row>
    <row r="55" spans="1:28" ht="12" customHeight="1" x14ac:dyDescent="0.15">
      <c r="A55" s="476"/>
      <c r="B55" s="477"/>
      <c r="C55" s="477"/>
      <c r="D55" s="477"/>
      <c r="E55" s="472"/>
      <c r="F55" s="472"/>
      <c r="G55" s="472"/>
      <c r="H55" s="472"/>
      <c r="I55" s="472"/>
      <c r="J55" s="472"/>
      <c r="K55" s="472"/>
      <c r="L55" s="472"/>
      <c r="M55" s="472"/>
      <c r="N55" s="490"/>
      <c r="O55" s="491"/>
      <c r="P55" s="491"/>
      <c r="Q55" s="491"/>
      <c r="R55" s="491"/>
      <c r="S55" s="492"/>
      <c r="T55" s="472"/>
      <c r="U55" s="472"/>
      <c r="V55" s="472"/>
      <c r="W55" s="472"/>
      <c r="X55" s="472"/>
      <c r="Y55" s="472"/>
      <c r="Z55" s="472"/>
      <c r="AA55" s="472"/>
      <c r="AB55" s="472"/>
    </row>
    <row r="56" spans="1:28" ht="12" customHeight="1" x14ac:dyDescent="0.15">
      <c r="A56" s="476"/>
      <c r="B56" s="477"/>
      <c r="C56" s="477"/>
      <c r="D56" s="477"/>
      <c r="E56" s="472"/>
      <c r="F56" s="472"/>
      <c r="G56" s="472"/>
      <c r="H56" s="472"/>
      <c r="I56" s="472"/>
      <c r="J56" s="472"/>
      <c r="K56" s="472"/>
      <c r="L56" s="472"/>
      <c r="M56" s="472"/>
      <c r="N56" s="473"/>
      <c r="O56" s="474"/>
      <c r="P56" s="474"/>
      <c r="Q56" s="474"/>
      <c r="R56" s="474"/>
      <c r="S56" s="475"/>
      <c r="T56" s="472"/>
      <c r="U56" s="472"/>
      <c r="V56" s="472"/>
      <c r="W56" s="472"/>
      <c r="X56" s="472"/>
      <c r="Y56" s="472"/>
      <c r="Z56" s="472"/>
      <c r="AA56" s="472"/>
      <c r="AB56" s="472"/>
    </row>
    <row r="57" spans="1:28" ht="12" customHeight="1" x14ac:dyDescent="0.15">
      <c r="A57" s="476">
        <v>15</v>
      </c>
      <c r="B57" s="477"/>
      <c r="C57" s="477"/>
      <c r="D57" s="477"/>
      <c r="E57" s="472"/>
      <c r="F57" s="472"/>
      <c r="G57" s="472"/>
      <c r="H57" s="472"/>
      <c r="I57" s="472" t="s">
        <v>529</v>
      </c>
      <c r="J57" s="472"/>
      <c r="K57" s="472"/>
      <c r="L57" s="472"/>
      <c r="M57" s="472"/>
      <c r="N57" s="487"/>
      <c r="O57" s="488"/>
      <c r="P57" s="488"/>
      <c r="Q57" s="488"/>
      <c r="R57" s="488"/>
      <c r="S57" s="489"/>
      <c r="T57" s="472" t="s">
        <v>530</v>
      </c>
      <c r="U57" s="472"/>
      <c r="V57" s="472"/>
      <c r="W57" s="472"/>
      <c r="X57" s="472"/>
      <c r="Y57" s="472" t="s">
        <v>526</v>
      </c>
      <c r="Z57" s="472"/>
      <c r="AA57" s="472"/>
      <c r="AB57" s="472"/>
    </row>
    <row r="58" spans="1:28" ht="12" customHeight="1" x14ac:dyDescent="0.15">
      <c r="A58" s="476"/>
      <c r="B58" s="477"/>
      <c r="C58" s="477"/>
      <c r="D58" s="477"/>
      <c r="E58" s="472"/>
      <c r="F58" s="472"/>
      <c r="G58" s="472"/>
      <c r="H58" s="472"/>
      <c r="I58" s="472"/>
      <c r="J58" s="472"/>
      <c r="K58" s="472"/>
      <c r="L58" s="472"/>
      <c r="M58" s="472"/>
      <c r="N58" s="490"/>
      <c r="O58" s="491"/>
      <c r="P58" s="491"/>
      <c r="Q58" s="491"/>
      <c r="R58" s="491"/>
      <c r="S58" s="492"/>
      <c r="T58" s="472"/>
      <c r="U58" s="472"/>
      <c r="V58" s="472"/>
      <c r="W58" s="472"/>
      <c r="X58" s="472"/>
      <c r="Y58" s="472"/>
      <c r="Z58" s="472"/>
      <c r="AA58" s="472"/>
      <c r="AB58" s="472"/>
    </row>
    <row r="59" spans="1:28" ht="12" customHeight="1" x14ac:dyDescent="0.15">
      <c r="A59" s="476"/>
      <c r="B59" s="477"/>
      <c r="C59" s="477"/>
      <c r="D59" s="477"/>
      <c r="E59" s="472"/>
      <c r="F59" s="472"/>
      <c r="G59" s="472"/>
      <c r="H59" s="472"/>
      <c r="I59" s="472"/>
      <c r="J59" s="472"/>
      <c r="K59" s="472"/>
      <c r="L59" s="472"/>
      <c r="M59" s="472"/>
      <c r="N59" s="473"/>
      <c r="O59" s="474"/>
      <c r="P59" s="474"/>
      <c r="Q59" s="474"/>
      <c r="R59" s="474"/>
      <c r="S59" s="475"/>
      <c r="T59" s="472"/>
      <c r="U59" s="472"/>
      <c r="V59" s="472"/>
      <c r="W59" s="472"/>
      <c r="X59" s="472"/>
      <c r="Y59" s="472"/>
      <c r="Z59" s="472"/>
      <c r="AA59" s="472"/>
      <c r="AB59" s="472"/>
    </row>
    <row r="60" spans="1:28" ht="12" customHeight="1" x14ac:dyDescent="0.15">
      <c r="A60" s="476">
        <v>16</v>
      </c>
      <c r="B60" s="477"/>
      <c r="C60" s="477"/>
      <c r="D60" s="477"/>
      <c r="E60" s="472"/>
      <c r="F60" s="472"/>
      <c r="G60" s="472"/>
      <c r="H60" s="472"/>
      <c r="I60" s="472" t="s">
        <v>529</v>
      </c>
      <c r="J60" s="472"/>
      <c r="K60" s="472"/>
      <c r="L60" s="472"/>
      <c r="M60" s="472"/>
      <c r="N60" s="487"/>
      <c r="O60" s="488"/>
      <c r="P60" s="488"/>
      <c r="Q60" s="488"/>
      <c r="R60" s="488"/>
      <c r="S60" s="489"/>
      <c r="T60" s="472" t="s">
        <v>529</v>
      </c>
      <c r="U60" s="472"/>
      <c r="V60" s="472"/>
      <c r="W60" s="472"/>
      <c r="X60" s="472"/>
      <c r="Y60" s="472" t="s">
        <v>526</v>
      </c>
      <c r="Z60" s="472"/>
      <c r="AA60" s="472"/>
      <c r="AB60" s="472"/>
    </row>
    <row r="61" spans="1:28" ht="12" customHeight="1" x14ac:dyDescent="0.15">
      <c r="A61" s="476"/>
      <c r="B61" s="477"/>
      <c r="C61" s="477"/>
      <c r="D61" s="477"/>
      <c r="E61" s="472"/>
      <c r="F61" s="472"/>
      <c r="G61" s="472"/>
      <c r="H61" s="472"/>
      <c r="I61" s="472"/>
      <c r="J61" s="472"/>
      <c r="K61" s="472"/>
      <c r="L61" s="472"/>
      <c r="M61" s="472"/>
      <c r="N61" s="490"/>
      <c r="O61" s="491"/>
      <c r="P61" s="491"/>
      <c r="Q61" s="491"/>
      <c r="R61" s="491"/>
      <c r="S61" s="492"/>
      <c r="T61" s="472"/>
      <c r="U61" s="472"/>
      <c r="V61" s="472"/>
      <c r="W61" s="472"/>
      <c r="X61" s="472"/>
      <c r="Y61" s="472"/>
      <c r="Z61" s="472"/>
      <c r="AA61" s="472"/>
      <c r="AB61" s="472"/>
    </row>
    <row r="62" spans="1:28" ht="12" customHeight="1" x14ac:dyDescent="0.15">
      <c r="A62" s="476"/>
      <c r="B62" s="477"/>
      <c r="C62" s="477"/>
      <c r="D62" s="477"/>
      <c r="E62" s="472"/>
      <c r="F62" s="472"/>
      <c r="G62" s="472"/>
      <c r="H62" s="472"/>
      <c r="I62" s="472"/>
      <c r="J62" s="472"/>
      <c r="K62" s="472"/>
      <c r="L62" s="472"/>
      <c r="M62" s="472"/>
      <c r="N62" s="473"/>
      <c r="O62" s="474"/>
      <c r="P62" s="474"/>
      <c r="Q62" s="474"/>
      <c r="R62" s="474"/>
      <c r="S62" s="475"/>
      <c r="T62" s="472"/>
      <c r="U62" s="472"/>
      <c r="V62" s="472"/>
      <c r="W62" s="472"/>
      <c r="X62" s="472"/>
      <c r="Y62" s="472"/>
      <c r="Z62" s="472"/>
      <c r="AA62" s="472"/>
      <c r="AB62" s="472"/>
    </row>
    <row r="63" spans="1:28" ht="12" customHeight="1" x14ac:dyDescent="0.15">
      <c r="A63" s="476">
        <v>17</v>
      </c>
      <c r="B63" s="477"/>
      <c r="C63" s="477"/>
      <c r="D63" s="477"/>
      <c r="E63" s="472"/>
      <c r="F63" s="472"/>
      <c r="G63" s="472"/>
      <c r="H63" s="472"/>
      <c r="I63" s="472" t="s">
        <v>530</v>
      </c>
      <c r="J63" s="472"/>
      <c r="K63" s="472"/>
      <c r="L63" s="472"/>
      <c r="M63" s="472"/>
      <c r="N63" s="487"/>
      <c r="O63" s="488"/>
      <c r="P63" s="488"/>
      <c r="Q63" s="488"/>
      <c r="R63" s="488"/>
      <c r="S63" s="489"/>
      <c r="T63" s="472" t="s">
        <v>530</v>
      </c>
      <c r="U63" s="472"/>
      <c r="V63" s="472"/>
      <c r="W63" s="472"/>
      <c r="X63" s="472"/>
      <c r="Y63" s="472" t="s">
        <v>526</v>
      </c>
      <c r="Z63" s="472"/>
      <c r="AA63" s="472"/>
      <c r="AB63" s="472"/>
    </row>
    <row r="64" spans="1:28" ht="12" customHeight="1" x14ac:dyDescent="0.15">
      <c r="A64" s="476"/>
      <c r="B64" s="477"/>
      <c r="C64" s="477"/>
      <c r="D64" s="477"/>
      <c r="E64" s="472"/>
      <c r="F64" s="472"/>
      <c r="G64" s="472"/>
      <c r="H64" s="472"/>
      <c r="I64" s="472"/>
      <c r="J64" s="472"/>
      <c r="K64" s="472"/>
      <c r="L64" s="472"/>
      <c r="M64" s="472"/>
      <c r="N64" s="490"/>
      <c r="O64" s="491"/>
      <c r="P64" s="491"/>
      <c r="Q64" s="491"/>
      <c r="R64" s="491"/>
      <c r="S64" s="492"/>
      <c r="T64" s="472"/>
      <c r="U64" s="472"/>
      <c r="V64" s="472"/>
      <c r="W64" s="472"/>
      <c r="X64" s="472"/>
      <c r="Y64" s="472"/>
      <c r="Z64" s="472"/>
      <c r="AA64" s="472"/>
      <c r="AB64" s="472"/>
    </row>
    <row r="65" spans="1:49" ht="12" customHeight="1" x14ac:dyDescent="0.15">
      <c r="A65" s="476"/>
      <c r="B65" s="477"/>
      <c r="C65" s="477"/>
      <c r="D65" s="477"/>
      <c r="E65" s="472"/>
      <c r="F65" s="472"/>
      <c r="G65" s="472"/>
      <c r="H65" s="472"/>
      <c r="I65" s="472"/>
      <c r="J65" s="472"/>
      <c r="K65" s="472"/>
      <c r="L65" s="472"/>
      <c r="M65" s="472"/>
      <c r="N65" s="473"/>
      <c r="O65" s="474"/>
      <c r="P65" s="474"/>
      <c r="Q65" s="474"/>
      <c r="R65" s="474"/>
      <c r="S65" s="475"/>
      <c r="T65" s="472"/>
      <c r="U65" s="472"/>
      <c r="V65" s="472"/>
      <c r="W65" s="472"/>
      <c r="X65" s="472"/>
      <c r="Y65" s="472"/>
      <c r="Z65" s="472"/>
      <c r="AA65" s="472"/>
      <c r="AB65" s="472"/>
    </row>
    <row r="66" spans="1:49" ht="12" customHeight="1" x14ac:dyDescent="0.15">
      <c r="A66" s="476">
        <v>18</v>
      </c>
      <c r="B66" s="477"/>
      <c r="C66" s="477"/>
      <c r="D66" s="477"/>
      <c r="E66" s="472"/>
      <c r="F66" s="472"/>
      <c r="G66" s="472"/>
      <c r="H66" s="472"/>
      <c r="I66" s="472" t="s">
        <v>530</v>
      </c>
      <c r="J66" s="472"/>
      <c r="K66" s="472"/>
      <c r="L66" s="472"/>
      <c r="M66" s="472"/>
      <c r="N66" s="487"/>
      <c r="O66" s="488"/>
      <c r="P66" s="488"/>
      <c r="Q66" s="488"/>
      <c r="R66" s="488"/>
      <c r="S66" s="489"/>
      <c r="T66" s="472" t="s">
        <v>530</v>
      </c>
      <c r="U66" s="472"/>
      <c r="V66" s="472"/>
      <c r="W66" s="472"/>
      <c r="X66" s="472"/>
      <c r="Y66" s="472" t="s">
        <v>526</v>
      </c>
      <c r="Z66" s="472"/>
      <c r="AA66" s="472"/>
      <c r="AB66" s="472"/>
      <c r="AC66" s="161"/>
      <c r="AD66" s="161"/>
      <c r="AE66" s="161"/>
      <c r="AF66" s="161"/>
      <c r="AG66" s="161"/>
      <c r="AH66" s="161"/>
      <c r="AI66" s="161"/>
      <c r="AJ66" s="161"/>
      <c r="AK66" s="161"/>
      <c r="AL66" s="161"/>
      <c r="AM66" s="161"/>
      <c r="AN66" s="161"/>
      <c r="AO66" s="161"/>
      <c r="AP66" s="161"/>
      <c r="AQ66" s="161"/>
      <c r="AR66" s="161"/>
      <c r="AS66" s="161"/>
      <c r="AT66" s="161"/>
      <c r="AU66" s="161"/>
      <c r="AV66" s="161"/>
      <c r="AW66" s="161"/>
    </row>
    <row r="67" spans="1:49" ht="12" customHeight="1" x14ac:dyDescent="0.15">
      <c r="A67" s="476"/>
      <c r="B67" s="477"/>
      <c r="C67" s="477"/>
      <c r="D67" s="477"/>
      <c r="E67" s="472"/>
      <c r="F67" s="472"/>
      <c r="G67" s="472"/>
      <c r="H67" s="472"/>
      <c r="I67" s="472"/>
      <c r="J67" s="472"/>
      <c r="K67" s="472"/>
      <c r="L67" s="472"/>
      <c r="M67" s="472"/>
      <c r="N67" s="490"/>
      <c r="O67" s="491"/>
      <c r="P67" s="491"/>
      <c r="Q67" s="491"/>
      <c r="R67" s="491"/>
      <c r="S67" s="492"/>
      <c r="T67" s="472"/>
      <c r="U67" s="472"/>
      <c r="V67" s="472"/>
      <c r="W67" s="472"/>
      <c r="X67" s="472"/>
      <c r="Y67" s="472"/>
      <c r="Z67" s="472"/>
      <c r="AA67" s="472"/>
      <c r="AB67" s="472"/>
    </row>
    <row r="68" spans="1:49" ht="12" customHeight="1" x14ac:dyDescent="0.15">
      <c r="A68" s="476"/>
      <c r="B68" s="477"/>
      <c r="C68" s="477"/>
      <c r="D68" s="477"/>
      <c r="E68" s="472"/>
      <c r="F68" s="472"/>
      <c r="G68" s="472"/>
      <c r="H68" s="472"/>
      <c r="I68" s="472"/>
      <c r="J68" s="472"/>
      <c r="K68" s="472"/>
      <c r="L68" s="472"/>
      <c r="M68" s="472"/>
      <c r="N68" s="473"/>
      <c r="O68" s="474"/>
      <c r="P68" s="474"/>
      <c r="Q68" s="474"/>
      <c r="R68" s="474"/>
      <c r="S68" s="475"/>
      <c r="T68" s="472"/>
      <c r="U68" s="472"/>
      <c r="V68" s="472"/>
      <c r="W68" s="472"/>
      <c r="X68" s="472"/>
      <c r="Y68" s="472"/>
      <c r="Z68" s="472"/>
      <c r="AA68" s="472"/>
      <c r="AB68" s="472"/>
    </row>
    <row r="69" spans="1:49" ht="12" customHeight="1" x14ac:dyDescent="0.15">
      <c r="A69" s="476">
        <v>19</v>
      </c>
      <c r="B69" s="477"/>
      <c r="C69" s="477"/>
      <c r="D69" s="477"/>
      <c r="E69" s="472"/>
      <c r="F69" s="472"/>
      <c r="G69" s="472"/>
      <c r="H69" s="472"/>
      <c r="I69" s="472" t="s">
        <v>530</v>
      </c>
      <c r="J69" s="472"/>
      <c r="K69" s="472"/>
      <c r="L69" s="472"/>
      <c r="M69" s="472"/>
      <c r="N69" s="487"/>
      <c r="O69" s="488"/>
      <c r="P69" s="488"/>
      <c r="Q69" s="488"/>
      <c r="R69" s="488"/>
      <c r="S69" s="489"/>
      <c r="T69" s="472" t="s">
        <v>529</v>
      </c>
      <c r="U69" s="472"/>
      <c r="V69" s="472"/>
      <c r="W69" s="472"/>
      <c r="X69" s="472"/>
      <c r="Y69" s="472" t="s">
        <v>526</v>
      </c>
      <c r="Z69" s="472"/>
      <c r="AA69" s="472"/>
      <c r="AB69" s="472"/>
    </row>
    <row r="70" spans="1:49" ht="12" customHeight="1" x14ac:dyDescent="0.15">
      <c r="A70" s="476"/>
      <c r="B70" s="477"/>
      <c r="C70" s="477"/>
      <c r="D70" s="477"/>
      <c r="E70" s="472"/>
      <c r="F70" s="472"/>
      <c r="G70" s="472"/>
      <c r="H70" s="472"/>
      <c r="I70" s="472"/>
      <c r="J70" s="472"/>
      <c r="K70" s="472"/>
      <c r="L70" s="472"/>
      <c r="M70" s="472"/>
      <c r="N70" s="490"/>
      <c r="O70" s="491"/>
      <c r="P70" s="491"/>
      <c r="Q70" s="491"/>
      <c r="R70" s="491"/>
      <c r="S70" s="492"/>
      <c r="T70" s="472"/>
      <c r="U70" s="472"/>
      <c r="V70" s="472"/>
      <c r="W70" s="472"/>
      <c r="X70" s="472"/>
      <c r="Y70" s="472"/>
      <c r="Z70" s="472"/>
      <c r="AA70" s="472"/>
      <c r="AB70" s="472"/>
    </row>
    <row r="71" spans="1:49" ht="12" customHeight="1" x14ac:dyDescent="0.15">
      <c r="A71" s="476"/>
      <c r="B71" s="477"/>
      <c r="C71" s="477"/>
      <c r="D71" s="477"/>
      <c r="E71" s="472"/>
      <c r="F71" s="472"/>
      <c r="G71" s="472"/>
      <c r="H71" s="472"/>
      <c r="I71" s="472"/>
      <c r="J71" s="472"/>
      <c r="K71" s="472"/>
      <c r="L71" s="472"/>
      <c r="M71" s="472"/>
      <c r="N71" s="473"/>
      <c r="O71" s="474"/>
      <c r="P71" s="474"/>
      <c r="Q71" s="474"/>
      <c r="R71" s="474"/>
      <c r="S71" s="475"/>
      <c r="T71" s="472"/>
      <c r="U71" s="472"/>
      <c r="V71" s="472"/>
      <c r="W71" s="472"/>
      <c r="X71" s="472"/>
      <c r="Y71" s="472"/>
      <c r="Z71" s="472"/>
      <c r="AA71" s="472"/>
      <c r="AB71" s="472"/>
    </row>
    <row r="72" spans="1:49" ht="12" customHeight="1" x14ac:dyDescent="0.15">
      <c r="A72" s="476">
        <v>20</v>
      </c>
      <c r="B72" s="477"/>
      <c r="C72" s="477"/>
      <c r="D72" s="477"/>
      <c r="E72" s="472"/>
      <c r="F72" s="472"/>
      <c r="G72" s="472"/>
      <c r="H72" s="472"/>
      <c r="I72" s="472" t="s">
        <v>530</v>
      </c>
      <c r="J72" s="472"/>
      <c r="K72" s="472"/>
      <c r="L72" s="472"/>
      <c r="M72" s="472"/>
      <c r="N72" s="487"/>
      <c r="O72" s="488"/>
      <c r="P72" s="488"/>
      <c r="Q72" s="488"/>
      <c r="R72" s="488"/>
      <c r="S72" s="489"/>
      <c r="T72" s="472" t="s">
        <v>529</v>
      </c>
      <c r="U72" s="472"/>
      <c r="V72" s="472"/>
      <c r="W72" s="472"/>
      <c r="X72" s="472"/>
      <c r="Y72" s="472" t="s">
        <v>526</v>
      </c>
      <c r="Z72" s="472"/>
      <c r="AA72" s="472"/>
      <c r="AB72" s="472"/>
    </row>
    <row r="73" spans="1:49" ht="12" customHeight="1" x14ac:dyDescent="0.15">
      <c r="A73" s="476"/>
      <c r="B73" s="477"/>
      <c r="C73" s="477"/>
      <c r="D73" s="477"/>
      <c r="E73" s="472"/>
      <c r="F73" s="472"/>
      <c r="G73" s="472"/>
      <c r="H73" s="472"/>
      <c r="I73" s="472"/>
      <c r="J73" s="472"/>
      <c r="K73" s="472"/>
      <c r="L73" s="472"/>
      <c r="M73" s="472"/>
      <c r="N73" s="490"/>
      <c r="O73" s="491"/>
      <c r="P73" s="491"/>
      <c r="Q73" s="491"/>
      <c r="R73" s="491"/>
      <c r="S73" s="492"/>
      <c r="T73" s="472"/>
      <c r="U73" s="472"/>
      <c r="V73" s="472"/>
      <c r="W73" s="472"/>
      <c r="X73" s="472"/>
      <c r="Y73" s="472"/>
      <c r="Z73" s="472"/>
      <c r="AA73" s="472"/>
      <c r="AB73" s="472"/>
    </row>
    <row r="74" spans="1:49" ht="12" customHeight="1" x14ac:dyDescent="0.15">
      <c r="A74" s="476"/>
      <c r="B74" s="477"/>
      <c r="C74" s="477"/>
      <c r="D74" s="477"/>
      <c r="E74" s="472"/>
      <c r="F74" s="472"/>
      <c r="G74" s="472"/>
      <c r="H74" s="472"/>
      <c r="I74" s="472"/>
      <c r="J74" s="472"/>
      <c r="K74" s="472"/>
      <c r="L74" s="472"/>
      <c r="M74" s="472"/>
      <c r="N74" s="473"/>
      <c r="O74" s="474"/>
      <c r="P74" s="474"/>
      <c r="Q74" s="474"/>
      <c r="R74" s="474"/>
      <c r="S74" s="475"/>
      <c r="T74" s="472"/>
      <c r="U74" s="472"/>
      <c r="V74" s="472"/>
      <c r="W74" s="472"/>
      <c r="X74" s="472"/>
      <c r="Y74" s="472"/>
      <c r="Z74" s="472"/>
      <c r="AA74" s="472"/>
      <c r="AB74" s="472"/>
    </row>
    <row r="75" spans="1:49" ht="12" customHeight="1" x14ac:dyDescent="0.15">
      <c r="A75" s="476">
        <v>21</v>
      </c>
      <c r="B75" s="477"/>
      <c r="C75" s="477"/>
      <c r="D75" s="477"/>
      <c r="E75" s="472"/>
      <c r="F75" s="472"/>
      <c r="G75" s="472"/>
      <c r="H75" s="472"/>
      <c r="I75" s="472" t="s">
        <v>530</v>
      </c>
      <c r="J75" s="472"/>
      <c r="K75" s="472"/>
      <c r="L75" s="472"/>
      <c r="M75" s="472"/>
      <c r="N75" s="487"/>
      <c r="O75" s="488"/>
      <c r="P75" s="488"/>
      <c r="Q75" s="488"/>
      <c r="R75" s="488"/>
      <c r="S75" s="489"/>
      <c r="T75" s="472" t="s">
        <v>530</v>
      </c>
      <c r="U75" s="472"/>
      <c r="V75" s="472"/>
      <c r="W75" s="472"/>
      <c r="X75" s="472"/>
      <c r="Y75" s="472" t="s">
        <v>526</v>
      </c>
      <c r="Z75" s="472"/>
      <c r="AA75" s="472"/>
      <c r="AB75" s="472"/>
    </row>
    <row r="76" spans="1:49" ht="12" customHeight="1" x14ac:dyDescent="0.15">
      <c r="A76" s="476"/>
      <c r="B76" s="477"/>
      <c r="C76" s="477"/>
      <c r="D76" s="477"/>
      <c r="E76" s="472"/>
      <c r="F76" s="472"/>
      <c r="G76" s="472"/>
      <c r="H76" s="472"/>
      <c r="I76" s="472"/>
      <c r="J76" s="472"/>
      <c r="K76" s="472"/>
      <c r="L76" s="472"/>
      <c r="M76" s="472"/>
      <c r="N76" s="490"/>
      <c r="O76" s="491"/>
      <c r="P76" s="491"/>
      <c r="Q76" s="491"/>
      <c r="R76" s="491"/>
      <c r="S76" s="492"/>
      <c r="T76" s="472"/>
      <c r="U76" s="472"/>
      <c r="V76" s="472"/>
      <c r="W76" s="472"/>
      <c r="X76" s="472"/>
      <c r="Y76" s="472"/>
      <c r="Z76" s="472"/>
      <c r="AA76" s="472"/>
      <c r="AB76" s="472"/>
    </row>
    <row r="77" spans="1:49" ht="12" customHeight="1" x14ac:dyDescent="0.15">
      <c r="A77" s="476"/>
      <c r="B77" s="477"/>
      <c r="C77" s="477"/>
      <c r="D77" s="477"/>
      <c r="E77" s="472"/>
      <c r="F77" s="472"/>
      <c r="G77" s="472"/>
      <c r="H77" s="472"/>
      <c r="I77" s="472"/>
      <c r="J77" s="472"/>
      <c r="K77" s="472"/>
      <c r="L77" s="472"/>
      <c r="M77" s="472"/>
      <c r="N77" s="473"/>
      <c r="O77" s="474"/>
      <c r="P77" s="474"/>
      <c r="Q77" s="474"/>
      <c r="R77" s="474"/>
      <c r="S77" s="475"/>
      <c r="T77" s="472"/>
      <c r="U77" s="472"/>
      <c r="V77" s="472"/>
      <c r="W77" s="472"/>
      <c r="X77" s="472"/>
      <c r="Y77" s="472"/>
      <c r="Z77" s="472"/>
      <c r="AA77" s="472"/>
      <c r="AB77" s="472"/>
    </row>
    <row r="78" spans="1:49" ht="12" customHeight="1" x14ac:dyDescent="0.15">
      <c r="A78" s="476">
        <v>22</v>
      </c>
      <c r="B78" s="477"/>
      <c r="C78" s="477"/>
      <c r="D78" s="477"/>
      <c r="E78" s="472"/>
      <c r="F78" s="472"/>
      <c r="G78" s="472"/>
      <c r="H78" s="472"/>
      <c r="I78" s="472" t="s">
        <v>530</v>
      </c>
      <c r="J78" s="472"/>
      <c r="K78" s="472"/>
      <c r="L78" s="472"/>
      <c r="M78" s="472"/>
      <c r="N78" s="487"/>
      <c r="O78" s="488"/>
      <c r="P78" s="488"/>
      <c r="Q78" s="488"/>
      <c r="R78" s="488"/>
      <c r="S78" s="489"/>
      <c r="T78" s="472" t="s">
        <v>529</v>
      </c>
      <c r="U78" s="472"/>
      <c r="V78" s="472"/>
      <c r="W78" s="472"/>
      <c r="X78" s="472"/>
      <c r="Y78" s="472" t="s">
        <v>526</v>
      </c>
      <c r="Z78" s="472"/>
      <c r="AA78" s="472"/>
      <c r="AB78" s="472"/>
    </row>
    <row r="79" spans="1:49" ht="12" customHeight="1" x14ac:dyDescent="0.15">
      <c r="A79" s="476"/>
      <c r="B79" s="477"/>
      <c r="C79" s="477"/>
      <c r="D79" s="477"/>
      <c r="E79" s="472"/>
      <c r="F79" s="472"/>
      <c r="G79" s="472"/>
      <c r="H79" s="472"/>
      <c r="I79" s="472"/>
      <c r="J79" s="472"/>
      <c r="K79" s="472"/>
      <c r="L79" s="472"/>
      <c r="M79" s="472"/>
      <c r="N79" s="490"/>
      <c r="O79" s="491"/>
      <c r="P79" s="491"/>
      <c r="Q79" s="491"/>
      <c r="R79" s="491"/>
      <c r="S79" s="492"/>
      <c r="T79" s="472"/>
      <c r="U79" s="472"/>
      <c r="V79" s="472"/>
      <c r="W79" s="472"/>
      <c r="X79" s="472"/>
      <c r="Y79" s="472"/>
      <c r="Z79" s="472"/>
      <c r="AA79" s="472"/>
      <c r="AB79" s="472"/>
    </row>
    <row r="80" spans="1:49" ht="12" customHeight="1" x14ac:dyDescent="0.15">
      <c r="A80" s="476"/>
      <c r="B80" s="477"/>
      <c r="C80" s="477"/>
      <c r="D80" s="477"/>
      <c r="E80" s="472"/>
      <c r="F80" s="472"/>
      <c r="G80" s="472"/>
      <c r="H80" s="472"/>
      <c r="I80" s="472"/>
      <c r="J80" s="472"/>
      <c r="K80" s="472"/>
      <c r="L80" s="472"/>
      <c r="M80" s="472"/>
      <c r="N80" s="473"/>
      <c r="O80" s="474"/>
      <c r="P80" s="474"/>
      <c r="Q80" s="474"/>
      <c r="R80" s="474"/>
      <c r="S80" s="475"/>
      <c r="T80" s="472"/>
      <c r="U80" s="472"/>
      <c r="V80" s="472"/>
      <c r="W80" s="472"/>
      <c r="X80" s="472"/>
      <c r="Y80" s="472"/>
      <c r="Z80" s="472"/>
      <c r="AA80" s="472"/>
      <c r="AB80" s="472"/>
    </row>
    <row r="81" spans="1:28" ht="12" customHeight="1" x14ac:dyDescent="0.15">
      <c r="A81" s="476">
        <v>23</v>
      </c>
      <c r="B81" s="477"/>
      <c r="C81" s="477"/>
      <c r="D81" s="477"/>
      <c r="E81" s="472"/>
      <c r="F81" s="472"/>
      <c r="G81" s="472"/>
      <c r="H81" s="472"/>
      <c r="I81" s="472" t="s">
        <v>530</v>
      </c>
      <c r="J81" s="472"/>
      <c r="K81" s="472"/>
      <c r="L81" s="472"/>
      <c r="M81" s="472"/>
      <c r="N81" s="487"/>
      <c r="O81" s="488"/>
      <c r="P81" s="488"/>
      <c r="Q81" s="488"/>
      <c r="R81" s="488"/>
      <c r="S81" s="489"/>
      <c r="T81" s="472" t="s">
        <v>530</v>
      </c>
      <c r="U81" s="472"/>
      <c r="V81" s="472"/>
      <c r="W81" s="472"/>
      <c r="X81" s="472"/>
      <c r="Y81" s="472" t="s">
        <v>526</v>
      </c>
      <c r="Z81" s="472"/>
      <c r="AA81" s="472"/>
      <c r="AB81" s="472"/>
    </row>
    <row r="82" spans="1:28" ht="12" customHeight="1" x14ac:dyDescent="0.15">
      <c r="A82" s="476"/>
      <c r="B82" s="477"/>
      <c r="C82" s="477"/>
      <c r="D82" s="477"/>
      <c r="E82" s="472"/>
      <c r="F82" s="472"/>
      <c r="G82" s="472"/>
      <c r="H82" s="472"/>
      <c r="I82" s="472"/>
      <c r="J82" s="472"/>
      <c r="K82" s="472"/>
      <c r="L82" s="472"/>
      <c r="M82" s="472"/>
      <c r="N82" s="490"/>
      <c r="O82" s="491"/>
      <c r="P82" s="491"/>
      <c r="Q82" s="491"/>
      <c r="R82" s="491"/>
      <c r="S82" s="492"/>
      <c r="T82" s="472"/>
      <c r="U82" s="472"/>
      <c r="V82" s="472"/>
      <c r="W82" s="472"/>
      <c r="X82" s="472"/>
      <c r="Y82" s="472"/>
      <c r="Z82" s="472"/>
      <c r="AA82" s="472"/>
      <c r="AB82" s="472"/>
    </row>
    <row r="83" spans="1:28" ht="12" customHeight="1" x14ac:dyDescent="0.15">
      <c r="A83" s="476"/>
      <c r="B83" s="477"/>
      <c r="C83" s="477"/>
      <c r="D83" s="477"/>
      <c r="E83" s="472"/>
      <c r="F83" s="472"/>
      <c r="G83" s="472"/>
      <c r="H83" s="472"/>
      <c r="I83" s="472"/>
      <c r="J83" s="472"/>
      <c r="K83" s="472"/>
      <c r="L83" s="472"/>
      <c r="M83" s="472"/>
      <c r="N83" s="473"/>
      <c r="O83" s="474"/>
      <c r="P83" s="474"/>
      <c r="Q83" s="474"/>
      <c r="R83" s="474"/>
      <c r="S83" s="475"/>
      <c r="T83" s="472"/>
      <c r="U83" s="472"/>
      <c r="V83" s="472"/>
      <c r="W83" s="472"/>
      <c r="X83" s="472"/>
      <c r="Y83" s="472"/>
      <c r="Z83" s="472"/>
      <c r="AA83" s="472"/>
      <c r="AB83" s="472"/>
    </row>
    <row r="84" spans="1:28" ht="12" customHeight="1" x14ac:dyDescent="0.15">
      <c r="A84" s="476">
        <v>24</v>
      </c>
      <c r="B84" s="477"/>
      <c r="C84" s="477"/>
      <c r="D84" s="477"/>
      <c r="E84" s="472"/>
      <c r="F84" s="472"/>
      <c r="G84" s="472"/>
      <c r="H84" s="472"/>
      <c r="I84" s="472" t="s">
        <v>530</v>
      </c>
      <c r="J84" s="472"/>
      <c r="K84" s="472"/>
      <c r="L84" s="472"/>
      <c r="M84" s="472"/>
      <c r="N84" s="487"/>
      <c r="O84" s="488"/>
      <c r="P84" s="488"/>
      <c r="Q84" s="488"/>
      <c r="R84" s="488"/>
      <c r="S84" s="489"/>
      <c r="T84" s="472" t="s">
        <v>530</v>
      </c>
      <c r="U84" s="472"/>
      <c r="V84" s="472"/>
      <c r="W84" s="472"/>
      <c r="X84" s="472"/>
      <c r="Y84" s="472" t="s">
        <v>526</v>
      </c>
      <c r="Z84" s="472"/>
      <c r="AA84" s="472"/>
      <c r="AB84" s="472"/>
    </row>
    <row r="85" spans="1:28" ht="12" customHeight="1" x14ac:dyDescent="0.15">
      <c r="A85" s="476"/>
      <c r="B85" s="477"/>
      <c r="C85" s="477"/>
      <c r="D85" s="477"/>
      <c r="E85" s="472"/>
      <c r="F85" s="472"/>
      <c r="G85" s="472"/>
      <c r="H85" s="472"/>
      <c r="I85" s="472"/>
      <c r="J85" s="472"/>
      <c r="K85" s="472"/>
      <c r="L85" s="472"/>
      <c r="M85" s="472"/>
      <c r="N85" s="490"/>
      <c r="O85" s="491"/>
      <c r="P85" s="491"/>
      <c r="Q85" s="491"/>
      <c r="R85" s="491"/>
      <c r="S85" s="492"/>
      <c r="T85" s="472"/>
      <c r="U85" s="472"/>
      <c r="V85" s="472"/>
      <c r="W85" s="472"/>
      <c r="X85" s="472"/>
      <c r="Y85" s="472"/>
      <c r="Z85" s="472"/>
      <c r="AA85" s="472"/>
      <c r="AB85" s="472"/>
    </row>
    <row r="86" spans="1:28" ht="12" customHeight="1" x14ac:dyDescent="0.15">
      <c r="A86" s="476"/>
      <c r="B86" s="477"/>
      <c r="C86" s="477"/>
      <c r="D86" s="477"/>
      <c r="E86" s="472"/>
      <c r="F86" s="472"/>
      <c r="G86" s="472"/>
      <c r="H86" s="472"/>
      <c r="I86" s="472"/>
      <c r="J86" s="472"/>
      <c r="K86" s="472"/>
      <c r="L86" s="472"/>
      <c r="M86" s="472"/>
      <c r="N86" s="473"/>
      <c r="O86" s="474"/>
      <c r="P86" s="474"/>
      <c r="Q86" s="474"/>
      <c r="R86" s="474"/>
      <c r="S86" s="475"/>
      <c r="T86" s="472"/>
      <c r="U86" s="472"/>
      <c r="V86" s="472"/>
      <c r="W86" s="472"/>
      <c r="X86" s="472"/>
      <c r="Y86" s="472"/>
      <c r="Z86" s="472"/>
      <c r="AA86" s="472"/>
      <c r="AB86" s="472"/>
    </row>
    <row r="87" spans="1:28" ht="12" customHeight="1" x14ac:dyDescent="0.15">
      <c r="A87" s="476">
        <v>25</v>
      </c>
      <c r="B87" s="477"/>
      <c r="C87" s="477"/>
      <c r="D87" s="477"/>
      <c r="E87" s="472"/>
      <c r="F87" s="472"/>
      <c r="G87" s="472"/>
      <c r="H87" s="472"/>
      <c r="I87" s="472" t="s">
        <v>530</v>
      </c>
      <c r="J87" s="472"/>
      <c r="K87" s="472"/>
      <c r="L87" s="472"/>
      <c r="M87" s="472"/>
      <c r="N87" s="487"/>
      <c r="O87" s="488"/>
      <c r="P87" s="488"/>
      <c r="Q87" s="488"/>
      <c r="R87" s="488"/>
      <c r="S87" s="489"/>
      <c r="T87" s="472" t="s">
        <v>529</v>
      </c>
      <c r="U87" s="472"/>
      <c r="V87" s="472"/>
      <c r="W87" s="472"/>
      <c r="X87" s="472"/>
      <c r="Y87" s="472" t="s">
        <v>526</v>
      </c>
      <c r="Z87" s="472"/>
      <c r="AA87" s="472"/>
      <c r="AB87" s="472"/>
    </row>
    <row r="88" spans="1:28" ht="12" customHeight="1" x14ac:dyDescent="0.15">
      <c r="A88" s="476"/>
      <c r="B88" s="477"/>
      <c r="C88" s="477"/>
      <c r="D88" s="477"/>
      <c r="E88" s="472"/>
      <c r="F88" s="472"/>
      <c r="G88" s="472"/>
      <c r="H88" s="472"/>
      <c r="I88" s="472"/>
      <c r="J88" s="472"/>
      <c r="K88" s="472"/>
      <c r="L88" s="472"/>
      <c r="M88" s="472"/>
      <c r="N88" s="490"/>
      <c r="O88" s="491"/>
      <c r="P88" s="491"/>
      <c r="Q88" s="491"/>
      <c r="R88" s="491"/>
      <c r="S88" s="492"/>
      <c r="T88" s="472"/>
      <c r="U88" s="472"/>
      <c r="V88" s="472"/>
      <c r="W88" s="472"/>
      <c r="X88" s="472"/>
      <c r="Y88" s="472"/>
      <c r="Z88" s="472"/>
      <c r="AA88" s="472"/>
      <c r="AB88" s="472"/>
    </row>
    <row r="89" spans="1:28" ht="12" customHeight="1" x14ac:dyDescent="0.15">
      <c r="A89" s="476"/>
      <c r="B89" s="477"/>
      <c r="C89" s="477"/>
      <c r="D89" s="477"/>
      <c r="E89" s="472"/>
      <c r="F89" s="472"/>
      <c r="G89" s="472"/>
      <c r="H89" s="472"/>
      <c r="I89" s="472"/>
      <c r="J89" s="472"/>
      <c r="K89" s="472"/>
      <c r="L89" s="472"/>
      <c r="M89" s="472"/>
      <c r="N89" s="473"/>
      <c r="O89" s="474"/>
      <c r="P89" s="474"/>
      <c r="Q89" s="474"/>
      <c r="R89" s="474"/>
      <c r="S89" s="475"/>
      <c r="T89" s="472"/>
      <c r="U89" s="472"/>
      <c r="V89" s="472"/>
      <c r="W89" s="472"/>
      <c r="X89" s="472"/>
      <c r="Y89" s="472"/>
      <c r="Z89" s="472"/>
      <c r="AA89" s="472"/>
      <c r="AB89" s="472"/>
    </row>
    <row r="90" spans="1:28" ht="12" customHeight="1" x14ac:dyDescent="0.15">
      <c r="A90" s="476">
        <v>26</v>
      </c>
      <c r="B90" s="477"/>
      <c r="C90" s="477"/>
      <c r="D90" s="477"/>
      <c r="E90" s="472"/>
      <c r="F90" s="472"/>
      <c r="G90" s="472"/>
      <c r="H90" s="472"/>
      <c r="I90" s="472" t="s">
        <v>530</v>
      </c>
      <c r="J90" s="472"/>
      <c r="K90" s="472"/>
      <c r="L90" s="472"/>
      <c r="M90" s="472"/>
      <c r="N90" s="487"/>
      <c r="O90" s="488"/>
      <c r="P90" s="488"/>
      <c r="Q90" s="488"/>
      <c r="R90" s="488"/>
      <c r="S90" s="489"/>
      <c r="T90" s="472" t="s">
        <v>530</v>
      </c>
      <c r="U90" s="472"/>
      <c r="V90" s="472"/>
      <c r="W90" s="472"/>
      <c r="X90" s="472"/>
      <c r="Y90" s="472" t="s">
        <v>526</v>
      </c>
      <c r="Z90" s="472"/>
      <c r="AA90" s="472"/>
      <c r="AB90" s="472"/>
    </row>
    <row r="91" spans="1:28" ht="12" customHeight="1" x14ac:dyDescent="0.15">
      <c r="A91" s="476"/>
      <c r="B91" s="477"/>
      <c r="C91" s="477"/>
      <c r="D91" s="477"/>
      <c r="E91" s="472"/>
      <c r="F91" s="472"/>
      <c r="G91" s="472"/>
      <c r="H91" s="472"/>
      <c r="I91" s="472"/>
      <c r="J91" s="472"/>
      <c r="K91" s="472"/>
      <c r="L91" s="472"/>
      <c r="M91" s="472"/>
      <c r="N91" s="490"/>
      <c r="O91" s="491"/>
      <c r="P91" s="491"/>
      <c r="Q91" s="491"/>
      <c r="R91" s="491"/>
      <c r="S91" s="492"/>
      <c r="T91" s="472"/>
      <c r="U91" s="472"/>
      <c r="V91" s="472"/>
      <c r="W91" s="472"/>
      <c r="X91" s="472"/>
      <c r="Y91" s="472"/>
      <c r="Z91" s="472"/>
      <c r="AA91" s="472"/>
      <c r="AB91" s="472"/>
    </row>
    <row r="92" spans="1:28" ht="12" customHeight="1" x14ac:dyDescent="0.15">
      <c r="A92" s="476"/>
      <c r="B92" s="477"/>
      <c r="C92" s="477"/>
      <c r="D92" s="477"/>
      <c r="E92" s="472"/>
      <c r="F92" s="472"/>
      <c r="G92" s="472"/>
      <c r="H92" s="472"/>
      <c r="I92" s="472"/>
      <c r="J92" s="472"/>
      <c r="K92" s="472"/>
      <c r="L92" s="472"/>
      <c r="M92" s="472"/>
      <c r="N92" s="473"/>
      <c r="O92" s="474"/>
      <c r="P92" s="474"/>
      <c r="Q92" s="474"/>
      <c r="R92" s="474"/>
      <c r="S92" s="475"/>
      <c r="T92" s="472"/>
      <c r="U92" s="472"/>
      <c r="V92" s="472"/>
      <c r="W92" s="472"/>
      <c r="X92" s="472"/>
      <c r="Y92" s="472"/>
      <c r="Z92" s="472"/>
      <c r="AA92" s="472"/>
      <c r="AB92" s="472"/>
    </row>
    <row r="93" spans="1:28" ht="12" customHeight="1" x14ac:dyDescent="0.15">
      <c r="A93" s="476">
        <v>27</v>
      </c>
      <c r="B93" s="477"/>
      <c r="C93" s="477"/>
      <c r="D93" s="477"/>
      <c r="E93" s="472"/>
      <c r="F93" s="472"/>
      <c r="G93" s="472"/>
      <c r="H93" s="472"/>
      <c r="I93" s="472" t="s">
        <v>530</v>
      </c>
      <c r="J93" s="472"/>
      <c r="K93" s="472"/>
      <c r="L93" s="472"/>
      <c r="M93" s="472"/>
      <c r="N93" s="487"/>
      <c r="O93" s="488"/>
      <c r="P93" s="488"/>
      <c r="Q93" s="488"/>
      <c r="R93" s="488"/>
      <c r="S93" s="489"/>
      <c r="T93" s="472" t="s">
        <v>529</v>
      </c>
      <c r="U93" s="472"/>
      <c r="V93" s="472"/>
      <c r="W93" s="472"/>
      <c r="X93" s="472"/>
      <c r="Y93" s="472" t="s">
        <v>526</v>
      </c>
      <c r="Z93" s="472"/>
      <c r="AA93" s="472"/>
      <c r="AB93" s="472"/>
    </row>
    <row r="94" spans="1:28" ht="12" customHeight="1" x14ac:dyDescent="0.15">
      <c r="A94" s="476"/>
      <c r="B94" s="477"/>
      <c r="C94" s="477"/>
      <c r="D94" s="477"/>
      <c r="E94" s="472"/>
      <c r="F94" s="472"/>
      <c r="G94" s="472"/>
      <c r="H94" s="472"/>
      <c r="I94" s="472"/>
      <c r="J94" s="472"/>
      <c r="K94" s="472"/>
      <c r="L94" s="472"/>
      <c r="M94" s="472"/>
      <c r="N94" s="490"/>
      <c r="O94" s="491"/>
      <c r="P94" s="491"/>
      <c r="Q94" s="491"/>
      <c r="R94" s="491"/>
      <c r="S94" s="492"/>
      <c r="T94" s="472"/>
      <c r="U94" s="472"/>
      <c r="V94" s="472"/>
      <c r="W94" s="472"/>
      <c r="X94" s="472"/>
      <c r="Y94" s="472"/>
      <c r="Z94" s="472"/>
      <c r="AA94" s="472"/>
      <c r="AB94" s="472"/>
    </row>
    <row r="95" spans="1:28" ht="12" customHeight="1" x14ac:dyDescent="0.15">
      <c r="A95" s="476"/>
      <c r="B95" s="477"/>
      <c r="C95" s="477"/>
      <c r="D95" s="477"/>
      <c r="E95" s="472"/>
      <c r="F95" s="472"/>
      <c r="G95" s="472"/>
      <c r="H95" s="472"/>
      <c r="I95" s="472"/>
      <c r="J95" s="472"/>
      <c r="K95" s="472"/>
      <c r="L95" s="472"/>
      <c r="M95" s="472"/>
      <c r="N95" s="473"/>
      <c r="O95" s="474"/>
      <c r="P95" s="474"/>
      <c r="Q95" s="474"/>
      <c r="R95" s="474"/>
      <c r="S95" s="475"/>
      <c r="T95" s="472"/>
      <c r="U95" s="472"/>
      <c r="V95" s="472"/>
      <c r="W95" s="472"/>
      <c r="X95" s="472"/>
      <c r="Y95" s="472"/>
      <c r="Z95" s="472"/>
      <c r="AA95" s="472"/>
      <c r="AB95" s="472"/>
    </row>
    <row r="96" spans="1:28" ht="12" customHeight="1" x14ac:dyDescent="0.15">
      <c r="A96" s="476">
        <v>28</v>
      </c>
      <c r="B96" s="477"/>
      <c r="C96" s="477"/>
      <c r="D96" s="477"/>
      <c r="E96" s="472"/>
      <c r="F96" s="472"/>
      <c r="G96" s="472"/>
      <c r="H96" s="472"/>
      <c r="I96" s="472" t="s">
        <v>530</v>
      </c>
      <c r="J96" s="472"/>
      <c r="K96" s="472"/>
      <c r="L96" s="472"/>
      <c r="M96" s="472"/>
      <c r="N96" s="487"/>
      <c r="O96" s="488"/>
      <c r="P96" s="488"/>
      <c r="Q96" s="488"/>
      <c r="R96" s="488"/>
      <c r="S96" s="489"/>
      <c r="T96" s="472" t="s">
        <v>530</v>
      </c>
      <c r="U96" s="472"/>
      <c r="V96" s="472"/>
      <c r="W96" s="472"/>
      <c r="X96" s="472"/>
      <c r="Y96" s="472" t="s">
        <v>526</v>
      </c>
      <c r="Z96" s="472"/>
      <c r="AA96" s="472"/>
      <c r="AB96" s="472"/>
    </row>
    <row r="97" spans="1:28" ht="12" customHeight="1" x14ac:dyDescent="0.15">
      <c r="A97" s="476"/>
      <c r="B97" s="477"/>
      <c r="C97" s="477"/>
      <c r="D97" s="477"/>
      <c r="E97" s="472"/>
      <c r="F97" s="472"/>
      <c r="G97" s="472"/>
      <c r="H97" s="472"/>
      <c r="I97" s="472"/>
      <c r="J97" s="472"/>
      <c r="K97" s="472"/>
      <c r="L97" s="472"/>
      <c r="M97" s="472"/>
      <c r="N97" s="490"/>
      <c r="O97" s="491"/>
      <c r="P97" s="491"/>
      <c r="Q97" s="491"/>
      <c r="R97" s="491"/>
      <c r="S97" s="492"/>
      <c r="T97" s="472"/>
      <c r="U97" s="472"/>
      <c r="V97" s="472"/>
      <c r="W97" s="472"/>
      <c r="X97" s="472"/>
      <c r="Y97" s="472"/>
      <c r="Z97" s="472"/>
      <c r="AA97" s="472"/>
      <c r="AB97" s="472"/>
    </row>
    <row r="98" spans="1:28" ht="12" customHeight="1" x14ac:dyDescent="0.15">
      <c r="A98" s="476"/>
      <c r="B98" s="477"/>
      <c r="C98" s="477"/>
      <c r="D98" s="477"/>
      <c r="E98" s="472"/>
      <c r="F98" s="472"/>
      <c r="G98" s="472"/>
      <c r="H98" s="472"/>
      <c r="I98" s="472"/>
      <c r="J98" s="472"/>
      <c r="K98" s="472"/>
      <c r="L98" s="472"/>
      <c r="M98" s="472"/>
      <c r="N98" s="473"/>
      <c r="O98" s="474"/>
      <c r="P98" s="474"/>
      <c r="Q98" s="474"/>
      <c r="R98" s="474"/>
      <c r="S98" s="475"/>
      <c r="T98" s="472"/>
      <c r="U98" s="472"/>
      <c r="V98" s="472"/>
      <c r="W98" s="472"/>
      <c r="X98" s="472"/>
      <c r="Y98" s="472"/>
      <c r="Z98" s="472"/>
      <c r="AA98" s="472"/>
      <c r="AB98" s="472"/>
    </row>
    <row r="99" spans="1:28" ht="12" customHeight="1" x14ac:dyDescent="0.15">
      <c r="A99" s="476">
        <v>29</v>
      </c>
      <c r="B99" s="477"/>
      <c r="C99" s="477"/>
      <c r="D99" s="477"/>
      <c r="E99" s="472"/>
      <c r="F99" s="472"/>
      <c r="G99" s="472"/>
      <c r="H99" s="472"/>
      <c r="I99" s="472" t="s">
        <v>530</v>
      </c>
      <c r="J99" s="472"/>
      <c r="K99" s="472"/>
      <c r="L99" s="472"/>
      <c r="M99" s="472"/>
      <c r="N99" s="487"/>
      <c r="O99" s="488"/>
      <c r="P99" s="488"/>
      <c r="Q99" s="488"/>
      <c r="R99" s="488"/>
      <c r="S99" s="489"/>
      <c r="T99" s="472" t="s">
        <v>530</v>
      </c>
      <c r="U99" s="472"/>
      <c r="V99" s="472"/>
      <c r="W99" s="472"/>
      <c r="X99" s="472"/>
      <c r="Y99" s="472" t="s">
        <v>526</v>
      </c>
      <c r="Z99" s="472"/>
      <c r="AA99" s="472"/>
      <c r="AB99" s="472"/>
    </row>
    <row r="100" spans="1:28" ht="12" customHeight="1" x14ac:dyDescent="0.15">
      <c r="A100" s="476"/>
      <c r="B100" s="477"/>
      <c r="C100" s="477"/>
      <c r="D100" s="477"/>
      <c r="E100" s="472"/>
      <c r="F100" s="472"/>
      <c r="G100" s="472"/>
      <c r="H100" s="472"/>
      <c r="I100" s="472"/>
      <c r="J100" s="472"/>
      <c r="K100" s="472"/>
      <c r="L100" s="472"/>
      <c r="M100" s="472"/>
      <c r="N100" s="490"/>
      <c r="O100" s="491"/>
      <c r="P100" s="491"/>
      <c r="Q100" s="491"/>
      <c r="R100" s="491"/>
      <c r="S100" s="492"/>
      <c r="T100" s="472"/>
      <c r="U100" s="472"/>
      <c r="V100" s="472"/>
      <c r="W100" s="472"/>
      <c r="X100" s="472"/>
      <c r="Y100" s="472"/>
      <c r="Z100" s="472"/>
      <c r="AA100" s="472"/>
      <c r="AB100" s="472"/>
    </row>
    <row r="101" spans="1:28" ht="12" customHeight="1" x14ac:dyDescent="0.15">
      <c r="A101" s="476"/>
      <c r="B101" s="477"/>
      <c r="C101" s="477"/>
      <c r="D101" s="477"/>
      <c r="E101" s="472"/>
      <c r="F101" s="472"/>
      <c r="G101" s="472"/>
      <c r="H101" s="472"/>
      <c r="I101" s="472"/>
      <c r="J101" s="472"/>
      <c r="K101" s="472"/>
      <c r="L101" s="472"/>
      <c r="M101" s="472"/>
      <c r="N101" s="473"/>
      <c r="O101" s="474"/>
      <c r="P101" s="474"/>
      <c r="Q101" s="474"/>
      <c r="R101" s="474"/>
      <c r="S101" s="475"/>
      <c r="T101" s="472"/>
      <c r="U101" s="472"/>
      <c r="V101" s="472"/>
      <c r="W101" s="472"/>
      <c r="X101" s="472"/>
      <c r="Y101" s="472"/>
      <c r="Z101" s="472"/>
      <c r="AA101" s="472"/>
      <c r="AB101" s="472"/>
    </row>
    <row r="102" spans="1:28" ht="12" customHeight="1" x14ac:dyDescent="0.15">
      <c r="A102" s="476">
        <v>30</v>
      </c>
      <c r="B102" s="477"/>
      <c r="C102" s="477"/>
      <c r="D102" s="477"/>
      <c r="E102" s="472"/>
      <c r="F102" s="472"/>
      <c r="G102" s="472"/>
      <c r="H102" s="472"/>
      <c r="I102" s="472" t="s">
        <v>529</v>
      </c>
      <c r="J102" s="472"/>
      <c r="K102" s="472"/>
      <c r="L102" s="472"/>
      <c r="M102" s="472"/>
      <c r="N102" s="487"/>
      <c r="O102" s="488"/>
      <c r="P102" s="488"/>
      <c r="Q102" s="488"/>
      <c r="R102" s="488"/>
      <c r="S102" s="489"/>
      <c r="T102" s="472" t="s">
        <v>530</v>
      </c>
      <c r="U102" s="472"/>
      <c r="V102" s="472"/>
      <c r="W102" s="472"/>
      <c r="X102" s="472"/>
      <c r="Y102" s="472" t="s">
        <v>526</v>
      </c>
      <c r="Z102" s="472"/>
      <c r="AA102" s="472"/>
      <c r="AB102" s="472"/>
    </row>
    <row r="103" spans="1:28" ht="12" customHeight="1" x14ac:dyDescent="0.15">
      <c r="A103" s="476"/>
      <c r="B103" s="477"/>
      <c r="C103" s="477"/>
      <c r="D103" s="477"/>
      <c r="E103" s="472"/>
      <c r="F103" s="472"/>
      <c r="G103" s="472"/>
      <c r="H103" s="472"/>
      <c r="I103" s="472"/>
      <c r="J103" s="472"/>
      <c r="K103" s="472"/>
      <c r="L103" s="472"/>
      <c r="M103" s="472"/>
      <c r="N103" s="490"/>
      <c r="O103" s="491"/>
      <c r="P103" s="491"/>
      <c r="Q103" s="491"/>
      <c r="R103" s="491"/>
      <c r="S103" s="492"/>
      <c r="T103" s="472"/>
      <c r="U103" s="472"/>
      <c r="V103" s="472"/>
      <c r="W103" s="472"/>
      <c r="X103" s="472"/>
      <c r="Y103" s="472"/>
      <c r="Z103" s="472"/>
      <c r="AA103" s="472"/>
      <c r="AB103" s="472"/>
    </row>
    <row r="104" spans="1:28" ht="12" customHeight="1" x14ac:dyDescent="0.15">
      <c r="A104" s="476"/>
      <c r="B104" s="477"/>
      <c r="C104" s="477"/>
      <c r="D104" s="477"/>
      <c r="E104" s="472"/>
      <c r="F104" s="472"/>
      <c r="G104" s="472"/>
      <c r="H104" s="472"/>
      <c r="I104" s="472"/>
      <c r="J104" s="472"/>
      <c r="K104" s="472"/>
      <c r="L104" s="472"/>
      <c r="M104" s="472"/>
      <c r="N104" s="473"/>
      <c r="O104" s="474"/>
      <c r="P104" s="474"/>
      <c r="Q104" s="474"/>
      <c r="R104" s="474"/>
      <c r="S104" s="475"/>
      <c r="T104" s="472"/>
      <c r="U104" s="472"/>
      <c r="V104" s="472"/>
      <c r="W104" s="472"/>
      <c r="X104" s="472"/>
      <c r="Y104" s="472"/>
      <c r="Z104" s="472"/>
      <c r="AA104" s="472"/>
      <c r="AB104" s="472"/>
    </row>
    <row r="105" spans="1:28" ht="12" customHeight="1" x14ac:dyDescent="0.15">
      <c r="A105" s="476">
        <v>31</v>
      </c>
      <c r="B105" s="477"/>
      <c r="C105" s="477"/>
      <c r="D105" s="477"/>
      <c r="E105" s="472"/>
      <c r="F105" s="472"/>
      <c r="G105" s="472"/>
      <c r="H105" s="472"/>
      <c r="I105" s="472" t="s">
        <v>529</v>
      </c>
      <c r="J105" s="472"/>
      <c r="K105" s="472"/>
      <c r="L105" s="472"/>
      <c r="M105" s="472"/>
      <c r="N105" s="487"/>
      <c r="O105" s="488"/>
      <c r="P105" s="488"/>
      <c r="Q105" s="488"/>
      <c r="R105" s="488"/>
      <c r="S105" s="489"/>
      <c r="T105" s="472" t="s">
        <v>529</v>
      </c>
      <c r="U105" s="472"/>
      <c r="V105" s="472"/>
      <c r="W105" s="472"/>
      <c r="X105" s="472"/>
      <c r="Y105" s="472" t="s">
        <v>526</v>
      </c>
      <c r="Z105" s="472"/>
      <c r="AA105" s="472"/>
      <c r="AB105" s="472"/>
    </row>
    <row r="106" spans="1:28" ht="12" customHeight="1" x14ac:dyDescent="0.15">
      <c r="A106" s="476"/>
      <c r="B106" s="477"/>
      <c r="C106" s="477"/>
      <c r="D106" s="477"/>
      <c r="E106" s="472"/>
      <c r="F106" s="472"/>
      <c r="G106" s="472"/>
      <c r="H106" s="472"/>
      <c r="I106" s="472"/>
      <c r="J106" s="472"/>
      <c r="K106" s="472"/>
      <c r="L106" s="472"/>
      <c r="M106" s="472"/>
      <c r="N106" s="490"/>
      <c r="O106" s="491"/>
      <c r="P106" s="491"/>
      <c r="Q106" s="491"/>
      <c r="R106" s="491"/>
      <c r="S106" s="492"/>
      <c r="T106" s="472"/>
      <c r="U106" s="472"/>
      <c r="V106" s="472"/>
      <c r="W106" s="472"/>
      <c r="X106" s="472"/>
      <c r="Y106" s="472"/>
      <c r="Z106" s="472"/>
      <c r="AA106" s="472"/>
      <c r="AB106" s="472"/>
    </row>
    <row r="107" spans="1:28" ht="12" customHeight="1" x14ac:dyDescent="0.15">
      <c r="A107" s="476"/>
      <c r="B107" s="477"/>
      <c r="C107" s="477"/>
      <c r="D107" s="477"/>
      <c r="E107" s="472"/>
      <c r="F107" s="472"/>
      <c r="G107" s="472"/>
      <c r="H107" s="472"/>
      <c r="I107" s="472"/>
      <c r="J107" s="472"/>
      <c r="K107" s="472"/>
      <c r="L107" s="472"/>
      <c r="M107" s="472"/>
      <c r="N107" s="473"/>
      <c r="O107" s="474"/>
      <c r="P107" s="474"/>
      <c r="Q107" s="474"/>
      <c r="R107" s="474"/>
      <c r="S107" s="475"/>
      <c r="T107" s="472"/>
      <c r="U107" s="472"/>
      <c r="V107" s="472"/>
      <c r="W107" s="472"/>
      <c r="X107" s="472"/>
      <c r="Y107" s="472"/>
      <c r="Z107" s="472"/>
      <c r="AA107" s="472"/>
      <c r="AB107" s="472"/>
    </row>
    <row r="108" spans="1:28" ht="12" customHeight="1" x14ac:dyDescent="0.15">
      <c r="A108" s="476">
        <v>32</v>
      </c>
      <c r="B108" s="477"/>
      <c r="C108" s="477"/>
      <c r="D108" s="477"/>
      <c r="E108" s="472"/>
      <c r="F108" s="472"/>
      <c r="G108" s="472"/>
      <c r="H108" s="472"/>
      <c r="I108" s="472" t="s">
        <v>530</v>
      </c>
      <c r="J108" s="472"/>
      <c r="K108" s="472"/>
      <c r="L108" s="472"/>
      <c r="M108" s="472"/>
      <c r="N108" s="487"/>
      <c r="O108" s="488"/>
      <c r="P108" s="488"/>
      <c r="Q108" s="488"/>
      <c r="R108" s="488"/>
      <c r="S108" s="489"/>
      <c r="T108" s="472" t="s">
        <v>530</v>
      </c>
      <c r="U108" s="472"/>
      <c r="V108" s="472"/>
      <c r="W108" s="472"/>
      <c r="X108" s="472"/>
      <c r="Y108" s="472" t="s">
        <v>526</v>
      </c>
      <c r="Z108" s="472"/>
      <c r="AA108" s="472"/>
      <c r="AB108" s="472"/>
    </row>
    <row r="109" spans="1:28" ht="12" customHeight="1" x14ac:dyDescent="0.15">
      <c r="A109" s="476"/>
      <c r="B109" s="477"/>
      <c r="C109" s="477"/>
      <c r="D109" s="477"/>
      <c r="E109" s="472"/>
      <c r="F109" s="472"/>
      <c r="G109" s="472"/>
      <c r="H109" s="472"/>
      <c r="I109" s="472"/>
      <c r="J109" s="472"/>
      <c r="K109" s="472"/>
      <c r="L109" s="472"/>
      <c r="M109" s="472"/>
      <c r="N109" s="490"/>
      <c r="O109" s="491"/>
      <c r="P109" s="491"/>
      <c r="Q109" s="491"/>
      <c r="R109" s="491"/>
      <c r="S109" s="492"/>
      <c r="T109" s="472"/>
      <c r="U109" s="472"/>
      <c r="V109" s="472"/>
      <c r="W109" s="472"/>
      <c r="X109" s="472"/>
      <c r="Y109" s="472"/>
      <c r="Z109" s="472"/>
      <c r="AA109" s="472"/>
      <c r="AB109" s="472"/>
    </row>
    <row r="110" spans="1:28" ht="12" customHeight="1" x14ac:dyDescent="0.15">
      <c r="A110" s="476"/>
      <c r="B110" s="477"/>
      <c r="C110" s="477"/>
      <c r="D110" s="477"/>
      <c r="E110" s="472"/>
      <c r="F110" s="472"/>
      <c r="G110" s="472"/>
      <c r="H110" s="472"/>
      <c r="I110" s="472"/>
      <c r="J110" s="472"/>
      <c r="K110" s="472"/>
      <c r="L110" s="472"/>
      <c r="M110" s="472"/>
      <c r="N110" s="473"/>
      <c r="O110" s="474"/>
      <c r="P110" s="474"/>
      <c r="Q110" s="474"/>
      <c r="R110" s="474"/>
      <c r="S110" s="475"/>
      <c r="T110" s="472"/>
      <c r="U110" s="472"/>
      <c r="V110" s="472"/>
      <c r="W110" s="472"/>
      <c r="X110" s="472"/>
      <c r="Y110" s="472"/>
      <c r="Z110" s="472"/>
      <c r="AA110" s="472"/>
      <c r="AB110" s="472"/>
    </row>
    <row r="111" spans="1:28" ht="12" customHeight="1" x14ac:dyDescent="0.15">
      <c r="A111" s="476">
        <v>33</v>
      </c>
      <c r="B111" s="477"/>
      <c r="C111" s="477"/>
      <c r="D111" s="477"/>
      <c r="E111" s="472"/>
      <c r="F111" s="472"/>
      <c r="G111" s="472"/>
      <c r="H111" s="472"/>
      <c r="I111" s="472" t="s">
        <v>530</v>
      </c>
      <c r="J111" s="472"/>
      <c r="K111" s="472"/>
      <c r="L111" s="472"/>
      <c r="M111" s="472"/>
      <c r="N111" s="487"/>
      <c r="O111" s="488"/>
      <c r="P111" s="488"/>
      <c r="Q111" s="488"/>
      <c r="R111" s="488"/>
      <c r="S111" s="489"/>
      <c r="T111" s="472" t="s">
        <v>530</v>
      </c>
      <c r="U111" s="472"/>
      <c r="V111" s="472"/>
      <c r="W111" s="472"/>
      <c r="X111" s="472"/>
      <c r="Y111" s="472" t="s">
        <v>526</v>
      </c>
      <c r="Z111" s="472"/>
      <c r="AA111" s="472"/>
      <c r="AB111" s="472"/>
    </row>
    <row r="112" spans="1:28" ht="12" customHeight="1" x14ac:dyDescent="0.15">
      <c r="A112" s="476"/>
      <c r="B112" s="477"/>
      <c r="C112" s="477"/>
      <c r="D112" s="477"/>
      <c r="E112" s="472"/>
      <c r="F112" s="472"/>
      <c r="G112" s="472"/>
      <c r="H112" s="472"/>
      <c r="I112" s="472"/>
      <c r="J112" s="472"/>
      <c r="K112" s="472"/>
      <c r="L112" s="472"/>
      <c r="M112" s="472"/>
      <c r="N112" s="490"/>
      <c r="O112" s="491"/>
      <c r="P112" s="491"/>
      <c r="Q112" s="491"/>
      <c r="R112" s="491"/>
      <c r="S112" s="492"/>
      <c r="T112" s="472"/>
      <c r="U112" s="472"/>
      <c r="V112" s="472"/>
      <c r="W112" s="472"/>
      <c r="X112" s="472"/>
      <c r="Y112" s="472"/>
      <c r="Z112" s="472"/>
      <c r="AA112" s="472"/>
      <c r="AB112" s="472"/>
    </row>
    <row r="113" spans="1:28" ht="12" customHeight="1" x14ac:dyDescent="0.15">
      <c r="A113" s="476"/>
      <c r="B113" s="477"/>
      <c r="C113" s="477"/>
      <c r="D113" s="477"/>
      <c r="E113" s="472"/>
      <c r="F113" s="472"/>
      <c r="G113" s="472"/>
      <c r="H113" s="472"/>
      <c r="I113" s="472"/>
      <c r="J113" s="472"/>
      <c r="K113" s="472"/>
      <c r="L113" s="472"/>
      <c r="M113" s="472"/>
      <c r="N113" s="473"/>
      <c r="O113" s="474"/>
      <c r="P113" s="474"/>
      <c r="Q113" s="474"/>
      <c r="R113" s="474"/>
      <c r="S113" s="475"/>
      <c r="T113" s="472"/>
      <c r="U113" s="472"/>
      <c r="V113" s="472"/>
      <c r="W113" s="472"/>
      <c r="X113" s="472"/>
      <c r="Y113" s="472"/>
      <c r="Z113" s="472"/>
      <c r="AA113" s="472"/>
      <c r="AB113" s="472"/>
    </row>
    <row r="114" spans="1:28" ht="12" customHeight="1" x14ac:dyDescent="0.15">
      <c r="A114" s="476">
        <v>34</v>
      </c>
      <c r="B114" s="477"/>
      <c r="C114" s="477"/>
      <c r="D114" s="477"/>
      <c r="E114" s="472"/>
      <c r="F114" s="472"/>
      <c r="G114" s="472"/>
      <c r="H114" s="472"/>
      <c r="I114" s="472" t="s">
        <v>530</v>
      </c>
      <c r="J114" s="472"/>
      <c r="K114" s="472"/>
      <c r="L114" s="472"/>
      <c r="M114" s="472"/>
      <c r="N114" s="487"/>
      <c r="O114" s="488"/>
      <c r="P114" s="488"/>
      <c r="Q114" s="488"/>
      <c r="R114" s="488"/>
      <c r="S114" s="489"/>
      <c r="T114" s="472" t="s">
        <v>529</v>
      </c>
      <c r="U114" s="472"/>
      <c r="V114" s="472"/>
      <c r="W114" s="472"/>
      <c r="X114" s="472"/>
      <c r="Y114" s="472" t="s">
        <v>526</v>
      </c>
      <c r="Z114" s="472"/>
      <c r="AA114" s="472"/>
      <c r="AB114" s="472"/>
    </row>
    <row r="115" spans="1:28" ht="12" customHeight="1" x14ac:dyDescent="0.15">
      <c r="A115" s="476"/>
      <c r="B115" s="477"/>
      <c r="C115" s="477"/>
      <c r="D115" s="477"/>
      <c r="E115" s="472"/>
      <c r="F115" s="472"/>
      <c r="G115" s="472"/>
      <c r="H115" s="472"/>
      <c r="I115" s="472"/>
      <c r="J115" s="472"/>
      <c r="K115" s="472"/>
      <c r="L115" s="472"/>
      <c r="M115" s="472"/>
      <c r="N115" s="490"/>
      <c r="O115" s="491"/>
      <c r="P115" s="491"/>
      <c r="Q115" s="491"/>
      <c r="R115" s="491"/>
      <c r="S115" s="492"/>
      <c r="T115" s="472"/>
      <c r="U115" s="472"/>
      <c r="V115" s="472"/>
      <c r="W115" s="472"/>
      <c r="X115" s="472"/>
      <c r="Y115" s="472"/>
      <c r="Z115" s="472"/>
      <c r="AA115" s="472"/>
      <c r="AB115" s="472"/>
    </row>
    <row r="116" spans="1:28" ht="12" customHeight="1" x14ac:dyDescent="0.15">
      <c r="A116" s="476"/>
      <c r="B116" s="477"/>
      <c r="C116" s="477"/>
      <c r="D116" s="477"/>
      <c r="E116" s="472"/>
      <c r="F116" s="472"/>
      <c r="G116" s="472"/>
      <c r="H116" s="472"/>
      <c r="I116" s="472"/>
      <c r="J116" s="472"/>
      <c r="K116" s="472"/>
      <c r="L116" s="472"/>
      <c r="M116" s="472"/>
      <c r="N116" s="473"/>
      <c r="O116" s="474"/>
      <c r="P116" s="474"/>
      <c r="Q116" s="474"/>
      <c r="R116" s="474"/>
      <c r="S116" s="475"/>
      <c r="T116" s="472"/>
      <c r="U116" s="472"/>
      <c r="V116" s="472"/>
      <c r="W116" s="472"/>
      <c r="X116" s="472"/>
      <c r="Y116" s="472"/>
      <c r="Z116" s="472"/>
      <c r="AA116" s="472"/>
      <c r="AB116" s="472"/>
    </row>
    <row r="117" spans="1:28" ht="12" customHeight="1" x14ac:dyDescent="0.15">
      <c r="A117" s="476">
        <v>35</v>
      </c>
      <c r="B117" s="477"/>
      <c r="C117" s="477"/>
      <c r="D117" s="477"/>
      <c r="E117" s="472"/>
      <c r="F117" s="472"/>
      <c r="G117" s="472"/>
      <c r="H117" s="472"/>
      <c r="I117" s="472" t="s">
        <v>530</v>
      </c>
      <c r="J117" s="472"/>
      <c r="K117" s="472"/>
      <c r="L117" s="472"/>
      <c r="M117" s="472"/>
      <c r="N117" s="487"/>
      <c r="O117" s="488"/>
      <c r="P117" s="488"/>
      <c r="Q117" s="488"/>
      <c r="R117" s="488"/>
      <c r="S117" s="489"/>
      <c r="T117" s="472" t="s">
        <v>530</v>
      </c>
      <c r="U117" s="472"/>
      <c r="V117" s="472"/>
      <c r="W117" s="472"/>
      <c r="X117" s="472"/>
      <c r="Y117" s="472" t="s">
        <v>526</v>
      </c>
      <c r="Z117" s="472"/>
      <c r="AA117" s="472"/>
      <c r="AB117" s="472"/>
    </row>
    <row r="118" spans="1:28" ht="12" customHeight="1" x14ac:dyDescent="0.15">
      <c r="A118" s="476"/>
      <c r="B118" s="477"/>
      <c r="C118" s="477"/>
      <c r="D118" s="477"/>
      <c r="E118" s="472"/>
      <c r="F118" s="472"/>
      <c r="G118" s="472"/>
      <c r="H118" s="472"/>
      <c r="I118" s="472"/>
      <c r="J118" s="472"/>
      <c r="K118" s="472"/>
      <c r="L118" s="472"/>
      <c r="M118" s="472"/>
      <c r="N118" s="490"/>
      <c r="O118" s="491"/>
      <c r="P118" s="491"/>
      <c r="Q118" s="491"/>
      <c r="R118" s="491"/>
      <c r="S118" s="492"/>
      <c r="T118" s="472"/>
      <c r="U118" s="472"/>
      <c r="V118" s="472"/>
      <c r="W118" s="472"/>
      <c r="X118" s="472"/>
      <c r="Y118" s="472"/>
      <c r="Z118" s="472"/>
      <c r="AA118" s="472"/>
      <c r="AB118" s="472"/>
    </row>
    <row r="119" spans="1:28" ht="12" customHeight="1" x14ac:dyDescent="0.15">
      <c r="A119" s="476"/>
      <c r="B119" s="477"/>
      <c r="C119" s="477"/>
      <c r="D119" s="477"/>
      <c r="E119" s="472"/>
      <c r="F119" s="472"/>
      <c r="G119" s="472"/>
      <c r="H119" s="472"/>
      <c r="I119" s="472"/>
      <c r="J119" s="472"/>
      <c r="K119" s="472"/>
      <c r="L119" s="472"/>
      <c r="M119" s="472"/>
      <c r="N119" s="473"/>
      <c r="O119" s="474"/>
      <c r="P119" s="474"/>
      <c r="Q119" s="474"/>
      <c r="R119" s="474"/>
      <c r="S119" s="475"/>
      <c r="T119" s="472"/>
      <c r="U119" s="472"/>
      <c r="V119" s="472"/>
      <c r="W119" s="472"/>
      <c r="X119" s="472"/>
      <c r="Y119" s="472"/>
      <c r="Z119" s="472"/>
      <c r="AA119" s="472"/>
      <c r="AB119" s="472"/>
    </row>
    <row r="120" spans="1:28" ht="12" customHeight="1" x14ac:dyDescent="0.15">
      <c r="A120" s="476">
        <v>36</v>
      </c>
      <c r="B120" s="477"/>
      <c r="C120" s="477"/>
      <c r="D120" s="477"/>
      <c r="E120" s="472"/>
      <c r="F120" s="472"/>
      <c r="G120" s="472"/>
      <c r="H120" s="472"/>
      <c r="I120" s="472" t="s">
        <v>530</v>
      </c>
      <c r="J120" s="472"/>
      <c r="K120" s="472"/>
      <c r="L120" s="472"/>
      <c r="M120" s="472"/>
      <c r="N120" s="487"/>
      <c r="O120" s="488"/>
      <c r="P120" s="488"/>
      <c r="Q120" s="488"/>
      <c r="R120" s="488"/>
      <c r="S120" s="489"/>
      <c r="T120" s="472" t="s">
        <v>530</v>
      </c>
      <c r="U120" s="472"/>
      <c r="V120" s="472"/>
      <c r="W120" s="472"/>
      <c r="X120" s="472"/>
      <c r="Y120" s="472" t="s">
        <v>526</v>
      </c>
      <c r="Z120" s="472"/>
      <c r="AA120" s="472"/>
      <c r="AB120" s="472"/>
    </row>
    <row r="121" spans="1:28" ht="12" customHeight="1" x14ac:dyDescent="0.15">
      <c r="A121" s="476"/>
      <c r="B121" s="477"/>
      <c r="C121" s="477"/>
      <c r="D121" s="477"/>
      <c r="E121" s="472"/>
      <c r="F121" s="472"/>
      <c r="G121" s="472"/>
      <c r="H121" s="472"/>
      <c r="I121" s="472"/>
      <c r="J121" s="472"/>
      <c r="K121" s="472"/>
      <c r="L121" s="472"/>
      <c r="M121" s="472"/>
      <c r="N121" s="490"/>
      <c r="O121" s="491"/>
      <c r="P121" s="491"/>
      <c r="Q121" s="491"/>
      <c r="R121" s="491"/>
      <c r="S121" s="492"/>
      <c r="T121" s="472"/>
      <c r="U121" s="472"/>
      <c r="V121" s="472"/>
      <c r="W121" s="472"/>
      <c r="X121" s="472"/>
      <c r="Y121" s="472"/>
      <c r="Z121" s="472"/>
      <c r="AA121" s="472"/>
      <c r="AB121" s="472"/>
    </row>
    <row r="122" spans="1:28" ht="12" customHeight="1" x14ac:dyDescent="0.15">
      <c r="A122" s="476"/>
      <c r="B122" s="477"/>
      <c r="C122" s="477"/>
      <c r="D122" s="477"/>
      <c r="E122" s="472"/>
      <c r="F122" s="472"/>
      <c r="G122" s="472"/>
      <c r="H122" s="472"/>
      <c r="I122" s="472"/>
      <c r="J122" s="472"/>
      <c r="K122" s="472"/>
      <c r="L122" s="472"/>
      <c r="M122" s="472"/>
      <c r="N122" s="473"/>
      <c r="O122" s="474"/>
      <c r="P122" s="474"/>
      <c r="Q122" s="474"/>
      <c r="R122" s="474"/>
      <c r="S122" s="475"/>
      <c r="T122" s="472"/>
      <c r="U122" s="472"/>
      <c r="V122" s="472"/>
      <c r="W122" s="472"/>
      <c r="X122" s="472"/>
      <c r="Y122" s="472"/>
      <c r="Z122" s="472"/>
      <c r="AA122" s="472"/>
      <c r="AB122" s="472"/>
    </row>
    <row r="123" spans="1:28" ht="12" customHeight="1" x14ac:dyDescent="0.15">
      <c r="A123" s="476">
        <v>37</v>
      </c>
      <c r="B123" s="477"/>
      <c r="C123" s="477"/>
      <c r="D123" s="477"/>
      <c r="E123" s="472"/>
      <c r="F123" s="472"/>
      <c r="G123" s="472"/>
      <c r="H123" s="472"/>
      <c r="I123" s="472" t="s">
        <v>530</v>
      </c>
      <c r="J123" s="472"/>
      <c r="K123" s="472"/>
      <c r="L123" s="472"/>
      <c r="M123" s="472"/>
      <c r="N123" s="487"/>
      <c r="O123" s="488"/>
      <c r="P123" s="488"/>
      <c r="Q123" s="488"/>
      <c r="R123" s="488"/>
      <c r="S123" s="489"/>
      <c r="T123" s="472" t="s">
        <v>530</v>
      </c>
      <c r="U123" s="472"/>
      <c r="V123" s="472"/>
      <c r="W123" s="472"/>
      <c r="X123" s="472"/>
      <c r="Y123" s="472" t="s">
        <v>526</v>
      </c>
      <c r="Z123" s="472"/>
      <c r="AA123" s="472"/>
      <c r="AB123" s="472"/>
    </row>
    <row r="124" spans="1:28" ht="12" customHeight="1" x14ac:dyDescent="0.15">
      <c r="A124" s="476"/>
      <c r="B124" s="477"/>
      <c r="C124" s="477"/>
      <c r="D124" s="477"/>
      <c r="E124" s="472"/>
      <c r="F124" s="472"/>
      <c r="G124" s="472"/>
      <c r="H124" s="472"/>
      <c r="I124" s="472"/>
      <c r="J124" s="472"/>
      <c r="K124" s="472"/>
      <c r="L124" s="472"/>
      <c r="M124" s="472"/>
      <c r="N124" s="490"/>
      <c r="O124" s="491"/>
      <c r="P124" s="491"/>
      <c r="Q124" s="491"/>
      <c r="R124" s="491"/>
      <c r="S124" s="492"/>
      <c r="T124" s="472"/>
      <c r="U124" s="472"/>
      <c r="V124" s="472"/>
      <c r="W124" s="472"/>
      <c r="X124" s="472"/>
      <c r="Y124" s="472"/>
      <c r="Z124" s="472"/>
      <c r="AA124" s="472"/>
      <c r="AB124" s="472"/>
    </row>
    <row r="125" spans="1:28" ht="12" customHeight="1" x14ac:dyDescent="0.15">
      <c r="A125" s="476"/>
      <c r="B125" s="477"/>
      <c r="C125" s="477"/>
      <c r="D125" s="477"/>
      <c r="E125" s="472"/>
      <c r="F125" s="472"/>
      <c r="G125" s="472"/>
      <c r="H125" s="472"/>
      <c r="I125" s="472"/>
      <c r="J125" s="472"/>
      <c r="K125" s="472"/>
      <c r="L125" s="472"/>
      <c r="M125" s="472"/>
      <c r="N125" s="473"/>
      <c r="O125" s="474"/>
      <c r="P125" s="474"/>
      <c r="Q125" s="474"/>
      <c r="R125" s="474"/>
      <c r="S125" s="475"/>
      <c r="T125" s="472"/>
      <c r="U125" s="472"/>
      <c r="V125" s="472"/>
      <c r="W125" s="472"/>
      <c r="X125" s="472"/>
      <c r="Y125" s="472"/>
      <c r="Z125" s="472"/>
      <c r="AA125" s="472"/>
      <c r="AB125" s="472"/>
    </row>
    <row r="126" spans="1:28" ht="12" customHeight="1" x14ac:dyDescent="0.15">
      <c r="A126" s="476">
        <v>38</v>
      </c>
      <c r="B126" s="477"/>
      <c r="C126" s="477"/>
      <c r="D126" s="477"/>
      <c r="E126" s="472"/>
      <c r="F126" s="472"/>
      <c r="G126" s="472"/>
      <c r="H126" s="472"/>
      <c r="I126" s="472" t="s">
        <v>530</v>
      </c>
      <c r="J126" s="472"/>
      <c r="K126" s="472"/>
      <c r="L126" s="472"/>
      <c r="M126" s="472"/>
      <c r="N126" s="487"/>
      <c r="O126" s="488"/>
      <c r="P126" s="488"/>
      <c r="Q126" s="488"/>
      <c r="R126" s="488"/>
      <c r="S126" s="489"/>
      <c r="T126" s="472" t="s">
        <v>530</v>
      </c>
      <c r="U126" s="472"/>
      <c r="V126" s="472"/>
      <c r="W126" s="472"/>
      <c r="X126" s="472"/>
      <c r="Y126" s="472" t="s">
        <v>526</v>
      </c>
      <c r="Z126" s="472"/>
      <c r="AA126" s="472"/>
      <c r="AB126" s="472"/>
    </row>
    <row r="127" spans="1:28" ht="12" customHeight="1" x14ac:dyDescent="0.15">
      <c r="A127" s="476"/>
      <c r="B127" s="477"/>
      <c r="C127" s="477"/>
      <c r="D127" s="477"/>
      <c r="E127" s="472"/>
      <c r="F127" s="472"/>
      <c r="G127" s="472"/>
      <c r="H127" s="472"/>
      <c r="I127" s="472"/>
      <c r="J127" s="472"/>
      <c r="K127" s="472"/>
      <c r="L127" s="472"/>
      <c r="M127" s="472"/>
      <c r="N127" s="490"/>
      <c r="O127" s="491"/>
      <c r="P127" s="491"/>
      <c r="Q127" s="491"/>
      <c r="R127" s="491"/>
      <c r="S127" s="492"/>
      <c r="T127" s="472"/>
      <c r="U127" s="472"/>
      <c r="V127" s="472"/>
      <c r="W127" s="472"/>
      <c r="X127" s="472"/>
      <c r="Y127" s="472"/>
      <c r="Z127" s="472"/>
      <c r="AA127" s="472"/>
      <c r="AB127" s="472"/>
    </row>
    <row r="128" spans="1:28" ht="12" customHeight="1" x14ac:dyDescent="0.15">
      <c r="A128" s="476"/>
      <c r="B128" s="477"/>
      <c r="C128" s="477"/>
      <c r="D128" s="477"/>
      <c r="E128" s="472"/>
      <c r="F128" s="472"/>
      <c r="G128" s="472"/>
      <c r="H128" s="472"/>
      <c r="I128" s="472"/>
      <c r="J128" s="472"/>
      <c r="K128" s="472"/>
      <c r="L128" s="472"/>
      <c r="M128" s="472"/>
      <c r="N128" s="473"/>
      <c r="O128" s="474"/>
      <c r="P128" s="474"/>
      <c r="Q128" s="474"/>
      <c r="R128" s="474"/>
      <c r="S128" s="475"/>
      <c r="T128" s="472"/>
      <c r="U128" s="472"/>
      <c r="V128" s="472"/>
      <c r="W128" s="472"/>
      <c r="X128" s="472"/>
      <c r="Y128" s="472"/>
      <c r="Z128" s="472"/>
      <c r="AA128" s="472"/>
      <c r="AB128" s="472"/>
    </row>
    <row r="129" spans="1:28" ht="12" customHeight="1" x14ac:dyDescent="0.15">
      <c r="A129" s="476">
        <v>39</v>
      </c>
      <c r="B129" s="477"/>
      <c r="C129" s="477"/>
      <c r="D129" s="477"/>
      <c r="E129" s="472"/>
      <c r="F129" s="472"/>
      <c r="G129" s="472"/>
      <c r="H129" s="472"/>
      <c r="I129" s="472" t="s">
        <v>529</v>
      </c>
      <c r="J129" s="472"/>
      <c r="K129" s="472"/>
      <c r="L129" s="472"/>
      <c r="M129" s="472"/>
      <c r="N129" s="487"/>
      <c r="O129" s="488"/>
      <c r="P129" s="488"/>
      <c r="Q129" s="488"/>
      <c r="R129" s="488"/>
      <c r="S129" s="489"/>
      <c r="T129" s="472" t="s">
        <v>530</v>
      </c>
      <c r="U129" s="472"/>
      <c r="V129" s="472"/>
      <c r="W129" s="472"/>
      <c r="X129" s="472"/>
      <c r="Y129" s="472" t="s">
        <v>526</v>
      </c>
      <c r="Z129" s="472"/>
      <c r="AA129" s="472"/>
      <c r="AB129" s="472"/>
    </row>
    <row r="130" spans="1:28" ht="12" customHeight="1" x14ac:dyDescent="0.15">
      <c r="A130" s="476"/>
      <c r="B130" s="477"/>
      <c r="C130" s="477"/>
      <c r="D130" s="477"/>
      <c r="E130" s="472"/>
      <c r="F130" s="472"/>
      <c r="G130" s="472"/>
      <c r="H130" s="472"/>
      <c r="I130" s="472"/>
      <c r="J130" s="472"/>
      <c r="K130" s="472"/>
      <c r="L130" s="472"/>
      <c r="M130" s="472"/>
      <c r="N130" s="490"/>
      <c r="O130" s="491"/>
      <c r="P130" s="491"/>
      <c r="Q130" s="491"/>
      <c r="R130" s="491"/>
      <c r="S130" s="492"/>
      <c r="T130" s="472"/>
      <c r="U130" s="472"/>
      <c r="V130" s="472"/>
      <c r="W130" s="472"/>
      <c r="X130" s="472"/>
      <c r="Y130" s="472"/>
      <c r="Z130" s="472"/>
      <c r="AA130" s="472"/>
      <c r="AB130" s="472"/>
    </row>
    <row r="131" spans="1:28" ht="12" customHeight="1" x14ac:dyDescent="0.15">
      <c r="A131" s="476"/>
      <c r="B131" s="477"/>
      <c r="C131" s="477"/>
      <c r="D131" s="477"/>
      <c r="E131" s="472"/>
      <c r="F131" s="472"/>
      <c r="G131" s="472"/>
      <c r="H131" s="472"/>
      <c r="I131" s="472"/>
      <c r="J131" s="472"/>
      <c r="K131" s="472"/>
      <c r="L131" s="472"/>
      <c r="M131" s="472"/>
      <c r="N131" s="473"/>
      <c r="O131" s="474"/>
      <c r="P131" s="474"/>
      <c r="Q131" s="474"/>
      <c r="R131" s="474"/>
      <c r="S131" s="475"/>
      <c r="T131" s="472"/>
      <c r="U131" s="472"/>
      <c r="V131" s="472"/>
      <c r="W131" s="472"/>
      <c r="X131" s="472"/>
      <c r="Y131" s="472"/>
      <c r="Z131" s="472"/>
      <c r="AA131" s="472"/>
      <c r="AB131" s="472"/>
    </row>
    <row r="132" spans="1:28" ht="12" customHeight="1" x14ac:dyDescent="0.15">
      <c r="A132" s="476">
        <v>40</v>
      </c>
      <c r="B132" s="477"/>
      <c r="C132" s="477"/>
      <c r="D132" s="477"/>
      <c r="E132" s="472"/>
      <c r="F132" s="472"/>
      <c r="G132" s="472"/>
      <c r="H132" s="472"/>
      <c r="I132" s="472" t="s">
        <v>530</v>
      </c>
      <c r="J132" s="472"/>
      <c r="K132" s="472"/>
      <c r="L132" s="472"/>
      <c r="M132" s="472"/>
      <c r="N132" s="487"/>
      <c r="O132" s="488"/>
      <c r="P132" s="488"/>
      <c r="Q132" s="488"/>
      <c r="R132" s="488"/>
      <c r="S132" s="489"/>
      <c r="T132" s="472" t="s">
        <v>530</v>
      </c>
      <c r="U132" s="472"/>
      <c r="V132" s="472"/>
      <c r="W132" s="472"/>
      <c r="X132" s="472"/>
      <c r="Y132" s="472" t="s">
        <v>526</v>
      </c>
      <c r="Z132" s="472"/>
      <c r="AA132" s="472"/>
      <c r="AB132" s="472"/>
    </row>
    <row r="133" spans="1:28" ht="12" customHeight="1" x14ac:dyDescent="0.15">
      <c r="A133" s="476"/>
      <c r="B133" s="477"/>
      <c r="C133" s="477"/>
      <c r="D133" s="477"/>
      <c r="E133" s="472"/>
      <c r="F133" s="472"/>
      <c r="G133" s="472"/>
      <c r="H133" s="472"/>
      <c r="I133" s="472"/>
      <c r="J133" s="472"/>
      <c r="K133" s="472"/>
      <c r="L133" s="472"/>
      <c r="M133" s="472"/>
      <c r="N133" s="490"/>
      <c r="O133" s="491"/>
      <c r="P133" s="491"/>
      <c r="Q133" s="491"/>
      <c r="R133" s="491"/>
      <c r="S133" s="492"/>
      <c r="T133" s="472"/>
      <c r="U133" s="472"/>
      <c r="V133" s="472"/>
      <c r="W133" s="472"/>
      <c r="X133" s="472"/>
      <c r="Y133" s="472"/>
      <c r="Z133" s="472"/>
      <c r="AA133" s="472"/>
      <c r="AB133" s="472"/>
    </row>
    <row r="134" spans="1:28" ht="12" customHeight="1" x14ac:dyDescent="0.15">
      <c r="A134" s="476"/>
      <c r="B134" s="477"/>
      <c r="C134" s="477"/>
      <c r="D134" s="477"/>
      <c r="E134" s="472"/>
      <c r="F134" s="472"/>
      <c r="G134" s="472"/>
      <c r="H134" s="472"/>
      <c r="I134" s="472"/>
      <c r="J134" s="472"/>
      <c r="K134" s="472"/>
      <c r="L134" s="472"/>
      <c r="M134" s="472"/>
      <c r="N134" s="473"/>
      <c r="O134" s="474"/>
      <c r="P134" s="474"/>
      <c r="Q134" s="474"/>
      <c r="R134" s="474"/>
      <c r="S134" s="475"/>
      <c r="T134" s="472"/>
      <c r="U134" s="472"/>
      <c r="V134" s="472"/>
      <c r="W134" s="472"/>
      <c r="X134" s="472"/>
      <c r="Y134" s="472"/>
      <c r="Z134" s="472"/>
      <c r="AA134" s="472"/>
      <c r="AB134" s="472"/>
    </row>
    <row r="135" spans="1:28" ht="12" customHeight="1" x14ac:dyDescent="0.15">
      <c r="A135" s="476">
        <v>41</v>
      </c>
      <c r="B135" s="477"/>
      <c r="C135" s="477"/>
      <c r="D135" s="477"/>
      <c r="E135" s="472"/>
      <c r="F135" s="472"/>
      <c r="G135" s="472"/>
      <c r="H135" s="472"/>
      <c r="I135" s="472" t="s">
        <v>530</v>
      </c>
      <c r="J135" s="472"/>
      <c r="K135" s="472"/>
      <c r="L135" s="472"/>
      <c r="M135" s="472"/>
      <c r="N135" s="487"/>
      <c r="O135" s="488"/>
      <c r="P135" s="488"/>
      <c r="Q135" s="488"/>
      <c r="R135" s="488"/>
      <c r="S135" s="489"/>
      <c r="T135" s="472" t="s">
        <v>529</v>
      </c>
      <c r="U135" s="472"/>
      <c r="V135" s="472"/>
      <c r="W135" s="472"/>
      <c r="X135" s="472"/>
      <c r="Y135" s="472" t="s">
        <v>526</v>
      </c>
      <c r="Z135" s="472"/>
      <c r="AA135" s="472"/>
      <c r="AB135" s="472"/>
    </row>
    <row r="136" spans="1:28" ht="12" customHeight="1" x14ac:dyDescent="0.15">
      <c r="A136" s="476"/>
      <c r="B136" s="477"/>
      <c r="C136" s="477"/>
      <c r="D136" s="477"/>
      <c r="E136" s="472"/>
      <c r="F136" s="472"/>
      <c r="G136" s="472"/>
      <c r="H136" s="472"/>
      <c r="I136" s="472"/>
      <c r="J136" s="472"/>
      <c r="K136" s="472"/>
      <c r="L136" s="472"/>
      <c r="M136" s="472"/>
      <c r="N136" s="490"/>
      <c r="O136" s="491"/>
      <c r="P136" s="491"/>
      <c r="Q136" s="491"/>
      <c r="R136" s="491"/>
      <c r="S136" s="492"/>
      <c r="T136" s="472"/>
      <c r="U136" s="472"/>
      <c r="V136" s="472"/>
      <c r="W136" s="472"/>
      <c r="X136" s="472"/>
      <c r="Y136" s="472"/>
      <c r="Z136" s="472"/>
      <c r="AA136" s="472"/>
      <c r="AB136" s="472"/>
    </row>
    <row r="137" spans="1:28" ht="12" customHeight="1" x14ac:dyDescent="0.15">
      <c r="A137" s="476"/>
      <c r="B137" s="477"/>
      <c r="C137" s="477"/>
      <c r="D137" s="477"/>
      <c r="E137" s="472"/>
      <c r="F137" s="472"/>
      <c r="G137" s="472"/>
      <c r="H137" s="472"/>
      <c r="I137" s="472"/>
      <c r="J137" s="472"/>
      <c r="K137" s="472"/>
      <c r="L137" s="472"/>
      <c r="M137" s="472"/>
      <c r="N137" s="473"/>
      <c r="O137" s="474"/>
      <c r="P137" s="474"/>
      <c r="Q137" s="474"/>
      <c r="R137" s="474"/>
      <c r="S137" s="475"/>
      <c r="T137" s="472"/>
      <c r="U137" s="472"/>
      <c r="V137" s="472"/>
      <c r="W137" s="472"/>
      <c r="X137" s="472"/>
      <c r="Y137" s="472"/>
      <c r="Z137" s="472"/>
      <c r="AA137" s="472"/>
      <c r="AB137" s="472"/>
    </row>
    <row r="138" spans="1:28" ht="12" customHeight="1" x14ac:dyDescent="0.15">
      <c r="A138" s="476">
        <v>42</v>
      </c>
      <c r="B138" s="477"/>
      <c r="C138" s="477"/>
      <c r="D138" s="477"/>
      <c r="E138" s="472"/>
      <c r="F138" s="472"/>
      <c r="G138" s="472"/>
      <c r="H138" s="472"/>
      <c r="I138" s="472" t="s">
        <v>530</v>
      </c>
      <c r="J138" s="472"/>
      <c r="K138" s="472"/>
      <c r="L138" s="472"/>
      <c r="M138" s="472"/>
      <c r="N138" s="487"/>
      <c r="O138" s="488"/>
      <c r="P138" s="488"/>
      <c r="Q138" s="488"/>
      <c r="R138" s="488"/>
      <c r="S138" s="489"/>
      <c r="T138" s="472" t="s">
        <v>530</v>
      </c>
      <c r="U138" s="472"/>
      <c r="V138" s="472"/>
      <c r="W138" s="472"/>
      <c r="X138" s="472"/>
      <c r="Y138" s="472" t="s">
        <v>526</v>
      </c>
      <c r="Z138" s="472"/>
      <c r="AA138" s="472"/>
      <c r="AB138" s="472"/>
    </row>
    <row r="139" spans="1:28" ht="12" customHeight="1" x14ac:dyDescent="0.15">
      <c r="A139" s="476"/>
      <c r="B139" s="477"/>
      <c r="C139" s="477"/>
      <c r="D139" s="477"/>
      <c r="E139" s="472"/>
      <c r="F139" s="472"/>
      <c r="G139" s="472"/>
      <c r="H139" s="472"/>
      <c r="I139" s="472"/>
      <c r="J139" s="472"/>
      <c r="K139" s="472"/>
      <c r="L139" s="472"/>
      <c r="M139" s="472"/>
      <c r="N139" s="490"/>
      <c r="O139" s="491"/>
      <c r="P139" s="491"/>
      <c r="Q139" s="491"/>
      <c r="R139" s="491"/>
      <c r="S139" s="492"/>
      <c r="T139" s="472"/>
      <c r="U139" s="472"/>
      <c r="V139" s="472"/>
      <c r="W139" s="472"/>
      <c r="X139" s="472"/>
      <c r="Y139" s="472"/>
      <c r="Z139" s="472"/>
      <c r="AA139" s="472"/>
      <c r="AB139" s="472"/>
    </row>
    <row r="140" spans="1:28" ht="12" customHeight="1" x14ac:dyDescent="0.15">
      <c r="A140" s="476"/>
      <c r="B140" s="477"/>
      <c r="C140" s="477"/>
      <c r="D140" s="477"/>
      <c r="E140" s="472"/>
      <c r="F140" s="472"/>
      <c r="G140" s="472"/>
      <c r="H140" s="472"/>
      <c r="I140" s="472"/>
      <c r="J140" s="472"/>
      <c r="K140" s="472"/>
      <c r="L140" s="472"/>
      <c r="M140" s="472"/>
      <c r="N140" s="473"/>
      <c r="O140" s="474"/>
      <c r="P140" s="474"/>
      <c r="Q140" s="474"/>
      <c r="R140" s="474"/>
      <c r="S140" s="475"/>
      <c r="T140" s="472"/>
      <c r="U140" s="472"/>
      <c r="V140" s="472"/>
      <c r="W140" s="472"/>
      <c r="X140" s="472"/>
      <c r="Y140" s="472"/>
      <c r="Z140" s="472"/>
      <c r="AA140" s="472"/>
      <c r="AB140" s="472"/>
    </row>
    <row r="141" spans="1:28" ht="12" customHeight="1" x14ac:dyDescent="0.15">
      <c r="A141" s="476">
        <v>43</v>
      </c>
      <c r="B141" s="477"/>
      <c r="C141" s="477"/>
      <c r="D141" s="477"/>
      <c r="E141" s="472"/>
      <c r="F141" s="472"/>
      <c r="G141" s="472"/>
      <c r="H141" s="472"/>
      <c r="I141" s="472" t="s">
        <v>530</v>
      </c>
      <c r="J141" s="472"/>
      <c r="K141" s="472"/>
      <c r="L141" s="472"/>
      <c r="M141" s="472"/>
      <c r="N141" s="487"/>
      <c r="O141" s="488"/>
      <c r="P141" s="488"/>
      <c r="Q141" s="488"/>
      <c r="R141" s="488"/>
      <c r="S141" s="489"/>
      <c r="T141" s="472" t="s">
        <v>530</v>
      </c>
      <c r="U141" s="472"/>
      <c r="V141" s="472"/>
      <c r="W141" s="472"/>
      <c r="X141" s="472"/>
      <c r="Y141" s="472" t="s">
        <v>526</v>
      </c>
      <c r="Z141" s="472"/>
      <c r="AA141" s="472"/>
      <c r="AB141" s="472"/>
    </row>
    <row r="142" spans="1:28" ht="12" customHeight="1" x14ac:dyDescent="0.15">
      <c r="A142" s="476"/>
      <c r="B142" s="477"/>
      <c r="C142" s="477"/>
      <c r="D142" s="477"/>
      <c r="E142" s="472"/>
      <c r="F142" s="472"/>
      <c r="G142" s="472"/>
      <c r="H142" s="472"/>
      <c r="I142" s="472"/>
      <c r="J142" s="472"/>
      <c r="K142" s="472"/>
      <c r="L142" s="472"/>
      <c r="M142" s="472"/>
      <c r="N142" s="490"/>
      <c r="O142" s="491"/>
      <c r="P142" s="491"/>
      <c r="Q142" s="491"/>
      <c r="R142" s="491"/>
      <c r="S142" s="492"/>
      <c r="T142" s="472"/>
      <c r="U142" s="472"/>
      <c r="V142" s="472"/>
      <c r="W142" s="472"/>
      <c r="X142" s="472"/>
      <c r="Y142" s="472"/>
      <c r="Z142" s="472"/>
      <c r="AA142" s="472"/>
      <c r="AB142" s="472"/>
    </row>
    <row r="143" spans="1:28" ht="12" customHeight="1" x14ac:dyDescent="0.15">
      <c r="A143" s="476"/>
      <c r="B143" s="477"/>
      <c r="C143" s="477"/>
      <c r="D143" s="477"/>
      <c r="E143" s="472"/>
      <c r="F143" s="472"/>
      <c r="G143" s="472"/>
      <c r="H143" s="472"/>
      <c r="I143" s="472"/>
      <c r="J143" s="472"/>
      <c r="K143" s="472"/>
      <c r="L143" s="472"/>
      <c r="M143" s="472"/>
      <c r="N143" s="473"/>
      <c r="O143" s="474"/>
      <c r="P143" s="474"/>
      <c r="Q143" s="474"/>
      <c r="R143" s="474"/>
      <c r="S143" s="475"/>
      <c r="T143" s="472"/>
      <c r="U143" s="472"/>
      <c r="V143" s="472"/>
      <c r="W143" s="472"/>
      <c r="X143" s="472"/>
      <c r="Y143" s="472"/>
      <c r="Z143" s="472"/>
      <c r="AA143" s="472"/>
      <c r="AB143" s="472"/>
    </row>
    <row r="144" spans="1:28" ht="12" customHeight="1" x14ac:dyDescent="0.15">
      <c r="A144" s="476">
        <v>44</v>
      </c>
      <c r="B144" s="477"/>
      <c r="C144" s="477"/>
      <c r="D144" s="477"/>
      <c r="E144" s="472"/>
      <c r="F144" s="472"/>
      <c r="G144" s="472"/>
      <c r="H144" s="472"/>
      <c r="I144" s="472" t="s">
        <v>530</v>
      </c>
      <c r="J144" s="472"/>
      <c r="K144" s="472"/>
      <c r="L144" s="472"/>
      <c r="M144" s="472"/>
      <c r="N144" s="487"/>
      <c r="O144" s="488"/>
      <c r="P144" s="488"/>
      <c r="Q144" s="488"/>
      <c r="R144" s="488"/>
      <c r="S144" s="489"/>
      <c r="T144" s="472" t="s">
        <v>530</v>
      </c>
      <c r="U144" s="472"/>
      <c r="V144" s="472"/>
      <c r="W144" s="472"/>
      <c r="X144" s="472"/>
      <c r="Y144" s="472" t="s">
        <v>526</v>
      </c>
      <c r="Z144" s="472"/>
      <c r="AA144" s="472"/>
      <c r="AB144" s="472"/>
    </row>
    <row r="145" spans="1:28" ht="12" customHeight="1" x14ac:dyDescent="0.15">
      <c r="A145" s="476"/>
      <c r="B145" s="477"/>
      <c r="C145" s="477"/>
      <c r="D145" s="477"/>
      <c r="E145" s="472"/>
      <c r="F145" s="472"/>
      <c r="G145" s="472"/>
      <c r="H145" s="472"/>
      <c r="I145" s="472"/>
      <c r="J145" s="472"/>
      <c r="K145" s="472"/>
      <c r="L145" s="472"/>
      <c r="M145" s="472"/>
      <c r="N145" s="490"/>
      <c r="O145" s="491"/>
      <c r="P145" s="491"/>
      <c r="Q145" s="491"/>
      <c r="R145" s="491"/>
      <c r="S145" s="492"/>
      <c r="T145" s="472"/>
      <c r="U145" s="472"/>
      <c r="V145" s="472"/>
      <c r="W145" s="472"/>
      <c r="X145" s="472"/>
      <c r="Y145" s="472"/>
      <c r="Z145" s="472"/>
      <c r="AA145" s="472"/>
      <c r="AB145" s="472"/>
    </row>
    <row r="146" spans="1:28" ht="12" customHeight="1" x14ac:dyDescent="0.15">
      <c r="A146" s="476"/>
      <c r="B146" s="477"/>
      <c r="C146" s="477"/>
      <c r="D146" s="477"/>
      <c r="E146" s="472"/>
      <c r="F146" s="472"/>
      <c r="G146" s="472"/>
      <c r="H146" s="472"/>
      <c r="I146" s="472"/>
      <c r="J146" s="472"/>
      <c r="K146" s="472"/>
      <c r="L146" s="472"/>
      <c r="M146" s="472"/>
      <c r="N146" s="473"/>
      <c r="O146" s="474"/>
      <c r="P146" s="474"/>
      <c r="Q146" s="474"/>
      <c r="R146" s="474"/>
      <c r="S146" s="475"/>
      <c r="T146" s="472"/>
      <c r="U146" s="472"/>
      <c r="V146" s="472"/>
      <c r="W146" s="472"/>
      <c r="X146" s="472"/>
      <c r="Y146" s="472"/>
      <c r="Z146" s="472"/>
      <c r="AA146" s="472"/>
      <c r="AB146" s="472"/>
    </row>
    <row r="147" spans="1:28" ht="12" customHeight="1" x14ac:dyDescent="0.15">
      <c r="A147" s="476">
        <v>45</v>
      </c>
      <c r="B147" s="477"/>
      <c r="C147" s="477"/>
      <c r="D147" s="477"/>
      <c r="E147" s="472"/>
      <c r="F147" s="472"/>
      <c r="G147" s="472"/>
      <c r="H147" s="472"/>
      <c r="I147" s="472" t="s">
        <v>530</v>
      </c>
      <c r="J147" s="472"/>
      <c r="K147" s="472"/>
      <c r="L147" s="472"/>
      <c r="M147" s="472"/>
      <c r="N147" s="487"/>
      <c r="O147" s="488"/>
      <c r="P147" s="488"/>
      <c r="Q147" s="488"/>
      <c r="R147" s="488"/>
      <c r="S147" s="489"/>
      <c r="T147" s="472" t="s">
        <v>530</v>
      </c>
      <c r="U147" s="472"/>
      <c r="V147" s="472"/>
      <c r="W147" s="472"/>
      <c r="X147" s="472"/>
      <c r="Y147" s="472" t="s">
        <v>526</v>
      </c>
      <c r="Z147" s="472"/>
      <c r="AA147" s="472"/>
      <c r="AB147" s="472"/>
    </row>
    <row r="148" spans="1:28" ht="12" customHeight="1" x14ac:dyDescent="0.15">
      <c r="A148" s="476"/>
      <c r="B148" s="477"/>
      <c r="C148" s="477"/>
      <c r="D148" s="477"/>
      <c r="E148" s="472"/>
      <c r="F148" s="472"/>
      <c r="G148" s="472"/>
      <c r="H148" s="472"/>
      <c r="I148" s="472"/>
      <c r="J148" s="472"/>
      <c r="K148" s="472"/>
      <c r="L148" s="472"/>
      <c r="M148" s="472"/>
      <c r="N148" s="490"/>
      <c r="O148" s="491"/>
      <c r="P148" s="491"/>
      <c r="Q148" s="491"/>
      <c r="R148" s="491"/>
      <c r="S148" s="492"/>
      <c r="T148" s="472"/>
      <c r="U148" s="472"/>
      <c r="V148" s="472"/>
      <c r="W148" s="472"/>
      <c r="X148" s="472"/>
      <c r="Y148" s="472"/>
      <c r="Z148" s="472"/>
      <c r="AA148" s="472"/>
      <c r="AB148" s="472"/>
    </row>
    <row r="149" spans="1:28" ht="12" customHeight="1" x14ac:dyDescent="0.15">
      <c r="A149" s="476"/>
      <c r="B149" s="477"/>
      <c r="C149" s="477"/>
      <c r="D149" s="477"/>
      <c r="E149" s="472"/>
      <c r="F149" s="472"/>
      <c r="G149" s="472"/>
      <c r="H149" s="472"/>
      <c r="I149" s="472"/>
      <c r="J149" s="472"/>
      <c r="K149" s="472"/>
      <c r="L149" s="472"/>
      <c r="M149" s="472"/>
      <c r="N149" s="473"/>
      <c r="O149" s="474"/>
      <c r="P149" s="474"/>
      <c r="Q149" s="474"/>
      <c r="R149" s="474"/>
      <c r="S149" s="475"/>
      <c r="T149" s="472"/>
      <c r="U149" s="472"/>
      <c r="V149" s="472"/>
      <c r="W149" s="472"/>
      <c r="X149" s="472"/>
      <c r="Y149" s="472"/>
      <c r="Z149" s="472"/>
      <c r="AA149" s="472"/>
      <c r="AB149" s="472"/>
    </row>
    <row r="150" spans="1:28" ht="12" customHeight="1" x14ac:dyDescent="0.15">
      <c r="A150" s="476">
        <v>46</v>
      </c>
      <c r="B150" s="477"/>
      <c r="C150" s="477"/>
      <c r="D150" s="477"/>
      <c r="E150" s="472"/>
      <c r="F150" s="472"/>
      <c r="G150" s="472"/>
      <c r="H150" s="472"/>
      <c r="I150" s="472" t="s">
        <v>530</v>
      </c>
      <c r="J150" s="472"/>
      <c r="K150" s="472"/>
      <c r="L150" s="472"/>
      <c r="M150" s="472"/>
      <c r="N150" s="487"/>
      <c r="O150" s="488"/>
      <c r="P150" s="488"/>
      <c r="Q150" s="488"/>
      <c r="R150" s="488"/>
      <c r="S150" s="489"/>
      <c r="T150" s="472" t="s">
        <v>530</v>
      </c>
      <c r="U150" s="472"/>
      <c r="V150" s="472"/>
      <c r="W150" s="472"/>
      <c r="X150" s="472"/>
      <c r="Y150" s="472" t="s">
        <v>526</v>
      </c>
      <c r="Z150" s="472"/>
      <c r="AA150" s="472"/>
      <c r="AB150" s="472"/>
    </row>
    <row r="151" spans="1:28" ht="12" customHeight="1" x14ac:dyDescent="0.15">
      <c r="A151" s="476"/>
      <c r="B151" s="477"/>
      <c r="C151" s="477"/>
      <c r="D151" s="477"/>
      <c r="E151" s="472"/>
      <c r="F151" s="472"/>
      <c r="G151" s="472"/>
      <c r="H151" s="472"/>
      <c r="I151" s="472"/>
      <c r="J151" s="472"/>
      <c r="K151" s="472"/>
      <c r="L151" s="472"/>
      <c r="M151" s="472"/>
      <c r="N151" s="490"/>
      <c r="O151" s="491"/>
      <c r="P151" s="491"/>
      <c r="Q151" s="491"/>
      <c r="R151" s="491"/>
      <c r="S151" s="492"/>
      <c r="T151" s="472"/>
      <c r="U151" s="472"/>
      <c r="V151" s="472"/>
      <c r="W151" s="472"/>
      <c r="X151" s="472"/>
      <c r="Y151" s="472"/>
      <c r="Z151" s="472"/>
      <c r="AA151" s="472"/>
      <c r="AB151" s="472"/>
    </row>
    <row r="152" spans="1:28" ht="12" customHeight="1" x14ac:dyDescent="0.15">
      <c r="A152" s="476"/>
      <c r="B152" s="477"/>
      <c r="C152" s="477"/>
      <c r="D152" s="477"/>
      <c r="E152" s="472"/>
      <c r="F152" s="472"/>
      <c r="G152" s="472"/>
      <c r="H152" s="472"/>
      <c r="I152" s="472"/>
      <c r="J152" s="472"/>
      <c r="K152" s="472"/>
      <c r="L152" s="472"/>
      <c r="M152" s="472"/>
      <c r="N152" s="473"/>
      <c r="O152" s="474"/>
      <c r="P152" s="474"/>
      <c r="Q152" s="474"/>
      <c r="R152" s="474"/>
      <c r="S152" s="475"/>
      <c r="T152" s="472"/>
      <c r="U152" s="472"/>
      <c r="V152" s="472"/>
      <c r="W152" s="472"/>
      <c r="X152" s="472"/>
      <c r="Y152" s="472"/>
      <c r="Z152" s="472"/>
      <c r="AA152" s="472"/>
      <c r="AB152" s="472"/>
    </row>
    <row r="153" spans="1:28" ht="12" customHeight="1" x14ac:dyDescent="0.15">
      <c r="A153" s="476">
        <v>47</v>
      </c>
      <c r="B153" s="477"/>
      <c r="C153" s="477"/>
      <c r="D153" s="477"/>
      <c r="E153" s="472"/>
      <c r="F153" s="472"/>
      <c r="G153" s="472"/>
      <c r="H153" s="472"/>
      <c r="I153" s="472" t="s">
        <v>530</v>
      </c>
      <c r="J153" s="472"/>
      <c r="K153" s="472"/>
      <c r="L153" s="472"/>
      <c r="M153" s="472"/>
      <c r="N153" s="487"/>
      <c r="O153" s="488"/>
      <c r="P153" s="488"/>
      <c r="Q153" s="488"/>
      <c r="R153" s="488"/>
      <c r="S153" s="489"/>
      <c r="T153" s="472" t="s">
        <v>530</v>
      </c>
      <c r="U153" s="472"/>
      <c r="V153" s="472"/>
      <c r="W153" s="472"/>
      <c r="X153" s="472"/>
      <c r="Y153" s="472" t="s">
        <v>526</v>
      </c>
      <c r="Z153" s="472"/>
      <c r="AA153" s="472"/>
      <c r="AB153" s="472"/>
    </row>
    <row r="154" spans="1:28" ht="12" customHeight="1" x14ac:dyDescent="0.15">
      <c r="A154" s="476"/>
      <c r="B154" s="477"/>
      <c r="C154" s="477"/>
      <c r="D154" s="477"/>
      <c r="E154" s="472"/>
      <c r="F154" s="472"/>
      <c r="G154" s="472"/>
      <c r="H154" s="472"/>
      <c r="I154" s="472"/>
      <c r="J154" s="472"/>
      <c r="K154" s="472"/>
      <c r="L154" s="472"/>
      <c r="M154" s="472"/>
      <c r="N154" s="490"/>
      <c r="O154" s="491"/>
      <c r="P154" s="491"/>
      <c r="Q154" s="491"/>
      <c r="R154" s="491"/>
      <c r="S154" s="492"/>
      <c r="T154" s="472"/>
      <c r="U154" s="472"/>
      <c r="V154" s="472"/>
      <c r="W154" s="472"/>
      <c r="X154" s="472"/>
      <c r="Y154" s="472"/>
      <c r="Z154" s="472"/>
      <c r="AA154" s="472"/>
      <c r="AB154" s="472"/>
    </row>
    <row r="155" spans="1:28" ht="12" customHeight="1" x14ac:dyDescent="0.15">
      <c r="A155" s="476"/>
      <c r="B155" s="477"/>
      <c r="C155" s="477"/>
      <c r="D155" s="477"/>
      <c r="E155" s="472"/>
      <c r="F155" s="472"/>
      <c r="G155" s="472"/>
      <c r="H155" s="472"/>
      <c r="I155" s="472"/>
      <c r="J155" s="472"/>
      <c r="K155" s="472"/>
      <c r="L155" s="472"/>
      <c r="M155" s="472"/>
      <c r="N155" s="473"/>
      <c r="O155" s="474"/>
      <c r="P155" s="474"/>
      <c r="Q155" s="474"/>
      <c r="R155" s="474"/>
      <c r="S155" s="475"/>
      <c r="T155" s="472"/>
      <c r="U155" s="472"/>
      <c r="V155" s="472"/>
      <c r="W155" s="472"/>
      <c r="X155" s="472"/>
      <c r="Y155" s="472"/>
      <c r="Z155" s="472"/>
      <c r="AA155" s="472"/>
      <c r="AB155" s="472"/>
    </row>
    <row r="156" spans="1:28" ht="12" customHeight="1" x14ac:dyDescent="0.15">
      <c r="A156" s="476">
        <v>48</v>
      </c>
      <c r="B156" s="477"/>
      <c r="C156" s="477"/>
      <c r="D156" s="477"/>
      <c r="E156" s="472"/>
      <c r="F156" s="472"/>
      <c r="G156" s="472"/>
      <c r="H156" s="472"/>
      <c r="I156" s="472" t="s">
        <v>529</v>
      </c>
      <c r="J156" s="472"/>
      <c r="K156" s="472"/>
      <c r="L156" s="472"/>
      <c r="M156" s="472"/>
      <c r="N156" s="487"/>
      <c r="O156" s="488"/>
      <c r="P156" s="488"/>
      <c r="Q156" s="488"/>
      <c r="R156" s="488"/>
      <c r="S156" s="489"/>
      <c r="T156" s="472" t="s">
        <v>530</v>
      </c>
      <c r="U156" s="472"/>
      <c r="V156" s="472"/>
      <c r="W156" s="472"/>
      <c r="X156" s="472"/>
      <c r="Y156" s="472" t="s">
        <v>526</v>
      </c>
      <c r="Z156" s="472"/>
      <c r="AA156" s="472"/>
      <c r="AB156" s="472"/>
    </row>
    <row r="157" spans="1:28" ht="12" customHeight="1" x14ac:dyDescent="0.15">
      <c r="A157" s="476"/>
      <c r="B157" s="477"/>
      <c r="C157" s="477"/>
      <c r="D157" s="477"/>
      <c r="E157" s="472"/>
      <c r="F157" s="472"/>
      <c r="G157" s="472"/>
      <c r="H157" s="472"/>
      <c r="I157" s="472"/>
      <c r="J157" s="472"/>
      <c r="K157" s="472"/>
      <c r="L157" s="472"/>
      <c r="M157" s="472"/>
      <c r="N157" s="490"/>
      <c r="O157" s="491"/>
      <c r="P157" s="491"/>
      <c r="Q157" s="491"/>
      <c r="R157" s="491"/>
      <c r="S157" s="492"/>
      <c r="T157" s="472"/>
      <c r="U157" s="472"/>
      <c r="V157" s="472"/>
      <c r="W157" s="472"/>
      <c r="X157" s="472"/>
      <c r="Y157" s="472"/>
      <c r="Z157" s="472"/>
      <c r="AA157" s="472"/>
      <c r="AB157" s="472"/>
    </row>
    <row r="158" spans="1:28" ht="12" customHeight="1" x14ac:dyDescent="0.15">
      <c r="A158" s="476"/>
      <c r="B158" s="477"/>
      <c r="C158" s="477"/>
      <c r="D158" s="477"/>
      <c r="E158" s="472"/>
      <c r="F158" s="472"/>
      <c r="G158" s="472"/>
      <c r="H158" s="472"/>
      <c r="I158" s="472"/>
      <c r="J158" s="472"/>
      <c r="K158" s="472"/>
      <c r="L158" s="472"/>
      <c r="M158" s="472"/>
      <c r="N158" s="473"/>
      <c r="O158" s="474"/>
      <c r="P158" s="474"/>
      <c r="Q158" s="474"/>
      <c r="R158" s="474"/>
      <c r="S158" s="475"/>
      <c r="T158" s="472"/>
      <c r="U158" s="472"/>
      <c r="V158" s="472"/>
      <c r="W158" s="472"/>
      <c r="X158" s="472"/>
      <c r="Y158" s="472"/>
      <c r="Z158" s="472"/>
      <c r="AA158" s="472"/>
      <c r="AB158" s="472"/>
    </row>
    <row r="159" spans="1:28" ht="12" customHeight="1" x14ac:dyDescent="0.15">
      <c r="A159" s="476">
        <v>49</v>
      </c>
      <c r="B159" s="477"/>
      <c r="C159" s="477"/>
      <c r="D159" s="477"/>
      <c r="E159" s="472"/>
      <c r="F159" s="472"/>
      <c r="G159" s="472"/>
      <c r="H159" s="472"/>
      <c r="I159" s="472" t="s">
        <v>530</v>
      </c>
      <c r="J159" s="472"/>
      <c r="K159" s="472"/>
      <c r="L159" s="472"/>
      <c r="M159" s="472"/>
      <c r="N159" s="487"/>
      <c r="O159" s="488"/>
      <c r="P159" s="488"/>
      <c r="Q159" s="488"/>
      <c r="R159" s="488"/>
      <c r="S159" s="489"/>
      <c r="T159" s="472" t="s">
        <v>530</v>
      </c>
      <c r="U159" s="472"/>
      <c r="V159" s="472"/>
      <c r="W159" s="472"/>
      <c r="X159" s="472"/>
      <c r="Y159" s="472" t="s">
        <v>526</v>
      </c>
      <c r="Z159" s="472"/>
      <c r="AA159" s="472"/>
      <c r="AB159" s="472"/>
    </row>
    <row r="160" spans="1:28" ht="12" customHeight="1" x14ac:dyDescent="0.15">
      <c r="A160" s="476"/>
      <c r="B160" s="477"/>
      <c r="C160" s="477"/>
      <c r="D160" s="477"/>
      <c r="E160" s="472"/>
      <c r="F160" s="472"/>
      <c r="G160" s="472"/>
      <c r="H160" s="472"/>
      <c r="I160" s="472"/>
      <c r="J160" s="472"/>
      <c r="K160" s="472"/>
      <c r="L160" s="472"/>
      <c r="M160" s="472"/>
      <c r="N160" s="490"/>
      <c r="O160" s="491"/>
      <c r="P160" s="491"/>
      <c r="Q160" s="491"/>
      <c r="R160" s="491"/>
      <c r="S160" s="492"/>
      <c r="T160" s="472"/>
      <c r="U160" s="472"/>
      <c r="V160" s="472"/>
      <c r="W160" s="472"/>
      <c r="X160" s="472"/>
      <c r="Y160" s="472"/>
      <c r="Z160" s="472"/>
      <c r="AA160" s="472"/>
      <c r="AB160" s="472"/>
    </row>
    <row r="161" spans="1:28" ht="12" customHeight="1" x14ac:dyDescent="0.15">
      <c r="A161" s="476"/>
      <c r="B161" s="477"/>
      <c r="C161" s="477"/>
      <c r="D161" s="477"/>
      <c r="E161" s="472"/>
      <c r="F161" s="472"/>
      <c r="G161" s="472"/>
      <c r="H161" s="472"/>
      <c r="I161" s="472"/>
      <c r="J161" s="472"/>
      <c r="K161" s="472"/>
      <c r="L161" s="472"/>
      <c r="M161" s="472"/>
      <c r="N161" s="473"/>
      <c r="O161" s="474"/>
      <c r="P161" s="474"/>
      <c r="Q161" s="474"/>
      <c r="R161" s="474"/>
      <c r="S161" s="475"/>
      <c r="T161" s="472"/>
      <c r="U161" s="472"/>
      <c r="V161" s="472"/>
      <c r="W161" s="472"/>
      <c r="X161" s="472"/>
      <c r="Y161" s="472"/>
      <c r="Z161" s="472"/>
      <c r="AA161" s="472"/>
      <c r="AB161" s="472"/>
    </row>
    <row r="162" spans="1:28" ht="12" customHeight="1" x14ac:dyDescent="0.15">
      <c r="A162" s="476">
        <v>50</v>
      </c>
      <c r="B162" s="477"/>
      <c r="C162" s="477"/>
      <c r="D162" s="477"/>
      <c r="E162" s="472"/>
      <c r="F162" s="472"/>
      <c r="G162" s="472"/>
      <c r="H162" s="472"/>
      <c r="I162" s="472" t="s">
        <v>529</v>
      </c>
      <c r="J162" s="472"/>
      <c r="K162" s="472"/>
      <c r="L162" s="472"/>
      <c r="M162" s="472"/>
      <c r="N162" s="487"/>
      <c r="O162" s="488"/>
      <c r="P162" s="488"/>
      <c r="Q162" s="488"/>
      <c r="R162" s="488"/>
      <c r="S162" s="489"/>
      <c r="T162" s="472" t="s">
        <v>530</v>
      </c>
      <c r="U162" s="472"/>
      <c r="V162" s="472"/>
      <c r="W162" s="472"/>
      <c r="X162" s="472"/>
      <c r="Y162" s="472" t="s">
        <v>526</v>
      </c>
      <c r="Z162" s="472"/>
      <c r="AA162" s="472"/>
      <c r="AB162" s="472"/>
    </row>
    <row r="163" spans="1:28" ht="12" customHeight="1" x14ac:dyDescent="0.15">
      <c r="A163" s="476"/>
      <c r="B163" s="477"/>
      <c r="C163" s="477"/>
      <c r="D163" s="477"/>
      <c r="E163" s="472"/>
      <c r="F163" s="472"/>
      <c r="G163" s="472"/>
      <c r="H163" s="472"/>
      <c r="I163" s="472"/>
      <c r="J163" s="472"/>
      <c r="K163" s="472"/>
      <c r="L163" s="472"/>
      <c r="M163" s="472"/>
      <c r="N163" s="490"/>
      <c r="O163" s="491"/>
      <c r="P163" s="491"/>
      <c r="Q163" s="491"/>
      <c r="R163" s="491"/>
      <c r="S163" s="492"/>
      <c r="T163" s="472"/>
      <c r="U163" s="472"/>
      <c r="V163" s="472"/>
      <c r="W163" s="472"/>
      <c r="X163" s="472"/>
      <c r="Y163" s="472"/>
      <c r="Z163" s="472"/>
      <c r="AA163" s="472"/>
      <c r="AB163" s="472"/>
    </row>
    <row r="164" spans="1:28" ht="12" customHeight="1" x14ac:dyDescent="0.15">
      <c r="A164" s="476"/>
      <c r="B164" s="477"/>
      <c r="C164" s="477"/>
      <c r="D164" s="477"/>
      <c r="E164" s="472"/>
      <c r="F164" s="472"/>
      <c r="G164" s="472"/>
      <c r="H164" s="472"/>
      <c r="I164" s="472"/>
      <c r="J164" s="472"/>
      <c r="K164" s="472"/>
      <c r="L164" s="472"/>
      <c r="M164" s="472"/>
      <c r="N164" s="473"/>
      <c r="O164" s="474"/>
      <c r="P164" s="474"/>
      <c r="Q164" s="474"/>
      <c r="R164" s="474"/>
      <c r="S164" s="475"/>
      <c r="T164" s="472"/>
      <c r="U164" s="472"/>
      <c r="V164" s="472"/>
      <c r="W164" s="472"/>
      <c r="X164" s="472"/>
      <c r="Y164" s="472"/>
      <c r="Z164" s="472"/>
      <c r="AA164" s="472"/>
      <c r="AB164" s="472"/>
    </row>
    <row r="165" spans="1:28" ht="12" customHeight="1" x14ac:dyDescent="0.15">
      <c r="A165" s="476">
        <v>51</v>
      </c>
      <c r="B165" s="477"/>
      <c r="C165" s="477"/>
      <c r="D165" s="477"/>
      <c r="E165" s="472"/>
      <c r="F165" s="472"/>
      <c r="G165" s="472"/>
      <c r="H165" s="472"/>
      <c r="I165" s="472" t="s">
        <v>529</v>
      </c>
      <c r="J165" s="472"/>
      <c r="K165" s="472"/>
      <c r="L165" s="472"/>
      <c r="M165" s="472"/>
      <c r="N165" s="487"/>
      <c r="O165" s="488"/>
      <c r="P165" s="488"/>
      <c r="Q165" s="488"/>
      <c r="R165" s="488"/>
      <c r="S165" s="489"/>
      <c r="T165" s="472" t="s">
        <v>530</v>
      </c>
      <c r="U165" s="472"/>
      <c r="V165" s="472"/>
      <c r="W165" s="472"/>
      <c r="X165" s="472"/>
      <c r="Y165" s="472" t="s">
        <v>526</v>
      </c>
      <c r="Z165" s="472"/>
      <c r="AA165" s="472"/>
      <c r="AB165" s="472"/>
    </row>
    <row r="166" spans="1:28" ht="12" customHeight="1" x14ac:dyDescent="0.15">
      <c r="A166" s="476"/>
      <c r="B166" s="477"/>
      <c r="C166" s="477"/>
      <c r="D166" s="477"/>
      <c r="E166" s="472"/>
      <c r="F166" s="472"/>
      <c r="G166" s="472"/>
      <c r="H166" s="472"/>
      <c r="I166" s="472"/>
      <c r="J166" s="472"/>
      <c r="K166" s="472"/>
      <c r="L166" s="472"/>
      <c r="M166" s="472"/>
      <c r="N166" s="490"/>
      <c r="O166" s="491"/>
      <c r="P166" s="491"/>
      <c r="Q166" s="491"/>
      <c r="R166" s="491"/>
      <c r="S166" s="492"/>
      <c r="T166" s="472"/>
      <c r="U166" s="472"/>
      <c r="V166" s="472"/>
      <c r="W166" s="472"/>
      <c r="X166" s="472"/>
      <c r="Y166" s="472"/>
      <c r="Z166" s="472"/>
      <c r="AA166" s="472"/>
      <c r="AB166" s="472"/>
    </row>
    <row r="167" spans="1:28" ht="12" customHeight="1" x14ac:dyDescent="0.15">
      <c r="A167" s="476"/>
      <c r="B167" s="477"/>
      <c r="C167" s="477"/>
      <c r="D167" s="477"/>
      <c r="E167" s="472"/>
      <c r="F167" s="472"/>
      <c r="G167" s="472"/>
      <c r="H167" s="472"/>
      <c r="I167" s="472"/>
      <c r="J167" s="472"/>
      <c r="K167" s="472"/>
      <c r="L167" s="472"/>
      <c r="M167" s="472"/>
      <c r="N167" s="473"/>
      <c r="O167" s="474"/>
      <c r="P167" s="474"/>
      <c r="Q167" s="474"/>
      <c r="R167" s="474"/>
      <c r="S167" s="475"/>
      <c r="T167" s="472"/>
      <c r="U167" s="472"/>
      <c r="V167" s="472"/>
      <c r="W167" s="472"/>
      <c r="X167" s="472"/>
      <c r="Y167" s="472"/>
      <c r="Z167" s="472"/>
      <c r="AA167" s="472"/>
      <c r="AB167" s="472"/>
    </row>
    <row r="168" spans="1:28" ht="12" customHeight="1" x14ac:dyDescent="0.15">
      <c r="A168" s="476">
        <v>52</v>
      </c>
      <c r="B168" s="477"/>
      <c r="C168" s="477"/>
      <c r="D168" s="477"/>
      <c r="E168" s="472"/>
      <c r="F168" s="472"/>
      <c r="G168" s="472"/>
      <c r="H168" s="472"/>
      <c r="I168" s="472" t="s">
        <v>530</v>
      </c>
      <c r="J168" s="472"/>
      <c r="K168" s="472"/>
      <c r="L168" s="472"/>
      <c r="M168" s="472"/>
      <c r="N168" s="487"/>
      <c r="O168" s="488"/>
      <c r="P168" s="488"/>
      <c r="Q168" s="488"/>
      <c r="R168" s="488"/>
      <c r="S168" s="489"/>
      <c r="T168" s="472" t="s">
        <v>530</v>
      </c>
      <c r="U168" s="472"/>
      <c r="V168" s="472"/>
      <c r="W168" s="472"/>
      <c r="X168" s="472"/>
      <c r="Y168" s="472" t="s">
        <v>526</v>
      </c>
      <c r="Z168" s="472"/>
      <c r="AA168" s="472"/>
      <c r="AB168" s="472"/>
    </row>
    <row r="169" spans="1:28" ht="12" customHeight="1" x14ac:dyDescent="0.15">
      <c r="A169" s="476"/>
      <c r="B169" s="477"/>
      <c r="C169" s="477"/>
      <c r="D169" s="477"/>
      <c r="E169" s="472"/>
      <c r="F169" s="472"/>
      <c r="G169" s="472"/>
      <c r="H169" s="472"/>
      <c r="I169" s="472"/>
      <c r="J169" s="472"/>
      <c r="K169" s="472"/>
      <c r="L169" s="472"/>
      <c r="M169" s="472"/>
      <c r="N169" s="490"/>
      <c r="O169" s="491"/>
      <c r="P169" s="491"/>
      <c r="Q169" s="491"/>
      <c r="R169" s="491"/>
      <c r="S169" s="492"/>
      <c r="T169" s="472"/>
      <c r="U169" s="472"/>
      <c r="V169" s="472"/>
      <c r="W169" s="472"/>
      <c r="X169" s="472"/>
      <c r="Y169" s="472"/>
      <c r="Z169" s="472"/>
      <c r="AA169" s="472"/>
      <c r="AB169" s="472"/>
    </row>
    <row r="170" spans="1:28" ht="12" customHeight="1" x14ac:dyDescent="0.15">
      <c r="A170" s="476"/>
      <c r="B170" s="477"/>
      <c r="C170" s="477"/>
      <c r="D170" s="477"/>
      <c r="E170" s="472"/>
      <c r="F170" s="472"/>
      <c r="G170" s="472"/>
      <c r="H170" s="472"/>
      <c r="I170" s="472"/>
      <c r="J170" s="472"/>
      <c r="K170" s="472"/>
      <c r="L170" s="472"/>
      <c r="M170" s="472"/>
      <c r="N170" s="473"/>
      <c r="O170" s="474"/>
      <c r="P170" s="474"/>
      <c r="Q170" s="474"/>
      <c r="R170" s="474"/>
      <c r="S170" s="475"/>
      <c r="T170" s="472"/>
      <c r="U170" s="472"/>
      <c r="V170" s="472"/>
      <c r="W170" s="472"/>
      <c r="X170" s="472"/>
      <c r="Y170" s="472"/>
      <c r="Z170" s="472"/>
      <c r="AA170" s="472"/>
      <c r="AB170" s="472"/>
    </row>
    <row r="171" spans="1:28" ht="12" customHeight="1" x14ac:dyDescent="0.15">
      <c r="A171" s="476">
        <v>53</v>
      </c>
      <c r="B171" s="477"/>
      <c r="C171" s="477"/>
      <c r="D171" s="477"/>
      <c r="E171" s="472"/>
      <c r="F171" s="472"/>
      <c r="G171" s="472"/>
      <c r="H171" s="472"/>
      <c r="I171" s="472" t="s">
        <v>530</v>
      </c>
      <c r="J171" s="472"/>
      <c r="K171" s="472"/>
      <c r="L171" s="472"/>
      <c r="M171" s="472"/>
      <c r="N171" s="487"/>
      <c r="O171" s="488"/>
      <c r="P171" s="488"/>
      <c r="Q171" s="488"/>
      <c r="R171" s="488"/>
      <c r="S171" s="489"/>
      <c r="T171" s="472" t="s">
        <v>529</v>
      </c>
      <c r="U171" s="472"/>
      <c r="V171" s="472"/>
      <c r="W171" s="472"/>
      <c r="X171" s="472"/>
      <c r="Y171" s="472" t="s">
        <v>526</v>
      </c>
      <c r="Z171" s="472"/>
      <c r="AA171" s="472"/>
      <c r="AB171" s="472"/>
    </row>
    <row r="172" spans="1:28" ht="12" customHeight="1" x14ac:dyDescent="0.15">
      <c r="A172" s="476"/>
      <c r="B172" s="477"/>
      <c r="C172" s="477"/>
      <c r="D172" s="477"/>
      <c r="E172" s="472"/>
      <c r="F172" s="472"/>
      <c r="G172" s="472"/>
      <c r="H172" s="472"/>
      <c r="I172" s="472"/>
      <c r="J172" s="472"/>
      <c r="K172" s="472"/>
      <c r="L172" s="472"/>
      <c r="M172" s="472"/>
      <c r="N172" s="490"/>
      <c r="O172" s="491"/>
      <c r="P172" s="491"/>
      <c r="Q172" s="491"/>
      <c r="R172" s="491"/>
      <c r="S172" s="492"/>
      <c r="T172" s="472"/>
      <c r="U172" s="472"/>
      <c r="V172" s="472"/>
      <c r="W172" s="472"/>
      <c r="X172" s="472"/>
      <c r="Y172" s="472"/>
      <c r="Z172" s="472"/>
      <c r="AA172" s="472"/>
      <c r="AB172" s="472"/>
    </row>
    <row r="173" spans="1:28" ht="12" customHeight="1" x14ac:dyDescent="0.15">
      <c r="A173" s="476"/>
      <c r="B173" s="477"/>
      <c r="C173" s="477"/>
      <c r="D173" s="477"/>
      <c r="E173" s="472"/>
      <c r="F173" s="472"/>
      <c r="G173" s="472"/>
      <c r="H173" s="472"/>
      <c r="I173" s="472"/>
      <c r="J173" s="472"/>
      <c r="K173" s="472"/>
      <c r="L173" s="472"/>
      <c r="M173" s="472"/>
      <c r="N173" s="473"/>
      <c r="O173" s="474"/>
      <c r="P173" s="474"/>
      <c r="Q173" s="474"/>
      <c r="R173" s="474"/>
      <c r="S173" s="475"/>
      <c r="T173" s="472"/>
      <c r="U173" s="472"/>
      <c r="V173" s="472"/>
      <c r="W173" s="472"/>
      <c r="X173" s="472"/>
      <c r="Y173" s="472"/>
      <c r="Z173" s="472"/>
      <c r="AA173" s="472"/>
      <c r="AB173" s="472"/>
    </row>
    <row r="174" spans="1:28" ht="12" customHeight="1" x14ac:dyDescent="0.15">
      <c r="A174" s="476">
        <v>54</v>
      </c>
      <c r="B174" s="477"/>
      <c r="C174" s="477"/>
      <c r="D174" s="477"/>
      <c r="E174" s="472"/>
      <c r="F174" s="472"/>
      <c r="G174" s="472"/>
      <c r="H174" s="472"/>
      <c r="I174" s="472" t="s">
        <v>530</v>
      </c>
      <c r="J174" s="472"/>
      <c r="K174" s="472"/>
      <c r="L174" s="472"/>
      <c r="M174" s="472"/>
      <c r="N174" s="487"/>
      <c r="O174" s="488"/>
      <c r="P174" s="488"/>
      <c r="Q174" s="488"/>
      <c r="R174" s="488"/>
      <c r="S174" s="489"/>
      <c r="T174" s="472" t="s">
        <v>530</v>
      </c>
      <c r="U174" s="472"/>
      <c r="V174" s="472"/>
      <c r="W174" s="472"/>
      <c r="X174" s="472"/>
      <c r="Y174" s="472" t="s">
        <v>526</v>
      </c>
      <c r="Z174" s="472"/>
      <c r="AA174" s="472"/>
      <c r="AB174" s="472"/>
    </row>
    <row r="175" spans="1:28" ht="12" customHeight="1" x14ac:dyDescent="0.15">
      <c r="A175" s="476"/>
      <c r="B175" s="477"/>
      <c r="C175" s="477"/>
      <c r="D175" s="477"/>
      <c r="E175" s="472"/>
      <c r="F175" s="472"/>
      <c r="G175" s="472"/>
      <c r="H175" s="472"/>
      <c r="I175" s="472"/>
      <c r="J175" s="472"/>
      <c r="K175" s="472"/>
      <c r="L175" s="472"/>
      <c r="M175" s="472"/>
      <c r="N175" s="490"/>
      <c r="O175" s="491"/>
      <c r="P175" s="491"/>
      <c r="Q175" s="491"/>
      <c r="R175" s="491"/>
      <c r="S175" s="492"/>
      <c r="T175" s="472"/>
      <c r="U175" s="472"/>
      <c r="V175" s="472"/>
      <c r="W175" s="472"/>
      <c r="X175" s="472"/>
      <c r="Y175" s="472"/>
      <c r="Z175" s="472"/>
      <c r="AA175" s="472"/>
      <c r="AB175" s="472"/>
    </row>
    <row r="176" spans="1:28" ht="12" customHeight="1" x14ac:dyDescent="0.15">
      <c r="A176" s="476"/>
      <c r="B176" s="477"/>
      <c r="C176" s="477"/>
      <c r="D176" s="477"/>
      <c r="E176" s="472"/>
      <c r="F176" s="472"/>
      <c r="G176" s="472"/>
      <c r="H176" s="472"/>
      <c r="I176" s="472"/>
      <c r="J176" s="472"/>
      <c r="K176" s="472"/>
      <c r="L176" s="472"/>
      <c r="M176" s="472"/>
      <c r="N176" s="473"/>
      <c r="O176" s="474"/>
      <c r="P176" s="474"/>
      <c r="Q176" s="474"/>
      <c r="R176" s="474"/>
      <c r="S176" s="475"/>
      <c r="T176" s="472"/>
      <c r="U176" s="472"/>
      <c r="V176" s="472"/>
      <c r="W176" s="472"/>
      <c r="X176" s="472"/>
      <c r="Y176" s="472"/>
      <c r="Z176" s="472"/>
      <c r="AA176" s="472"/>
      <c r="AB176" s="472"/>
    </row>
    <row r="177" spans="1:28" ht="12" customHeight="1" x14ac:dyDescent="0.15">
      <c r="A177" s="476">
        <v>55</v>
      </c>
      <c r="B177" s="477"/>
      <c r="C177" s="477"/>
      <c r="D177" s="477"/>
      <c r="E177" s="472"/>
      <c r="F177" s="472"/>
      <c r="G177" s="472"/>
      <c r="H177" s="472"/>
      <c r="I177" s="472" t="s">
        <v>529</v>
      </c>
      <c r="J177" s="472"/>
      <c r="K177" s="472"/>
      <c r="L177" s="472"/>
      <c r="M177" s="472"/>
      <c r="N177" s="487"/>
      <c r="O177" s="488"/>
      <c r="P177" s="488"/>
      <c r="Q177" s="488"/>
      <c r="R177" s="488"/>
      <c r="S177" s="489"/>
      <c r="T177" s="472" t="s">
        <v>530</v>
      </c>
      <c r="U177" s="472"/>
      <c r="V177" s="472"/>
      <c r="W177" s="472"/>
      <c r="X177" s="472"/>
      <c r="Y177" s="472" t="s">
        <v>526</v>
      </c>
      <c r="Z177" s="472"/>
      <c r="AA177" s="472"/>
      <c r="AB177" s="472"/>
    </row>
    <row r="178" spans="1:28" ht="12" customHeight="1" x14ac:dyDescent="0.15">
      <c r="A178" s="476"/>
      <c r="B178" s="477"/>
      <c r="C178" s="477"/>
      <c r="D178" s="477"/>
      <c r="E178" s="472"/>
      <c r="F178" s="472"/>
      <c r="G178" s="472"/>
      <c r="H178" s="472"/>
      <c r="I178" s="472"/>
      <c r="J178" s="472"/>
      <c r="K178" s="472"/>
      <c r="L178" s="472"/>
      <c r="M178" s="472"/>
      <c r="N178" s="490"/>
      <c r="O178" s="491"/>
      <c r="P178" s="491"/>
      <c r="Q178" s="491"/>
      <c r="R178" s="491"/>
      <c r="S178" s="492"/>
      <c r="T178" s="472"/>
      <c r="U178" s="472"/>
      <c r="V178" s="472"/>
      <c r="W178" s="472"/>
      <c r="X178" s="472"/>
      <c r="Y178" s="472"/>
      <c r="Z178" s="472"/>
      <c r="AA178" s="472"/>
      <c r="AB178" s="472"/>
    </row>
    <row r="179" spans="1:28" ht="12" customHeight="1" x14ac:dyDescent="0.15">
      <c r="A179" s="476"/>
      <c r="B179" s="477"/>
      <c r="C179" s="477"/>
      <c r="D179" s="477"/>
      <c r="E179" s="472"/>
      <c r="F179" s="472"/>
      <c r="G179" s="472"/>
      <c r="H179" s="472"/>
      <c r="I179" s="472"/>
      <c r="J179" s="472"/>
      <c r="K179" s="472"/>
      <c r="L179" s="472"/>
      <c r="M179" s="472"/>
      <c r="N179" s="473"/>
      <c r="O179" s="474"/>
      <c r="P179" s="474"/>
      <c r="Q179" s="474"/>
      <c r="R179" s="474"/>
      <c r="S179" s="475"/>
      <c r="T179" s="472"/>
      <c r="U179" s="472"/>
      <c r="V179" s="472"/>
      <c r="W179" s="472"/>
      <c r="X179" s="472"/>
      <c r="Y179" s="472"/>
      <c r="Z179" s="472"/>
      <c r="AA179" s="472"/>
      <c r="AB179" s="472"/>
    </row>
    <row r="180" spans="1:28" ht="12" customHeight="1" x14ac:dyDescent="0.15">
      <c r="A180" s="476">
        <v>56</v>
      </c>
      <c r="B180" s="477"/>
      <c r="C180" s="477"/>
      <c r="D180" s="477"/>
      <c r="E180" s="472"/>
      <c r="F180" s="472"/>
      <c r="G180" s="472"/>
      <c r="H180" s="472"/>
      <c r="I180" s="472" t="s">
        <v>530</v>
      </c>
      <c r="J180" s="472"/>
      <c r="K180" s="472"/>
      <c r="L180" s="472"/>
      <c r="M180" s="472"/>
      <c r="N180" s="487"/>
      <c r="O180" s="488"/>
      <c r="P180" s="488"/>
      <c r="Q180" s="488"/>
      <c r="R180" s="488"/>
      <c r="S180" s="489"/>
      <c r="T180" s="472" t="s">
        <v>530</v>
      </c>
      <c r="U180" s="472"/>
      <c r="V180" s="472"/>
      <c r="W180" s="472"/>
      <c r="X180" s="472"/>
      <c r="Y180" s="472" t="s">
        <v>526</v>
      </c>
      <c r="Z180" s="472"/>
      <c r="AA180" s="472"/>
      <c r="AB180" s="472"/>
    </row>
    <row r="181" spans="1:28" ht="12" customHeight="1" x14ac:dyDescent="0.15">
      <c r="A181" s="476"/>
      <c r="B181" s="477"/>
      <c r="C181" s="477"/>
      <c r="D181" s="477"/>
      <c r="E181" s="472"/>
      <c r="F181" s="472"/>
      <c r="G181" s="472"/>
      <c r="H181" s="472"/>
      <c r="I181" s="472"/>
      <c r="J181" s="472"/>
      <c r="K181" s="472"/>
      <c r="L181" s="472"/>
      <c r="M181" s="472"/>
      <c r="N181" s="490"/>
      <c r="O181" s="491"/>
      <c r="P181" s="491"/>
      <c r="Q181" s="491"/>
      <c r="R181" s="491"/>
      <c r="S181" s="492"/>
      <c r="T181" s="472"/>
      <c r="U181" s="472"/>
      <c r="V181" s="472"/>
      <c r="W181" s="472"/>
      <c r="X181" s="472"/>
      <c r="Y181" s="472"/>
      <c r="Z181" s="472"/>
      <c r="AA181" s="472"/>
      <c r="AB181" s="472"/>
    </row>
    <row r="182" spans="1:28" ht="12" customHeight="1" x14ac:dyDescent="0.15">
      <c r="A182" s="476"/>
      <c r="B182" s="477"/>
      <c r="C182" s="477"/>
      <c r="D182" s="477"/>
      <c r="E182" s="472"/>
      <c r="F182" s="472"/>
      <c r="G182" s="472"/>
      <c r="H182" s="472"/>
      <c r="I182" s="472"/>
      <c r="J182" s="472"/>
      <c r="K182" s="472"/>
      <c r="L182" s="472"/>
      <c r="M182" s="472"/>
      <c r="N182" s="473"/>
      <c r="O182" s="474"/>
      <c r="P182" s="474"/>
      <c r="Q182" s="474"/>
      <c r="R182" s="474"/>
      <c r="S182" s="475"/>
      <c r="T182" s="472"/>
      <c r="U182" s="472"/>
      <c r="V182" s="472"/>
      <c r="W182" s="472"/>
      <c r="X182" s="472"/>
      <c r="Y182" s="472"/>
      <c r="Z182" s="472"/>
      <c r="AA182" s="472"/>
      <c r="AB182" s="472"/>
    </row>
    <row r="183" spans="1:28" ht="12" customHeight="1" x14ac:dyDescent="0.15">
      <c r="A183" s="476">
        <v>57</v>
      </c>
      <c r="B183" s="477"/>
      <c r="C183" s="477"/>
      <c r="D183" s="477"/>
      <c r="E183" s="472"/>
      <c r="F183" s="472"/>
      <c r="G183" s="472"/>
      <c r="H183" s="472"/>
      <c r="I183" s="472" t="s">
        <v>530</v>
      </c>
      <c r="J183" s="472"/>
      <c r="K183" s="472"/>
      <c r="L183" s="472"/>
      <c r="M183" s="472"/>
      <c r="N183" s="487"/>
      <c r="O183" s="488"/>
      <c r="P183" s="488"/>
      <c r="Q183" s="488"/>
      <c r="R183" s="488"/>
      <c r="S183" s="489"/>
      <c r="T183" s="472" t="s">
        <v>530</v>
      </c>
      <c r="U183" s="472"/>
      <c r="V183" s="472"/>
      <c r="W183" s="472"/>
      <c r="X183" s="472"/>
      <c r="Y183" s="472" t="s">
        <v>526</v>
      </c>
      <c r="Z183" s="472"/>
      <c r="AA183" s="472"/>
      <c r="AB183" s="472"/>
    </row>
    <row r="184" spans="1:28" ht="12" customHeight="1" x14ac:dyDescent="0.15">
      <c r="A184" s="476"/>
      <c r="B184" s="477"/>
      <c r="C184" s="477"/>
      <c r="D184" s="477"/>
      <c r="E184" s="472"/>
      <c r="F184" s="472"/>
      <c r="G184" s="472"/>
      <c r="H184" s="472"/>
      <c r="I184" s="472"/>
      <c r="J184" s="472"/>
      <c r="K184" s="472"/>
      <c r="L184" s="472"/>
      <c r="M184" s="472"/>
      <c r="N184" s="490"/>
      <c r="O184" s="491"/>
      <c r="P184" s="491"/>
      <c r="Q184" s="491"/>
      <c r="R184" s="491"/>
      <c r="S184" s="492"/>
      <c r="T184" s="472"/>
      <c r="U184" s="472"/>
      <c r="V184" s="472"/>
      <c r="W184" s="472"/>
      <c r="X184" s="472"/>
      <c r="Y184" s="472"/>
      <c r="Z184" s="472"/>
      <c r="AA184" s="472"/>
      <c r="AB184" s="472"/>
    </row>
    <row r="185" spans="1:28" ht="12" customHeight="1" x14ac:dyDescent="0.15">
      <c r="A185" s="476"/>
      <c r="B185" s="477"/>
      <c r="C185" s="477"/>
      <c r="D185" s="477"/>
      <c r="E185" s="472"/>
      <c r="F185" s="472"/>
      <c r="G185" s="472"/>
      <c r="H185" s="472"/>
      <c r="I185" s="472"/>
      <c r="J185" s="472"/>
      <c r="K185" s="472"/>
      <c r="L185" s="472"/>
      <c r="M185" s="472"/>
      <c r="N185" s="473"/>
      <c r="O185" s="474"/>
      <c r="P185" s="474"/>
      <c r="Q185" s="474"/>
      <c r="R185" s="474"/>
      <c r="S185" s="475"/>
      <c r="T185" s="472"/>
      <c r="U185" s="472"/>
      <c r="V185" s="472"/>
      <c r="W185" s="472"/>
      <c r="X185" s="472"/>
      <c r="Y185" s="472"/>
      <c r="Z185" s="472"/>
      <c r="AA185" s="472"/>
      <c r="AB185" s="472"/>
    </row>
    <row r="186" spans="1:28" ht="12" customHeight="1" x14ac:dyDescent="0.15">
      <c r="A186" s="476">
        <v>58</v>
      </c>
      <c r="B186" s="477"/>
      <c r="C186" s="477"/>
      <c r="D186" s="477"/>
      <c r="E186" s="472"/>
      <c r="F186" s="472"/>
      <c r="G186" s="472"/>
      <c r="H186" s="472"/>
      <c r="I186" s="472" t="s">
        <v>530</v>
      </c>
      <c r="J186" s="472"/>
      <c r="K186" s="472"/>
      <c r="L186" s="472"/>
      <c r="M186" s="472"/>
      <c r="N186" s="487"/>
      <c r="O186" s="488"/>
      <c r="P186" s="488"/>
      <c r="Q186" s="488"/>
      <c r="R186" s="488"/>
      <c r="S186" s="489"/>
      <c r="T186" s="472" t="s">
        <v>530</v>
      </c>
      <c r="U186" s="472"/>
      <c r="V186" s="472"/>
      <c r="W186" s="472"/>
      <c r="X186" s="472"/>
      <c r="Y186" s="472" t="s">
        <v>526</v>
      </c>
      <c r="Z186" s="472"/>
      <c r="AA186" s="472"/>
      <c r="AB186" s="472"/>
    </row>
    <row r="187" spans="1:28" ht="12" customHeight="1" x14ac:dyDescent="0.15">
      <c r="A187" s="476"/>
      <c r="B187" s="477"/>
      <c r="C187" s="477"/>
      <c r="D187" s="477"/>
      <c r="E187" s="472"/>
      <c r="F187" s="472"/>
      <c r="G187" s="472"/>
      <c r="H187" s="472"/>
      <c r="I187" s="472"/>
      <c r="J187" s="472"/>
      <c r="K187" s="472"/>
      <c r="L187" s="472"/>
      <c r="M187" s="472"/>
      <c r="N187" s="490"/>
      <c r="O187" s="491"/>
      <c r="P187" s="491"/>
      <c r="Q187" s="491"/>
      <c r="R187" s="491"/>
      <c r="S187" s="492"/>
      <c r="T187" s="472"/>
      <c r="U187" s="472"/>
      <c r="V187" s="472"/>
      <c r="W187" s="472"/>
      <c r="X187" s="472"/>
      <c r="Y187" s="472"/>
      <c r="Z187" s="472"/>
      <c r="AA187" s="472"/>
      <c r="AB187" s="472"/>
    </row>
    <row r="188" spans="1:28" ht="12" customHeight="1" x14ac:dyDescent="0.15">
      <c r="A188" s="476"/>
      <c r="B188" s="477"/>
      <c r="C188" s="477"/>
      <c r="D188" s="477"/>
      <c r="E188" s="472"/>
      <c r="F188" s="472"/>
      <c r="G188" s="472"/>
      <c r="H188" s="472"/>
      <c r="I188" s="472"/>
      <c r="J188" s="472"/>
      <c r="K188" s="472"/>
      <c r="L188" s="472"/>
      <c r="M188" s="472"/>
      <c r="N188" s="473"/>
      <c r="O188" s="474"/>
      <c r="P188" s="474"/>
      <c r="Q188" s="474"/>
      <c r="R188" s="474"/>
      <c r="S188" s="475"/>
      <c r="T188" s="472"/>
      <c r="U188" s="472"/>
      <c r="V188" s="472"/>
      <c r="W188" s="472"/>
      <c r="X188" s="472"/>
      <c r="Y188" s="472"/>
      <c r="Z188" s="472"/>
      <c r="AA188" s="472"/>
      <c r="AB188" s="472"/>
    </row>
    <row r="189" spans="1:28" ht="12" customHeight="1" x14ac:dyDescent="0.15">
      <c r="A189" s="476">
        <v>59</v>
      </c>
      <c r="B189" s="477"/>
      <c r="C189" s="477"/>
      <c r="D189" s="477"/>
      <c r="E189" s="472"/>
      <c r="F189" s="472"/>
      <c r="G189" s="472"/>
      <c r="H189" s="472"/>
      <c r="I189" s="472" t="s">
        <v>530</v>
      </c>
      <c r="J189" s="472"/>
      <c r="K189" s="472"/>
      <c r="L189" s="472"/>
      <c r="M189" s="472"/>
      <c r="N189" s="487"/>
      <c r="O189" s="488"/>
      <c r="P189" s="488"/>
      <c r="Q189" s="488"/>
      <c r="R189" s="488"/>
      <c r="S189" s="489"/>
      <c r="T189" s="472" t="s">
        <v>529</v>
      </c>
      <c r="U189" s="472"/>
      <c r="V189" s="472"/>
      <c r="W189" s="472"/>
      <c r="X189" s="472"/>
      <c r="Y189" s="472" t="s">
        <v>526</v>
      </c>
      <c r="Z189" s="472"/>
      <c r="AA189" s="472"/>
      <c r="AB189" s="472"/>
    </row>
    <row r="190" spans="1:28" ht="12" customHeight="1" x14ac:dyDescent="0.15">
      <c r="A190" s="476"/>
      <c r="B190" s="477"/>
      <c r="C190" s="477"/>
      <c r="D190" s="477"/>
      <c r="E190" s="472"/>
      <c r="F190" s="472"/>
      <c r="G190" s="472"/>
      <c r="H190" s="472"/>
      <c r="I190" s="472"/>
      <c r="J190" s="472"/>
      <c r="K190" s="472"/>
      <c r="L190" s="472"/>
      <c r="M190" s="472"/>
      <c r="N190" s="490"/>
      <c r="O190" s="491"/>
      <c r="P190" s="491"/>
      <c r="Q190" s="491"/>
      <c r="R190" s="491"/>
      <c r="S190" s="492"/>
      <c r="T190" s="472"/>
      <c r="U190" s="472"/>
      <c r="V190" s="472"/>
      <c r="W190" s="472"/>
      <c r="X190" s="472"/>
      <c r="Y190" s="472"/>
      <c r="Z190" s="472"/>
      <c r="AA190" s="472"/>
      <c r="AB190" s="472"/>
    </row>
    <row r="191" spans="1:28" ht="12" customHeight="1" x14ac:dyDescent="0.15">
      <c r="A191" s="476"/>
      <c r="B191" s="477"/>
      <c r="C191" s="477"/>
      <c r="D191" s="477"/>
      <c r="E191" s="472"/>
      <c r="F191" s="472"/>
      <c r="G191" s="472"/>
      <c r="H191" s="472"/>
      <c r="I191" s="472"/>
      <c r="J191" s="472"/>
      <c r="K191" s="472"/>
      <c r="L191" s="472"/>
      <c r="M191" s="472"/>
      <c r="N191" s="473"/>
      <c r="O191" s="474"/>
      <c r="P191" s="474"/>
      <c r="Q191" s="474"/>
      <c r="R191" s="474"/>
      <c r="S191" s="475"/>
      <c r="T191" s="472"/>
      <c r="U191" s="472"/>
      <c r="V191" s="472"/>
      <c r="W191" s="472"/>
      <c r="X191" s="472"/>
      <c r="Y191" s="472"/>
      <c r="Z191" s="472"/>
      <c r="AA191" s="472"/>
      <c r="AB191" s="472"/>
    </row>
    <row r="192" spans="1:28" ht="12" customHeight="1" x14ac:dyDescent="0.15">
      <c r="A192" s="476">
        <v>60</v>
      </c>
      <c r="B192" s="477"/>
      <c r="C192" s="477"/>
      <c r="D192" s="477"/>
      <c r="E192" s="472"/>
      <c r="F192" s="472"/>
      <c r="G192" s="472"/>
      <c r="H192" s="472"/>
      <c r="I192" s="472" t="s">
        <v>530</v>
      </c>
      <c r="J192" s="472"/>
      <c r="K192" s="472"/>
      <c r="L192" s="472"/>
      <c r="M192" s="472"/>
      <c r="N192" s="487"/>
      <c r="O192" s="488"/>
      <c r="P192" s="488"/>
      <c r="Q192" s="488"/>
      <c r="R192" s="488"/>
      <c r="S192" s="489"/>
      <c r="T192" s="472" t="s">
        <v>530</v>
      </c>
      <c r="U192" s="472"/>
      <c r="V192" s="472"/>
      <c r="W192" s="472"/>
      <c r="X192" s="472"/>
      <c r="Y192" s="472" t="s">
        <v>526</v>
      </c>
      <c r="Z192" s="472"/>
      <c r="AA192" s="472"/>
      <c r="AB192" s="472"/>
    </row>
    <row r="193" spans="1:28" ht="12" customHeight="1" x14ac:dyDescent="0.15">
      <c r="A193" s="476"/>
      <c r="B193" s="477"/>
      <c r="C193" s="477"/>
      <c r="D193" s="477"/>
      <c r="E193" s="472"/>
      <c r="F193" s="472"/>
      <c r="G193" s="472"/>
      <c r="H193" s="472"/>
      <c r="I193" s="472"/>
      <c r="J193" s="472"/>
      <c r="K193" s="472"/>
      <c r="L193" s="472"/>
      <c r="M193" s="472"/>
      <c r="N193" s="490"/>
      <c r="O193" s="491"/>
      <c r="P193" s="491"/>
      <c r="Q193" s="491"/>
      <c r="R193" s="491"/>
      <c r="S193" s="492"/>
      <c r="T193" s="472"/>
      <c r="U193" s="472"/>
      <c r="V193" s="472"/>
      <c r="W193" s="472"/>
      <c r="X193" s="472"/>
      <c r="Y193" s="472"/>
      <c r="Z193" s="472"/>
      <c r="AA193" s="472"/>
      <c r="AB193" s="472"/>
    </row>
    <row r="194" spans="1:28" ht="12" customHeight="1" x14ac:dyDescent="0.15">
      <c r="A194" s="476"/>
      <c r="B194" s="477"/>
      <c r="C194" s="477"/>
      <c r="D194" s="477"/>
      <c r="E194" s="472"/>
      <c r="F194" s="472"/>
      <c r="G194" s="472"/>
      <c r="H194" s="472"/>
      <c r="I194" s="472"/>
      <c r="J194" s="472"/>
      <c r="K194" s="472"/>
      <c r="L194" s="472"/>
      <c r="M194" s="472"/>
      <c r="N194" s="473"/>
      <c r="O194" s="474"/>
      <c r="P194" s="474"/>
      <c r="Q194" s="474"/>
      <c r="R194" s="474"/>
      <c r="S194" s="475"/>
      <c r="T194" s="472"/>
      <c r="U194" s="472"/>
      <c r="V194" s="472"/>
      <c r="W194" s="472"/>
      <c r="X194" s="472"/>
      <c r="Y194" s="472"/>
      <c r="Z194" s="472"/>
      <c r="AA194" s="472"/>
      <c r="AB194" s="472"/>
    </row>
    <row r="195" spans="1:28" ht="12" customHeight="1" x14ac:dyDescent="0.15">
      <c r="A195" s="476">
        <v>61</v>
      </c>
      <c r="B195" s="477"/>
      <c r="C195" s="477"/>
      <c r="D195" s="477"/>
      <c r="E195" s="472"/>
      <c r="F195" s="472"/>
      <c r="G195" s="472"/>
      <c r="H195" s="472"/>
      <c r="I195" s="472" t="s">
        <v>530</v>
      </c>
      <c r="J195" s="472"/>
      <c r="K195" s="472"/>
      <c r="L195" s="472"/>
      <c r="M195" s="472"/>
      <c r="N195" s="487"/>
      <c r="O195" s="488"/>
      <c r="P195" s="488"/>
      <c r="Q195" s="488"/>
      <c r="R195" s="488"/>
      <c r="S195" s="489"/>
      <c r="T195" s="472" t="s">
        <v>530</v>
      </c>
      <c r="U195" s="472"/>
      <c r="V195" s="472"/>
      <c r="W195" s="472"/>
      <c r="X195" s="472"/>
      <c r="Y195" s="472" t="s">
        <v>526</v>
      </c>
      <c r="Z195" s="472"/>
      <c r="AA195" s="472"/>
      <c r="AB195" s="472"/>
    </row>
    <row r="196" spans="1:28" ht="12" customHeight="1" x14ac:dyDescent="0.15">
      <c r="A196" s="476"/>
      <c r="B196" s="477"/>
      <c r="C196" s="477"/>
      <c r="D196" s="477"/>
      <c r="E196" s="472"/>
      <c r="F196" s="472"/>
      <c r="G196" s="472"/>
      <c r="H196" s="472"/>
      <c r="I196" s="472"/>
      <c r="J196" s="472"/>
      <c r="K196" s="472"/>
      <c r="L196" s="472"/>
      <c r="M196" s="472"/>
      <c r="N196" s="490"/>
      <c r="O196" s="491"/>
      <c r="P196" s="491"/>
      <c r="Q196" s="491"/>
      <c r="R196" s="491"/>
      <c r="S196" s="492"/>
      <c r="T196" s="472"/>
      <c r="U196" s="472"/>
      <c r="V196" s="472"/>
      <c r="W196" s="472"/>
      <c r="X196" s="472"/>
      <c r="Y196" s="472"/>
      <c r="Z196" s="472"/>
      <c r="AA196" s="472"/>
      <c r="AB196" s="472"/>
    </row>
    <row r="197" spans="1:28" ht="12" customHeight="1" x14ac:dyDescent="0.15">
      <c r="A197" s="476"/>
      <c r="B197" s="477"/>
      <c r="C197" s="477"/>
      <c r="D197" s="477"/>
      <c r="E197" s="472"/>
      <c r="F197" s="472"/>
      <c r="G197" s="472"/>
      <c r="H197" s="472"/>
      <c r="I197" s="472"/>
      <c r="J197" s="472"/>
      <c r="K197" s="472"/>
      <c r="L197" s="472"/>
      <c r="M197" s="472"/>
      <c r="N197" s="473"/>
      <c r="O197" s="474"/>
      <c r="P197" s="474"/>
      <c r="Q197" s="474"/>
      <c r="R197" s="474"/>
      <c r="S197" s="475"/>
      <c r="T197" s="472"/>
      <c r="U197" s="472"/>
      <c r="V197" s="472"/>
      <c r="W197" s="472"/>
      <c r="X197" s="472"/>
      <c r="Y197" s="472"/>
      <c r="Z197" s="472"/>
      <c r="AA197" s="472"/>
      <c r="AB197" s="472"/>
    </row>
    <row r="198" spans="1:28" ht="12" customHeight="1" x14ac:dyDescent="0.15">
      <c r="A198" s="476">
        <v>62</v>
      </c>
      <c r="B198" s="477"/>
      <c r="C198" s="477"/>
      <c r="D198" s="477"/>
      <c r="E198" s="472"/>
      <c r="F198" s="472"/>
      <c r="G198" s="472"/>
      <c r="H198" s="472"/>
      <c r="I198" s="472" t="s">
        <v>530</v>
      </c>
      <c r="J198" s="472"/>
      <c r="K198" s="472"/>
      <c r="L198" s="472"/>
      <c r="M198" s="472"/>
      <c r="N198" s="487"/>
      <c r="O198" s="488"/>
      <c r="P198" s="488"/>
      <c r="Q198" s="488"/>
      <c r="R198" s="488"/>
      <c r="S198" s="489"/>
      <c r="T198" s="472" t="s">
        <v>530</v>
      </c>
      <c r="U198" s="472"/>
      <c r="V198" s="472"/>
      <c r="W198" s="472"/>
      <c r="X198" s="472"/>
      <c r="Y198" s="472" t="s">
        <v>526</v>
      </c>
      <c r="Z198" s="472"/>
      <c r="AA198" s="472"/>
      <c r="AB198" s="472"/>
    </row>
    <row r="199" spans="1:28" ht="12" customHeight="1" x14ac:dyDescent="0.15">
      <c r="A199" s="476"/>
      <c r="B199" s="477"/>
      <c r="C199" s="477"/>
      <c r="D199" s="477"/>
      <c r="E199" s="472"/>
      <c r="F199" s="472"/>
      <c r="G199" s="472"/>
      <c r="H199" s="472"/>
      <c r="I199" s="472"/>
      <c r="J199" s="472"/>
      <c r="K199" s="472"/>
      <c r="L199" s="472"/>
      <c r="M199" s="472"/>
      <c r="N199" s="490"/>
      <c r="O199" s="491"/>
      <c r="P199" s="491"/>
      <c r="Q199" s="491"/>
      <c r="R199" s="491"/>
      <c r="S199" s="492"/>
      <c r="T199" s="472"/>
      <c r="U199" s="472"/>
      <c r="V199" s="472"/>
      <c r="W199" s="472"/>
      <c r="X199" s="472"/>
      <c r="Y199" s="472"/>
      <c r="Z199" s="472"/>
      <c r="AA199" s="472"/>
      <c r="AB199" s="472"/>
    </row>
    <row r="200" spans="1:28" ht="12" customHeight="1" x14ac:dyDescent="0.15">
      <c r="A200" s="476"/>
      <c r="B200" s="477"/>
      <c r="C200" s="477"/>
      <c r="D200" s="477"/>
      <c r="E200" s="472"/>
      <c r="F200" s="472"/>
      <c r="G200" s="472"/>
      <c r="H200" s="472"/>
      <c r="I200" s="472"/>
      <c r="J200" s="472"/>
      <c r="K200" s="472"/>
      <c r="L200" s="472"/>
      <c r="M200" s="472"/>
      <c r="N200" s="473"/>
      <c r="O200" s="474"/>
      <c r="P200" s="474"/>
      <c r="Q200" s="474"/>
      <c r="R200" s="474"/>
      <c r="S200" s="475"/>
      <c r="T200" s="472"/>
      <c r="U200" s="472"/>
      <c r="V200" s="472"/>
      <c r="W200" s="472"/>
      <c r="X200" s="472"/>
      <c r="Y200" s="472"/>
      <c r="Z200" s="472"/>
      <c r="AA200" s="472"/>
      <c r="AB200" s="472"/>
    </row>
    <row r="201" spans="1:28" ht="12" customHeight="1" x14ac:dyDescent="0.15">
      <c r="A201" s="476">
        <v>63</v>
      </c>
      <c r="B201" s="477"/>
      <c r="C201" s="477"/>
      <c r="D201" s="477"/>
      <c r="E201" s="472"/>
      <c r="F201" s="472"/>
      <c r="G201" s="472"/>
      <c r="H201" s="472"/>
      <c r="I201" s="472" t="s">
        <v>530</v>
      </c>
      <c r="J201" s="472"/>
      <c r="K201" s="472"/>
      <c r="L201" s="472"/>
      <c r="M201" s="472"/>
      <c r="N201" s="487"/>
      <c r="O201" s="488"/>
      <c r="P201" s="488"/>
      <c r="Q201" s="488"/>
      <c r="R201" s="488"/>
      <c r="S201" s="489"/>
      <c r="T201" s="472" t="s">
        <v>530</v>
      </c>
      <c r="U201" s="472"/>
      <c r="V201" s="472"/>
      <c r="W201" s="472"/>
      <c r="X201" s="472"/>
      <c r="Y201" s="472" t="s">
        <v>526</v>
      </c>
      <c r="Z201" s="472"/>
      <c r="AA201" s="472"/>
      <c r="AB201" s="472"/>
    </row>
    <row r="202" spans="1:28" ht="12" customHeight="1" x14ac:dyDescent="0.15">
      <c r="A202" s="476"/>
      <c r="B202" s="477"/>
      <c r="C202" s="477"/>
      <c r="D202" s="477"/>
      <c r="E202" s="472"/>
      <c r="F202" s="472"/>
      <c r="G202" s="472"/>
      <c r="H202" s="472"/>
      <c r="I202" s="472"/>
      <c r="J202" s="472"/>
      <c r="K202" s="472"/>
      <c r="L202" s="472"/>
      <c r="M202" s="472"/>
      <c r="N202" s="490"/>
      <c r="O202" s="491"/>
      <c r="P202" s="491"/>
      <c r="Q202" s="491"/>
      <c r="R202" s="491"/>
      <c r="S202" s="492"/>
      <c r="T202" s="472"/>
      <c r="U202" s="472"/>
      <c r="V202" s="472"/>
      <c r="W202" s="472"/>
      <c r="X202" s="472"/>
      <c r="Y202" s="472"/>
      <c r="Z202" s="472"/>
      <c r="AA202" s="472"/>
      <c r="AB202" s="472"/>
    </row>
    <row r="203" spans="1:28" ht="12" customHeight="1" x14ac:dyDescent="0.15">
      <c r="A203" s="476"/>
      <c r="B203" s="477"/>
      <c r="C203" s="477"/>
      <c r="D203" s="477"/>
      <c r="E203" s="472"/>
      <c r="F203" s="472"/>
      <c r="G203" s="472"/>
      <c r="H203" s="472"/>
      <c r="I203" s="472"/>
      <c r="J203" s="472"/>
      <c r="K203" s="472"/>
      <c r="L203" s="472"/>
      <c r="M203" s="472"/>
      <c r="N203" s="473"/>
      <c r="O203" s="474"/>
      <c r="P203" s="474"/>
      <c r="Q203" s="474"/>
      <c r="R203" s="474"/>
      <c r="S203" s="475"/>
      <c r="T203" s="472"/>
      <c r="U203" s="472"/>
      <c r="V203" s="472"/>
      <c r="W203" s="472"/>
      <c r="X203" s="472"/>
      <c r="Y203" s="472"/>
      <c r="Z203" s="472"/>
      <c r="AA203" s="472"/>
      <c r="AB203" s="472"/>
    </row>
    <row r="204" spans="1:28" ht="12" customHeight="1" x14ac:dyDescent="0.15">
      <c r="A204" s="476">
        <v>64</v>
      </c>
      <c r="B204" s="477"/>
      <c r="C204" s="477"/>
      <c r="D204" s="477"/>
      <c r="E204" s="472"/>
      <c r="F204" s="472"/>
      <c r="G204" s="472"/>
      <c r="H204" s="472"/>
      <c r="I204" s="472" t="s">
        <v>530</v>
      </c>
      <c r="J204" s="472"/>
      <c r="K204" s="472"/>
      <c r="L204" s="472"/>
      <c r="M204" s="472"/>
      <c r="N204" s="487"/>
      <c r="O204" s="488"/>
      <c r="P204" s="488"/>
      <c r="Q204" s="488"/>
      <c r="R204" s="488"/>
      <c r="S204" s="489"/>
      <c r="T204" s="472" t="s">
        <v>530</v>
      </c>
      <c r="U204" s="472"/>
      <c r="V204" s="472"/>
      <c r="W204" s="472"/>
      <c r="X204" s="472"/>
      <c r="Y204" s="472" t="s">
        <v>526</v>
      </c>
      <c r="Z204" s="472"/>
      <c r="AA204" s="472"/>
      <c r="AB204" s="472"/>
    </row>
    <row r="205" spans="1:28" ht="12" customHeight="1" x14ac:dyDescent="0.15">
      <c r="A205" s="476"/>
      <c r="B205" s="477"/>
      <c r="C205" s="477"/>
      <c r="D205" s="477"/>
      <c r="E205" s="472"/>
      <c r="F205" s="472"/>
      <c r="G205" s="472"/>
      <c r="H205" s="472"/>
      <c r="I205" s="472"/>
      <c r="J205" s="472"/>
      <c r="K205" s="472"/>
      <c r="L205" s="472"/>
      <c r="M205" s="472"/>
      <c r="N205" s="490"/>
      <c r="O205" s="491"/>
      <c r="P205" s="491"/>
      <c r="Q205" s="491"/>
      <c r="R205" s="491"/>
      <c r="S205" s="492"/>
      <c r="T205" s="472"/>
      <c r="U205" s="472"/>
      <c r="V205" s="472"/>
      <c r="W205" s="472"/>
      <c r="X205" s="472"/>
      <c r="Y205" s="472"/>
      <c r="Z205" s="472"/>
      <c r="AA205" s="472"/>
      <c r="AB205" s="472"/>
    </row>
    <row r="206" spans="1:28" ht="12" customHeight="1" x14ac:dyDescent="0.15">
      <c r="A206" s="476"/>
      <c r="B206" s="477"/>
      <c r="C206" s="477"/>
      <c r="D206" s="477"/>
      <c r="E206" s="472"/>
      <c r="F206" s="472"/>
      <c r="G206" s="472"/>
      <c r="H206" s="472"/>
      <c r="I206" s="472"/>
      <c r="J206" s="472"/>
      <c r="K206" s="472"/>
      <c r="L206" s="472"/>
      <c r="M206" s="472"/>
      <c r="N206" s="473"/>
      <c r="O206" s="474"/>
      <c r="P206" s="474"/>
      <c r="Q206" s="474"/>
      <c r="R206" s="474"/>
      <c r="S206" s="475"/>
      <c r="T206" s="472"/>
      <c r="U206" s="472"/>
      <c r="V206" s="472"/>
      <c r="W206" s="472"/>
      <c r="X206" s="472"/>
      <c r="Y206" s="472"/>
      <c r="Z206" s="472"/>
      <c r="AA206" s="472"/>
      <c r="AB206" s="472"/>
    </row>
    <row r="207" spans="1:28" ht="12" customHeight="1" x14ac:dyDescent="0.15">
      <c r="A207" s="476">
        <v>65</v>
      </c>
      <c r="B207" s="477"/>
      <c r="C207" s="477"/>
      <c r="D207" s="477"/>
      <c r="E207" s="472"/>
      <c r="F207" s="472"/>
      <c r="G207" s="472"/>
      <c r="H207" s="472"/>
      <c r="I207" s="472" t="s">
        <v>530</v>
      </c>
      <c r="J207" s="472"/>
      <c r="K207" s="472"/>
      <c r="L207" s="472"/>
      <c r="M207" s="472"/>
      <c r="N207" s="487"/>
      <c r="O207" s="488"/>
      <c r="P207" s="488"/>
      <c r="Q207" s="488"/>
      <c r="R207" s="488"/>
      <c r="S207" s="489"/>
      <c r="T207" s="472" t="s">
        <v>530</v>
      </c>
      <c r="U207" s="472"/>
      <c r="V207" s="472"/>
      <c r="W207" s="472"/>
      <c r="X207" s="472"/>
      <c r="Y207" s="472" t="s">
        <v>526</v>
      </c>
      <c r="Z207" s="472"/>
      <c r="AA207" s="472"/>
      <c r="AB207" s="472"/>
    </row>
    <row r="208" spans="1:28" ht="12" customHeight="1" x14ac:dyDescent="0.15">
      <c r="A208" s="476"/>
      <c r="B208" s="477"/>
      <c r="C208" s="477"/>
      <c r="D208" s="477"/>
      <c r="E208" s="472"/>
      <c r="F208" s="472"/>
      <c r="G208" s="472"/>
      <c r="H208" s="472"/>
      <c r="I208" s="472"/>
      <c r="J208" s="472"/>
      <c r="K208" s="472"/>
      <c r="L208" s="472"/>
      <c r="M208" s="472"/>
      <c r="N208" s="490"/>
      <c r="O208" s="491"/>
      <c r="P208" s="491"/>
      <c r="Q208" s="491"/>
      <c r="R208" s="491"/>
      <c r="S208" s="492"/>
      <c r="T208" s="472"/>
      <c r="U208" s="472"/>
      <c r="V208" s="472"/>
      <c r="W208" s="472"/>
      <c r="X208" s="472"/>
      <c r="Y208" s="472"/>
      <c r="Z208" s="472"/>
      <c r="AA208" s="472"/>
      <c r="AB208" s="472"/>
    </row>
    <row r="209" spans="1:28" ht="12" customHeight="1" x14ac:dyDescent="0.15">
      <c r="A209" s="476"/>
      <c r="B209" s="477"/>
      <c r="C209" s="477"/>
      <c r="D209" s="477"/>
      <c r="E209" s="472"/>
      <c r="F209" s="472"/>
      <c r="G209" s="472"/>
      <c r="H209" s="472"/>
      <c r="I209" s="472"/>
      <c r="J209" s="472"/>
      <c r="K209" s="472"/>
      <c r="L209" s="472"/>
      <c r="M209" s="472"/>
      <c r="N209" s="473"/>
      <c r="O209" s="474"/>
      <c r="P209" s="474"/>
      <c r="Q209" s="474"/>
      <c r="R209" s="474"/>
      <c r="S209" s="475"/>
      <c r="T209" s="472"/>
      <c r="U209" s="472"/>
      <c r="V209" s="472"/>
      <c r="W209" s="472"/>
      <c r="X209" s="472"/>
      <c r="Y209" s="472"/>
      <c r="Z209" s="472"/>
      <c r="AA209" s="472"/>
      <c r="AB209" s="472"/>
    </row>
    <row r="210" spans="1:28" ht="12" customHeight="1" x14ac:dyDescent="0.15">
      <c r="A210" s="476">
        <v>66</v>
      </c>
      <c r="B210" s="477"/>
      <c r="C210" s="477"/>
      <c r="D210" s="477"/>
      <c r="E210" s="472"/>
      <c r="F210" s="472"/>
      <c r="G210" s="472"/>
      <c r="H210" s="472"/>
      <c r="I210" s="472" t="s">
        <v>529</v>
      </c>
      <c r="J210" s="472"/>
      <c r="K210" s="472"/>
      <c r="L210" s="472"/>
      <c r="M210" s="472"/>
      <c r="N210" s="487"/>
      <c r="O210" s="488"/>
      <c r="P210" s="488"/>
      <c r="Q210" s="488"/>
      <c r="R210" s="488"/>
      <c r="S210" s="489"/>
      <c r="T210" s="472" t="s">
        <v>530</v>
      </c>
      <c r="U210" s="472"/>
      <c r="V210" s="472"/>
      <c r="W210" s="472"/>
      <c r="X210" s="472"/>
      <c r="Y210" s="472" t="s">
        <v>526</v>
      </c>
      <c r="Z210" s="472"/>
      <c r="AA210" s="472"/>
      <c r="AB210" s="472"/>
    </row>
    <row r="211" spans="1:28" ht="12" customHeight="1" x14ac:dyDescent="0.15">
      <c r="A211" s="476"/>
      <c r="B211" s="477"/>
      <c r="C211" s="477"/>
      <c r="D211" s="477"/>
      <c r="E211" s="472"/>
      <c r="F211" s="472"/>
      <c r="G211" s="472"/>
      <c r="H211" s="472"/>
      <c r="I211" s="472"/>
      <c r="J211" s="472"/>
      <c r="K211" s="472"/>
      <c r="L211" s="472"/>
      <c r="M211" s="472"/>
      <c r="N211" s="490"/>
      <c r="O211" s="491"/>
      <c r="P211" s="491"/>
      <c r="Q211" s="491"/>
      <c r="R211" s="491"/>
      <c r="S211" s="492"/>
      <c r="T211" s="472"/>
      <c r="U211" s="472"/>
      <c r="V211" s="472"/>
      <c r="W211" s="472"/>
      <c r="X211" s="472"/>
      <c r="Y211" s="472"/>
      <c r="Z211" s="472"/>
      <c r="AA211" s="472"/>
      <c r="AB211" s="472"/>
    </row>
    <row r="212" spans="1:28" ht="12" customHeight="1" x14ac:dyDescent="0.15">
      <c r="A212" s="476"/>
      <c r="B212" s="477"/>
      <c r="C212" s="477"/>
      <c r="D212" s="477"/>
      <c r="E212" s="472"/>
      <c r="F212" s="472"/>
      <c r="G212" s="472"/>
      <c r="H212" s="472"/>
      <c r="I212" s="472"/>
      <c r="J212" s="472"/>
      <c r="K212" s="472"/>
      <c r="L212" s="472"/>
      <c r="M212" s="472"/>
      <c r="N212" s="473"/>
      <c r="O212" s="474"/>
      <c r="P212" s="474"/>
      <c r="Q212" s="474"/>
      <c r="R212" s="474"/>
      <c r="S212" s="475"/>
      <c r="T212" s="472"/>
      <c r="U212" s="472"/>
      <c r="V212" s="472"/>
      <c r="W212" s="472"/>
      <c r="X212" s="472"/>
      <c r="Y212" s="472"/>
      <c r="Z212" s="472"/>
      <c r="AA212" s="472"/>
      <c r="AB212" s="472"/>
    </row>
    <row r="213" spans="1:28" ht="12" customHeight="1" x14ac:dyDescent="0.15">
      <c r="A213" s="476">
        <v>67</v>
      </c>
      <c r="B213" s="477"/>
      <c r="C213" s="477"/>
      <c r="D213" s="477"/>
      <c r="E213" s="472"/>
      <c r="F213" s="472"/>
      <c r="G213" s="472"/>
      <c r="H213" s="472"/>
      <c r="I213" s="472" t="s">
        <v>530</v>
      </c>
      <c r="J213" s="472"/>
      <c r="K213" s="472"/>
      <c r="L213" s="472"/>
      <c r="M213" s="472"/>
      <c r="N213" s="487"/>
      <c r="O213" s="488"/>
      <c r="P213" s="488"/>
      <c r="Q213" s="488"/>
      <c r="R213" s="488"/>
      <c r="S213" s="489"/>
      <c r="T213" s="472" t="s">
        <v>530</v>
      </c>
      <c r="U213" s="472"/>
      <c r="V213" s="472"/>
      <c r="W213" s="472"/>
      <c r="X213" s="472"/>
      <c r="Y213" s="472" t="s">
        <v>526</v>
      </c>
      <c r="Z213" s="472"/>
      <c r="AA213" s="472"/>
      <c r="AB213" s="472"/>
    </row>
    <row r="214" spans="1:28" ht="12" customHeight="1" x14ac:dyDescent="0.15">
      <c r="A214" s="476"/>
      <c r="B214" s="477"/>
      <c r="C214" s="477"/>
      <c r="D214" s="477"/>
      <c r="E214" s="472"/>
      <c r="F214" s="472"/>
      <c r="G214" s="472"/>
      <c r="H214" s="472"/>
      <c r="I214" s="472"/>
      <c r="J214" s="472"/>
      <c r="K214" s="472"/>
      <c r="L214" s="472"/>
      <c r="M214" s="472"/>
      <c r="N214" s="490"/>
      <c r="O214" s="491"/>
      <c r="P214" s="491"/>
      <c r="Q214" s="491"/>
      <c r="R214" s="491"/>
      <c r="S214" s="492"/>
      <c r="T214" s="472"/>
      <c r="U214" s="472"/>
      <c r="V214" s="472"/>
      <c r="W214" s="472"/>
      <c r="X214" s="472"/>
      <c r="Y214" s="472"/>
      <c r="Z214" s="472"/>
      <c r="AA214" s="472"/>
      <c r="AB214" s="472"/>
    </row>
    <row r="215" spans="1:28" ht="12" customHeight="1" x14ac:dyDescent="0.15">
      <c r="A215" s="476"/>
      <c r="B215" s="477"/>
      <c r="C215" s="477"/>
      <c r="D215" s="477"/>
      <c r="E215" s="472"/>
      <c r="F215" s="472"/>
      <c r="G215" s="472"/>
      <c r="H215" s="472"/>
      <c r="I215" s="472"/>
      <c r="J215" s="472"/>
      <c r="K215" s="472"/>
      <c r="L215" s="472"/>
      <c r="M215" s="472"/>
      <c r="N215" s="473"/>
      <c r="O215" s="474"/>
      <c r="P215" s="474"/>
      <c r="Q215" s="474"/>
      <c r="R215" s="474"/>
      <c r="S215" s="475"/>
      <c r="T215" s="472"/>
      <c r="U215" s="472"/>
      <c r="V215" s="472"/>
      <c r="W215" s="472"/>
      <c r="X215" s="472"/>
      <c r="Y215" s="472"/>
      <c r="Z215" s="472"/>
      <c r="AA215" s="472"/>
      <c r="AB215" s="472"/>
    </row>
    <row r="216" spans="1:28" ht="12" customHeight="1" x14ac:dyDescent="0.15">
      <c r="A216" s="476">
        <v>68</v>
      </c>
      <c r="B216" s="477"/>
      <c r="C216" s="477"/>
      <c r="D216" s="477"/>
      <c r="E216" s="472"/>
      <c r="F216" s="472"/>
      <c r="G216" s="472"/>
      <c r="H216" s="472"/>
      <c r="I216" s="472" t="s">
        <v>530</v>
      </c>
      <c r="J216" s="472"/>
      <c r="K216" s="472"/>
      <c r="L216" s="472"/>
      <c r="M216" s="472"/>
      <c r="N216" s="487"/>
      <c r="O216" s="488"/>
      <c r="P216" s="488"/>
      <c r="Q216" s="488"/>
      <c r="R216" s="488"/>
      <c r="S216" s="489"/>
      <c r="T216" s="472" t="s">
        <v>529</v>
      </c>
      <c r="U216" s="472"/>
      <c r="V216" s="472"/>
      <c r="W216" s="472"/>
      <c r="X216" s="472"/>
      <c r="Y216" s="472" t="s">
        <v>526</v>
      </c>
      <c r="Z216" s="472"/>
      <c r="AA216" s="472"/>
      <c r="AB216" s="472"/>
    </row>
    <row r="217" spans="1:28" ht="12" customHeight="1" x14ac:dyDescent="0.15">
      <c r="A217" s="476"/>
      <c r="B217" s="477"/>
      <c r="C217" s="477"/>
      <c r="D217" s="477"/>
      <c r="E217" s="472"/>
      <c r="F217" s="472"/>
      <c r="G217" s="472"/>
      <c r="H217" s="472"/>
      <c r="I217" s="472"/>
      <c r="J217" s="472"/>
      <c r="K217" s="472"/>
      <c r="L217" s="472"/>
      <c r="M217" s="472"/>
      <c r="N217" s="490"/>
      <c r="O217" s="491"/>
      <c r="P217" s="491"/>
      <c r="Q217" s="491"/>
      <c r="R217" s="491"/>
      <c r="S217" s="492"/>
      <c r="T217" s="472"/>
      <c r="U217" s="472"/>
      <c r="V217" s="472"/>
      <c r="W217" s="472"/>
      <c r="X217" s="472"/>
      <c r="Y217" s="472"/>
      <c r="Z217" s="472"/>
      <c r="AA217" s="472"/>
      <c r="AB217" s="472"/>
    </row>
    <row r="218" spans="1:28" ht="12" customHeight="1" x14ac:dyDescent="0.15">
      <c r="A218" s="476"/>
      <c r="B218" s="477"/>
      <c r="C218" s="477"/>
      <c r="D218" s="477"/>
      <c r="E218" s="472"/>
      <c r="F218" s="472"/>
      <c r="G218" s="472"/>
      <c r="H218" s="472"/>
      <c r="I218" s="472"/>
      <c r="J218" s="472"/>
      <c r="K218" s="472"/>
      <c r="L218" s="472"/>
      <c r="M218" s="472"/>
      <c r="N218" s="473"/>
      <c r="O218" s="474"/>
      <c r="P218" s="474"/>
      <c r="Q218" s="474"/>
      <c r="R218" s="474"/>
      <c r="S218" s="475"/>
      <c r="T218" s="472"/>
      <c r="U218" s="472"/>
      <c r="V218" s="472"/>
      <c r="W218" s="472"/>
      <c r="X218" s="472"/>
      <c r="Y218" s="472"/>
      <c r="Z218" s="472"/>
      <c r="AA218" s="472"/>
      <c r="AB218" s="472"/>
    </row>
    <row r="219" spans="1:28" ht="12" customHeight="1" x14ac:dyDescent="0.15">
      <c r="A219" s="476">
        <v>69</v>
      </c>
      <c r="B219" s="477"/>
      <c r="C219" s="477"/>
      <c r="D219" s="477"/>
      <c r="E219" s="472"/>
      <c r="F219" s="472"/>
      <c r="G219" s="472"/>
      <c r="H219" s="472"/>
      <c r="I219" s="472" t="s">
        <v>530</v>
      </c>
      <c r="J219" s="472"/>
      <c r="K219" s="472"/>
      <c r="L219" s="472"/>
      <c r="M219" s="472"/>
      <c r="N219" s="487"/>
      <c r="O219" s="488"/>
      <c r="P219" s="488"/>
      <c r="Q219" s="488"/>
      <c r="R219" s="488"/>
      <c r="S219" s="489"/>
      <c r="T219" s="472" t="s">
        <v>530</v>
      </c>
      <c r="U219" s="472"/>
      <c r="V219" s="472"/>
      <c r="W219" s="472"/>
      <c r="X219" s="472"/>
      <c r="Y219" s="472" t="s">
        <v>526</v>
      </c>
      <c r="Z219" s="472"/>
      <c r="AA219" s="472"/>
      <c r="AB219" s="472"/>
    </row>
    <row r="220" spans="1:28" ht="12" customHeight="1" x14ac:dyDescent="0.15">
      <c r="A220" s="476"/>
      <c r="B220" s="477"/>
      <c r="C220" s="477"/>
      <c r="D220" s="477"/>
      <c r="E220" s="472"/>
      <c r="F220" s="472"/>
      <c r="G220" s="472"/>
      <c r="H220" s="472"/>
      <c r="I220" s="472"/>
      <c r="J220" s="472"/>
      <c r="K220" s="472"/>
      <c r="L220" s="472"/>
      <c r="M220" s="472"/>
      <c r="N220" s="490"/>
      <c r="O220" s="491"/>
      <c r="P220" s="491"/>
      <c r="Q220" s="491"/>
      <c r="R220" s="491"/>
      <c r="S220" s="492"/>
      <c r="T220" s="472"/>
      <c r="U220" s="472"/>
      <c r="V220" s="472"/>
      <c r="W220" s="472"/>
      <c r="X220" s="472"/>
      <c r="Y220" s="472"/>
      <c r="Z220" s="472"/>
      <c r="AA220" s="472"/>
      <c r="AB220" s="472"/>
    </row>
    <row r="221" spans="1:28" ht="12" customHeight="1" x14ac:dyDescent="0.15">
      <c r="A221" s="476"/>
      <c r="B221" s="477"/>
      <c r="C221" s="477"/>
      <c r="D221" s="477"/>
      <c r="E221" s="472"/>
      <c r="F221" s="472"/>
      <c r="G221" s="472"/>
      <c r="H221" s="472"/>
      <c r="I221" s="472"/>
      <c r="J221" s="472"/>
      <c r="K221" s="472"/>
      <c r="L221" s="472"/>
      <c r="M221" s="472"/>
      <c r="N221" s="473"/>
      <c r="O221" s="474"/>
      <c r="P221" s="474"/>
      <c r="Q221" s="474"/>
      <c r="R221" s="474"/>
      <c r="S221" s="475"/>
      <c r="T221" s="472"/>
      <c r="U221" s="472"/>
      <c r="V221" s="472"/>
      <c r="W221" s="472"/>
      <c r="X221" s="472"/>
      <c r="Y221" s="472"/>
      <c r="Z221" s="472"/>
      <c r="AA221" s="472"/>
      <c r="AB221" s="472"/>
    </row>
    <row r="222" spans="1:28" ht="12" customHeight="1" x14ac:dyDescent="0.15">
      <c r="A222" s="476">
        <v>70</v>
      </c>
      <c r="B222" s="477"/>
      <c r="C222" s="477"/>
      <c r="D222" s="477"/>
      <c r="E222" s="472"/>
      <c r="F222" s="472"/>
      <c r="G222" s="472"/>
      <c r="H222" s="472"/>
      <c r="I222" s="472" t="s">
        <v>530</v>
      </c>
      <c r="J222" s="472"/>
      <c r="K222" s="472"/>
      <c r="L222" s="472"/>
      <c r="M222" s="472"/>
      <c r="N222" s="487"/>
      <c r="O222" s="488"/>
      <c r="P222" s="488"/>
      <c r="Q222" s="488"/>
      <c r="R222" s="488"/>
      <c r="S222" s="489"/>
      <c r="T222" s="472" t="s">
        <v>530</v>
      </c>
      <c r="U222" s="472"/>
      <c r="V222" s="472"/>
      <c r="W222" s="472"/>
      <c r="X222" s="472"/>
      <c r="Y222" s="472" t="s">
        <v>526</v>
      </c>
      <c r="Z222" s="472"/>
      <c r="AA222" s="472"/>
      <c r="AB222" s="472"/>
    </row>
    <row r="223" spans="1:28" ht="12" customHeight="1" x14ac:dyDescent="0.15">
      <c r="A223" s="476"/>
      <c r="B223" s="477"/>
      <c r="C223" s="477"/>
      <c r="D223" s="477"/>
      <c r="E223" s="472"/>
      <c r="F223" s="472"/>
      <c r="G223" s="472"/>
      <c r="H223" s="472"/>
      <c r="I223" s="472"/>
      <c r="J223" s="472"/>
      <c r="K223" s="472"/>
      <c r="L223" s="472"/>
      <c r="M223" s="472"/>
      <c r="N223" s="490"/>
      <c r="O223" s="491"/>
      <c r="P223" s="491"/>
      <c r="Q223" s="491"/>
      <c r="R223" s="491"/>
      <c r="S223" s="492"/>
      <c r="T223" s="472"/>
      <c r="U223" s="472"/>
      <c r="V223" s="472"/>
      <c r="W223" s="472"/>
      <c r="X223" s="472"/>
      <c r="Y223" s="472"/>
      <c r="Z223" s="472"/>
      <c r="AA223" s="472"/>
      <c r="AB223" s="472"/>
    </row>
    <row r="224" spans="1:28" ht="12" customHeight="1" x14ac:dyDescent="0.15">
      <c r="A224" s="476"/>
      <c r="B224" s="477"/>
      <c r="C224" s="477"/>
      <c r="D224" s="477"/>
      <c r="E224" s="472"/>
      <c r="F224" s="472"/>
      <c r="G224" s="472"/>
      <c r="H224" s="472"/>
      <c r="I224" s="472"/>
      <c r="J224" s="472"/>
      <c r="K224" s="472"/>
      <c r="L224" s="472"/>
      <c r="M224" s="472"/>
      <c r="N224" s="473"/>
      <c r="O224" s="474"/>
      <c r="P224" s="474"/>
      <c r="Q224" s="474"/>
      <c r="R224" s="474"/>
      <c r="S224" s="475"/>
      <c r="T224" s="472"/>
      <c r="U224" s="472"/>
      <c r="V224" s="472"/>
      <c r="W224" s="472"/>
      <c r="X224" s="472"/>
      <c r="Y224" s="472"/>
      <c r="Z224" s="472"/>
      <c r="AA224" s="472"/>
      <c r="AB224" s="472"/>
    </row>
    <row r="225" spans="1:28" ht="12" customHeight="1" x14ac:dyDescent="0.15">
      <c r="A225" s="476">
        <v>71</v>
      </c>
      <c r="B225" s="477"/>
      <c r="C225" s="477"/>
      <c r="D225" s="477"/>
      <c r="E225" s="472"/>
      <c r="F225" s="472"/>
      <c r="G225" s="472"/>
      <c r="H225" s="472"/>
      <c r="I225" s="472" t="s">
        <v>530</v>
      </c>
      <c r="J225" s="472"/>
      <c r="K225" s="472"/>
      <c r="L225" s="472"/>
      <c r="M225" s="472"/>
      <c r="N225" s="487"/>
      <c r="O225" s="488"/>
      <c r="P225" s="488"/>
      <c r="Q225" s="488"/>
      <c r="R225" s="488"/>
      <c r="S225" s="489"/>
      <c r="T225" s="472" t="s">
        <v>529</v>
      </c>
      <c r="U225" s="472"/>
      <c r="V225" s="472"/>
      <c r="W225" s="472"/>
      <c r="X225" s="472"/>
      <c r="Y225" s="472" t="s">
        <v>526</v>
      </c>
      <c r="Z225" s="472"/>
      <c r="AA225" s="472"/>
      <c r="AB225" s="472"/>
    </row>
    <row r="226" spans="1:28" ht="12" customHeight="1" x14ac:dyDescent="0.15">
      <c r="A226" s="476"/>
      <c r="B226" s="477"/>
      <c r="C226" s="477"/>
      <c r="D226" s="477"/>
      <c r="E226" s="472"/>
      <c r="F226" s="472"/>
      <c r="G226" s="472"/>
      <c r="H226" s="472"/>
      <c r="I226" s="472"/>
      <c r="J226" s="472"/>
      <c r="K226" s="472"/>
      <c r="L226" s="472"/>
      <c r="M226" s="472"/>
      <c r="N226" s="490"/>
      <c r="O226" s="491"/>
      <c r="P226" s="491"/>
      <c r="Q226" s="491"/>
      <c r="R226" s="491"/>
      <c r="S226" s="492"/>
      <c r="T226" s="472"/>
      <c r="U226" s="472"/>
      <c r="V226" s="472"/>
      <c r="W226" s="472"/>
      <c r="X226" s="472"/>
      <c r="Y226" s="472"/>
      <c r="Z226" s="472"/>
      <c r="AA226" s="472"/>
      <c r="AB226" s="472"/>
    </row>
    <row r="227" spans="1:28" ht="12" customHeight="1" x14ac:dyDescent="0.15">
      <c r="A227" s="476"/>
      <c r="B227" s="477"/>
      <c r="C227" s="477"/>
      <c r="D227" s="477"/>
      <c r="E227" s="472"/>
      <c r="F227" s="472"/>
      <c r="G227" s="472"/>
      <c r="H227" s="472"/>
      <c r="I227" s="472"/>
      <c r="J227" s="472"/>
      <c r="K227" s="472"/>
      <c r="L227" s="472"/>
      <c r="M227" s="472"/>
      <c r="N227" s="473"/>
      <c r="O227" s="474"/>
      <c r="P227" s="474"/>
      <c r="Q227" s="474"/>
      <c r="R227" s="474"/>
      <c r="S227" s="475"/>
      <c r="T227" s="472"/>
      <c r="U227" s="472"/>
      <c r="V227" s="472"/>
      <c r="W227" s="472"/>
      <c r="X227" s="472"/>
      <c r="Y227" s="472"/>
      <c r="Z227" s="472"/>
      <c r="AA227" s="472"/>
      <c r="AB227" s="472"/>
    </row>
    <row r="228" spans="1:28" ht="12" customHeight="1" x14ac:dyDescent="0.15">
      <c r="A228" s="476">
        <v>72</v>
      </c>
      <c r="B228" s="477"/>
      <c r="C228" s="477"/>
      <c r="D228" s="477"/>
      <c r="E228" s="472"/>
      <c r="F228" s="472"/>
      <c r="G228" s="472"/>
      <c r="H228" s="472"/>
      <c r="I228" s="472" t="s">
        <v>529</v>
      </c>
      <c r="J228" s="472"/>
      <c r="K228" s="472"/>
      <c r="L228" s="472"/>
      <c r="M228" s="472"/>
      <c r="N228" s="487"/>
      <c r="O228" s="488"/>
      <c r="P228" s="488"/>
      <c r="Q228" s="488"/>
      <c r="R228" s="488"/>
      <c r="S228" s="489"/>
      <c r="T228" s="472" t="s">
        <v>529</v>
      </c>
      <c r="U228" s="472"/>
      <c r="V228" s="472"/>
      <c r="W228" s="472"/>
      <c r="X228" s="472"/>
      <c r="Y228" s="472" t="s">
        <v>526</v>
      </c>
      <c r="Z228" s="472"/>
      <c r="AA228" s="472"/>
      <c r="AB228" s="472"/>
    </row>
    <row r="229" spans="1:28" ht="12" customHeight="1" x14ac:dyDescent="0.15">
      <c r="A229" s="476"/>
      <c r="B229" s="477"/>
      <c r="C229" s="477"/>
      <c r="D229" s="477"/>
      <c r="E229" s="472"/>
      <c r="F229" s="472"/>
      <c r="G229" s="472"/>
      <c r="H229" s="472"/>
      <c r="I229" s="472"/>
      <c r="J229" s="472"/>
      <c r="K229" s="472"/>
      <c r="L229" s="472"/>
      <c r="M229" s="472"/>
      <c r="N229" s="490"/>
      <c r="O229" s="491"/>
      <c r="P229" s="491"/>
      <c r="Q229" s="491"/>
      <c r="R229" s="491"/>
      <c r="S229" s="492"/>
      <c r="T229" s="472"/>
      <c r="U229" s="472"/>
      <c r="V229" s="472"/>
      <c r="W229" s="472"/>
      <c r="X229" s="472"/>
      <c r="Y229" s="472"/>
      <c r="Z229" s="472"/>
      <c r="AA229" s="472"/>
      <c r="AB229" s="472"/>
    </row>
    <row r="230" spans="1:28" ht="12" customHeight="1" x14ac:dyDescent="0.15">
      <c r="A230" s="476"/>
      <c r="B230" s="477"/>
      <c r="C230" s="477"/>
      <c r="D230" s="477"/>
      <c r="E230" s="472"/>
      <c r="F230" s="472"/>
      <c r="G230" s="472"/>
      <c r="H230" s="472"/>
      <c r="I230" s="472"/>
      <c r="J230" s="472"/>
      <c r="K230" s="472"/>
      <c r="L230" s="472"/>
      <c r="M230" s="472"/>
      <c r="N230" s="473"/>
      <c r="O230" s="474"/>
      <c r="P230" s="474"/>
      <c r="Q230" s="474"/>
      <c r="R230" s="474"/>
      <c r="S230" s="475"/>
      <c r="T230" s="472"/>
      <c r="U230" s="472"/>
      <c r="V230" s="472"/>
      <c r="W230" s="472"/>
      <c r="X230" s="472"/>
      <c r="Y230" s="472"/>
      <c r="Z230" s="472"/>
      <c r="AA230" s="472"/>
      <c r="AB230" s="472"/>
    </row>
    <row r="231" spans="1:28" ht="12" customHeight="1" x14ac:dyDescent="0.15">
      <c r="A231" s="476">
        <v>73</v>
      </c>
      <c r="B231" s="477"/>
      <c r="C231" s="477"/>
      <c r="D231" s="477"/>
      <c r="E231" s="472"/>
      <c r="F231" s="472"/>
      <c r="G231" s="472"/>
      <c r="H231" s="472"/>
      <c r="I231" s="472" t="s">
        <v>529</v>
      </c>
      <c r="J231" s="472"/>
      <c r="K231" s="472"/>
      <c r="L231" s="472"/>
      <c r="M231" s="472"/>
      <c r="N231" s="487"/>
      <c r="O231" s="488"/>
      <c r="P231" s="488"/>
      <c r="Q231" s="488"/>
      <c r="R231" s="488"/>
      <c r="S231" s="489"/>
      <c r="T231" s="472" t="s">
        <v>530</v>
      </c>
      <c r="U231" s="472"/>
      <c r="V231" s="472"/>
      <c r="W231" s="472"/>
      <c r="X231" s="472"/>
      <c r="Y231" s="472" t="s">
        <v>526</v>
      </c>
      <c r="Z231" s="472"/>
      <c r="AA231" s="472"/>
      <c r="AB231" s="472"/>
    </row>
    <row r="232" spans="1:28" ht="12" customHeight="1" x14ac:dyDescent="0.15">
      <c r="A232" s="476"/>
      <c r="B232" s="477"/>
      <c r="C232" s="477"/>
      <c r="D232" s="477"/>
      <c r="E232" s="472"/>
      <c r="F232" s="472"/>
      <c r="G232" s="472"/>
      <c r="H232" s="472"/>
      <c r="I232" s="472"/>
      <c r="J232" s="472"/>
      <c r="K232" s="472"/>
      <c r="L232" s="472"/>
      <c r="M232" s="472"/>
      <c r="N232" s="490"/>
      <c r="O232" s="491"/>
      <c r="P232" s="491"/>
      <c r="Q232" s="491"/>
      <c r="R232" s="491"/>
      <c r="S232" s="492"/>
      <c r="T232" s="472"/>
      <c r="U232" s="472"/>
      <c r="V232" s="472"/>
      <c r="W232" s="472"/>
      <c r="X232" s="472"/>
      <c r="Y232" s="472"/>
      <c r="Z232" s="472"/>
      <c r="AA232" s="472"/>
      <c r="AB232" s="472"/>
    </row>
    <row r="233" spans="1:28" ht="12" customHeight="1" x14ac:dyDescent="0.15">
      <c r="A233" s="476"/>
      <c r="B233" s="477"/>
      <c r="C233" s="477"/>
      <c r="D233" s="477"/>
      <c r="E233" s="472"/>
      <c r="F233" s="472"/>
      <c r="G233" s="472"/>
      <c r="H233" s="472"/>
      <c r="I233" s="472"/>
      <c r="J233" s="472"/>
      <c r="K233" s="472"/>
      <c r="L233" s="472"/>
      <c r="M233" s="472"/>
      <c r="N233" s="473"/>
      <c r="O233" s="474"/>
      <c r="P233" s="474"/>
      <c r="Q233" s="474"/>
      <c r="R233" s="474"/>
      <c r="S233" s="475"/>
      <c r="T233" s="472"/>
      <c r="U233" s="472"/>
      <c r="V233" s="472"/>
      <c r="W233" s="472"/>
      <c r="X233" s="472"/>
      <c r="Y233" s="472"/>
      <c r="Z233" s="472"/>
      <c r="AA233" s="472"/>
      <c r="AB233" s="472"/>
    </row>
    <row r="234" spans="1:28" ht="12" customHeight="1" x14ac:dyDescent="0.15">
      <c r="A234" s="476">
        <v>74</v>
      </c>
      <c r="B234" s="477"/>
      <c r="C234" s="477"/>
      <c r="D234" s="477"/>
      <c r="E234" s="472"/>
      <c r="F234" s="472"/>
      <c r="G234" s="472"/>
      <c r="H234" s="472"/>
      <c r="I234" s="472" t="s">
        <v>529</v>
      </c>
      <c r="J234" s="472"/>
      <c r="K234" s="472"/>
      <c r="L234" s="472"/>
      <c r="M234" s="472"/>
      <c r="N234" s="487"/>
      <c r="O234" s="488"/>
      <c r="P234" s="488"/>
      <c r="Q234" s="488"/>
      <c r="R234" s="488"/>
      <c r="S234" s="489"/>
      <c r="T234" s="472" t="s">
        <v>530</v>
      </c>
      <c r="U234" s="472"/>
      <c r="V234" s="472"/>
      <c r="W234" s="472"/>
      <c r="X234" s="472"/>
      <c r="Y234" s="472" t="s">
        <v>526</v>
      </c>
      <c r="Z234" s="472"/>
      <c r="AA234" s="472"/>
      <c r="AB234" s="472"/>
    </row>
    <row r="235" spans="1:28" ht="12" customHeight="1" x14ac:dyDescent="0.15">
      <c r="A235" s="476"/>
      <c r="B235" s="477"/>
      <c r="C235" s="477"/>
      <c r="D235" s="477"/>
      <c r="E235" s="472"/>
      <c r="F235" s="472"/>
      <c r="G235" s="472"/>
      <c r="H235" s="472"/>
      <c r="I235" s="472"/>
      <c r="J235" s="472"/>
      <c r="K235" s="472"/>
      <c r="L235" s="472"/>
      <c r="M235" s="472"/>
      <c r="N235" s="490"/>
      <c r="O235" s="491"/>
      <c r="P235" s="491"/>
      <c r="Q235" s="491"/>
      <c r="R235" s="491"/>
      <c r="S235" s="492"/>
      <c r="T235" s="472"/>
      <c r="U235" s="472"/>
      <c r="V235" s="472"/>
      <c r="W235" s="472"/>
      <c r="X235" s="472"/>
      <c r="Y235" s="472"/>
      <c r="Z235" s="472"/>
      <c r="AA235" s="472"/>
      <c r="AB235" s="472"/>
    </row>
    <row r="236" spans="1:28" ht="12" customHeight="1" x14ac:dyDescent="0.15">
      <c r="A236" s="476"/>
      <c r="B236" s="477"/>
      <c r="C236" s="477"/>
      <c r="D236" s="477"/>
      <c r="E236" s="472"/>
      <c r="F236" s="472"/>
      <c r="G236" s="472"/>
      <c r="H236" s="472"/>
      <c r="I236" s="472"/>
      <c r="J236" s="472"/>
      <c r="K236" s="472"/>
      <c r="L236" s="472"/>
      <c r="M236" s="472"/>
      <c r="N236" s="473"/>
      <c r="O236" s="474"/>
      <c r="P236" s="474"/>
      <c r="Q236" s="474"/>
      <c r="R236" s="474"/>
      <c r="S236" s="475"/>
      <c r="T236" s="472"/>
      <c r="U236" s="472"/>
      <c r="V236" s="472"/>
      <c r="W236" s="472"/>
      <c r="X236" s="472"/>
      <c r="Y236" s="472"/>
      <c r="Z236" s="472"/>
      <c r="AA236" s="472"/>
      <c r="AB236" s="472"/>
    </row>
    <row r="237" spans="1:28" ht="12" customHeight="1" x14ac:dyDescent="0.15">
      <c r="A237" s="476">
        <v>75</v>
      </c>
      <c r="B237" s="477"/>
      <c r="C237" s="477"/>
      <c r="D237" s="477"/>
      <c r="E237" s="472"/>
      <c r="F237" s="472"/>
      <c r="G237" s="472"/>
      <c r="H237" s="472"/>
      <c r="I237" s="472" t="s">
        <v>530</v>
      </c>
      <c r="J237" s="472"/>
      <c r="K237" s="472"/>
      <c r="L237" s="472"/>
      <c r="M237" s="472"/>
      <c r="N237" s="487"/>
      <c r="O237" s="488"/>
      <c r="P237" s="488"/>
      <c r="Q237" s="488"/>
      <c r="R237" s="488"/>
      <c r="S237" s="489"/>
      <c r="T237" s="472" t="s">
        <v>530</v>
      </c>
      <c r="U237" s="472"/>
      <c r="V237" s="472"/>
      <c r="W237" s="472"/>
      <c r="X237" s="472"/>
      <c r="Y237" s="472" t="s">
        <v>526</v>
      </c>
      <c r="Z237" s="472"/>
      <c r="AA237" s="472"/>
      <c r="AB237" s="472"/>
    </row>
    <row r="238" spans="1:28" ht="12" customHeight="1" x14ac:dyDescent="0.15">
      <c r="A238" s="476"/>
      <c r="B238" s="477"/>
      <c r="C238" s="477"/>
      <c r="D238" s="477"/>
      <c r="E238" s="472"/>
      <c r="F238" s="472"/>
      <c r="G238" s="472"/>
      <c r="H238" s="472"/>
      <c r="I238" s="472"/>
      <c r="J238" s="472"/>
      <c r="K238" s="472"/>
      <c r="L238" s="472"/>
      <c r="M238" s="472"/>
      <c r="N238" s="490"/>
      <c r="O238" s="491"/>
      <c r="P238" s="491"/>
      <c r="Q238" s="491"/>
      <c r="R238" s="491"/>
      <c r="S238" s="492"/>
      <c r="T238" s="472"/>
      <c r="U238" s="472"/>
      <c r="V238" s="472"/>
      <c r="W238" s="472"/>
      <c r="X238" s="472"/>
      <c r="Y238" s="472"/>
      <c r="Z238" s="472"/>
      <c r="AA238" s="472"/>
      <c r="AB238" s="472"/>
    </row>
    <row r="239" spans="1:28" ht="12" customHeight="1" x14ac:dyDescent="0.15">
      <c r="A239" s="476"/>
      <c r="B239" s="477"/>
      <c r="C239" s="477"/>
      <c r="D239" s="477"/>
      <c r="E239" s="472"/>
      <c r="F239" s="472"/>
      <c r="G239" s="472"/>
      <c r="H239" s="472"/>
      <c r="I239" s="472"/>
      <c r="J239" s="472"/>
      <c r="K239" s="472"/>
      <c r="L239" s="472"/>
      <c r="M239" s="472"/>
      <c r="N239" s="473"/>
      <c r="O239" s="474"/>
      <c r="P239" s="474"/>
      <c r="Q239" s="474"/>
      <c r="R239" s="474"/>
      <c r="S239" s="475"/>
      <c r="T239" s="472"/>
      <c r="U239" s="472"/>
      <c r="V239" s="472"/>
      <c r="W239" s="472"/>
      <c r="X239" s="472"/>
      <c r="Y239" s="472"/>
      <c r="Z239" s="472"/>
      <c r="AA239" s="472"/>
      <c r="AB239" s="472"/>
    </row>
    <row r="240" spans="1:28" ht="12" customHeight="1" x14ac:dyDescent="0.15">
      <c r="A240" s="476">
        <v>76</v>
      </c>
      <c r="B240" s="477"/>
      <c r="C240" s="477"/>
      <c r="D240" s="477"/>
      <c r="E240" s="472"/>
      <c r="F240" s="472"/>
      <c r="G240" s="472"/>
      <c r="H240" s="472"/>
      <c r="I240" s="472" t="s">
        <v>530</v>
      </c>
      <c r="J240" s="472"/>
      <c r="K240" s="472"/>
      <c r="L240" s="472"/>
      <c r="M240" s="472"/>
      <c r="N240" s="487"/>
      <c r="O240" s="488"/>
      <c r="P240" s="488"/>
      <c r="Q240" s="488"/>
      <c r="R240" s="488"/>
      <c r="S240" s="489"/>
      <c r="T240" s="472" t="s">
        <v>530</v>
      </c>
      <c r="U240" s="472"/>
      <c r="V240" s="472"/>
      <c r="W240" s="472"/>
      <c r="X240" s="472"/>
      <c r="Y240" s="472" t="s">
        <v>526</v>
      </c>
      <c r="Z240" s="472"/>
      <c r="AA240" s="472"/>
      <c r="AB240" s="472"/>
    </row>
    <row r="241" spans="1:28" ht="12" customHeight="1" x14ac:dyDescent="0.15">
      <c r="A241" s="476"/>
      <c r="B241" s="477"/>
      <c r="C241" s="477"/>
      <c r="D241" s="477"/>
      <c r="E241" s="472"/>
      <c r="F241" s="472"/>
      <c r="G241" s="472"/>
      <c r="H241" s="472"/>
      <c r="I241" s="472"/>
      <c r="J241" s="472"/>
      <c r="K241" s="472"/>
      <c r="L241" s="472"/>
      <c r="M241" s="472"/>
      <c r="N241" s="490"/>
      <c r="O241" s="491"/>
      <c r="P241" s="491"/>
      <c r="Q241" s="491"/>
      <c r="R241" s="491"/>
      <c r="S241" s="492"/>
      <c r="T241" s="472"/>
      <c r="U241" s="472"/>
      <c r="V241" s="472"/>
      <c r="W241" s="472"/>
      <c r="X241" s="472"/>
      <c r="Y241" s="472"/>
      <c r="Z241" s="472"/>
      <c r="AA241" s="472"/>
      <c r="AB241" s="472"/>
    </row>
    <row r="242" spans="1:28" ht="12" customHeight="1" x14ac:dyDescent="0.15">
      <c r="A242" s="476"/>
      <c r="B242" s="477"/>
      <c r="C242" s="477"/>
      <c r="D242" s="477"/>
      <c r="E242" s="472"/>
      <c r="F242" s="472"/>
      <c r="G242" s="472"/>
      <c r="H242" s="472"/>
      <c r="I242" s="472"/>
      <c r="J242" s="472"/>
      <c r="K242" s="472"/>
      <c r="L242" s="472"/>
      <c r="M242" s="472"/>
      <c r="N242" s="473"/>
      <c r="O242" s="474"/>
      <c r="P242" s="474"/>
      <c r="Q242" s="474"/>
      <c r="R242" s="474"/>
      <c r="S242" s="475"/>
      <c r="T242" s="472"/>
      <c r="U242" s="472"/>
      <c r="V242" s="472"/>
      <c r="W242" s="472"/>
      <c r="X242" s="472"/>
      <c r="Y242" s="472"/>
      <c r="Z242" s="472"/>
      <c r="AA242" s="472"/>
      <c r="AB242" s="472"/>
    </row>
    <row r="243" spans="1:28" ht="12" customHeight="1" x14ac:dyDescent="0.15">
      <c r="A243" s="476">
        <v>77</v>
      </c>
      <c r="B243" s="477"/>
      <c r="C243" s="477"/>
      <c r="D243" s="477"/>
      <c r="E243" s="472"/>
      <c r="F243" s="472"/>
      <c r="G243" s="472"/>
      <c r="H243" s="472"/>
      <c r="I243" s="472" t="s">
        <v>530</v>
      </c>
      <c r="J243" s="472"/>
      <c r="K243" s="472"/>
      <c r="L243" s="472"/>
      <c r="M243" s="472"/>
      <c r="N243" s="487"/>
      <c r="O243" s="488"/>
      <c r="P243" s="488"/>
      <c r="Q243" s="488"/>
      <c r="R243" s="488"/>
      <c r="S243" s="489"/>
      <c r="T243" s="472" t="s">
        <v>530</v>
      </c>
      <c r="U243" s="472"/>
      <c r="V243" s="472"/>
      <c r="W243" s="472"/>
      <c r="X243" s="472"/>
      <c r="Y243" s="472" t="s">
        <v>526</v>
      </c>
      <c r="Z243" s="472"/>
      <c r="AA243" s="472"/>
      <c r="AB243" s="472"/>
    </row>
    <row r="244" spans="1:28" ht="12" customHeight="1" x14ac:dyDescent="0.15">
      <c r="A244" s="476"/>
      <c r="B244" s="477"/>
      <c r="C244" s="477"/>
      <c r="D244" s="477"/>
      <c r="E244" s="472"/>
      <c r="F244" s="472"/>
      <c r="G244" s="472"/>
      <c r="H244" s="472"/>
      <c r="I244" s="472"/>
      <c r="J244" s="472"/>
      <c r="K244" s="472"/>
      <c r="L244" s="472"/>
      <c r="M244" s="472"/>
      <c r="N244" s="490"/>
      <c r="O244" s="491"/>
      <c r="P244" s="491"/>
      <c r="Q244" s="491"/>
      <c r="R244" s="491"/>
      <c r="S244" s="492"/>
      <c r="T244" s="472"/>
      <c r="U244" s="472"/>
      <c r="V244" s="472"/>
      <c r="W244" s="472"/>
      <c r="X244" s="472"/>
      <c r="Y244" s="472"/>
      <c r="Z244" s="472"/>
      <c r="AA244" s="472"/>
      <c r="AB244" s="472"/>
    </row>
    <row r="245" spans="1:28" ht="12" customHeight="1" x14ac:dyDescent="0.15">
      <c r="A245" s="476"/>
      <c r="B245" s="477"/>
      <c r="C245" s="477"/>
      <c r="D245" s="477"/>
      <c r="E245" s="472"/>
      <c r="F245" s="472"/>
      <c r="G245" s="472"/>
      <c r="H245" s="472"/>
      <c r="I245" s="472"/>
      <c r="J245" s="472"/>
      <c r="K245" s="472"/>
      <c r="L245" s="472"/>
      <c r="M245" s="472"/>
      <c r="N245" s="473"/>
      <c r="O245" s="474"/>
      <c r="P245" s="474"/>
      <c r="Q245" s="474"/>
      <c r="R245" s="474"/>
      <c r="S245" s="475"/>
      <c r="T245" s="472"/>
      <c r="U245" s="472"/>
      <c r="V245" s="472"/>
      <c r="W245" s="472"/>
      <c r="X245" s="472"/>
      <c r="Y245" s="472"/>
      <c r="Z245" s="472"/>
      <c r="AA245" s="472"/>
      <c r="AB245" s="472"/>
    </row>
    <row r="246" spans="1:28" ht="12" customHeight="1" x14ac:dyDescent="0.15">
      <c r="A246" s="476">
        <v>78</v>
      </c>
      <c r="B246" s="477"/>
      <c r="C246" s="477"/>
      <c r="D246" s="477"/>
      <c r="E246" s="472"/>
      <c r="F246" s="472"/>
      <c r="G246" s="472"/>
      <c r="H246" s="472"/>
      <c r="I246" s="472" t="s">
        <v>530</v>
      </c>
      <c r="J246" s="472"/>
      <c r="K246" s="472"/>
      <c r="L246" s="472"/>
      <c r="M246" s="472"/>
      <c r="N246" s="487"/>
      <c r="O246" s="488"/>
      <c r="P246" s="488"/>
      <c r="Q246" s="488"/>
      <c r="R246" s="488"/>
      <c r="S246" s="489"/>
      <c r="T246" s="472" t="s">
        <v>530</v>
      </c>
      <c r="U246" s="472"/>
      <c r="V246" s="472"/>
      <c r="W246" s="472"/>
      <c r="X246" s="472"/>
      <c r="Y246" s="472" t="s">
        <v>526</v>
      </c>
      <c r="Z246" s="472"/>
      <c r="AA246" s="472"/>
      <c r="AB246" s="472"/>
    </row>
    <row r="247" spans="1:28" ht="12" customHeight="1" x14ac:dyDescent="0.15">
      <c r="A247" s="476"/>
      <c r="B247" s="477"/>
      <c r="C247" s="477"/>
      <c r="D247" s="477"/>
      <c r="E247" s="472"/>
      <c r="F247" s="472"/>
      <c r="G247" s="472"/>
      <c r="H247" s="472"/>
      <c r="I247" s="472"/>
      <c r="J247" s="472"/>
      <c r="K247" s="472"/>
      <c r="L247" s="472"/>
      <c r="M247" s="472"/>
      <c r="N247" s="490"/>
      <c r="O247" s="491"/>
      <c r="P247" s="491"/>
      <c r="Q247" s="491"/>
      <c r="R247" s="491"/>
      <c r="S247" s="492"/>
      <c r="T247" s="472"/>
      <c r="U247" s="472"/>
      <c r="V247" s="472"/>
      <c r="W247" s="472"/>
      <c r="X247" s="472"/>
      <c r="Y247" s="472"/>
      <c r="Z247" s="472"/>
      <c r="AA247" s="472"/>
      <c r="AB247" s="472"/>
    </row>
    <row r="248" spans="1:28" ht="12" customHeight="1" x14ac:dyDescent="0.15">
      <c r="A248" s="476"/>
      <c r="B248" s="477"/>
      <c r="C248" s="477"/>
      <c r="D248" s="477"/>
      <c r="E248" s="472"/>
      <c r="F248" s="472"/>
      <c r="G248" s="472"/>
      <c r="H248" s="472"/>
      <c r="I248" s="472"/>
      <c r="J248" s="472"/>
      <c r="K248" s="472"/>
      <c r="L248" s="472"/>
      <c r="M248" s="472"/>
      <c r="N248" s="473"/>
      <c r="O248" s="474"/>
      <c r="P248" s="474"/>
      <c r="Q248" s="474"/>
      <c r="R248" s="474"/>
      <c r="S248" s="475"/>
      <c r="T248" s="472"/>
      <c r="U248" s="472"/>
      <c r="V248" s="472"/>
      <c r="W248" s="472"/>
      <c r="X248" s="472"/>
      <c r="Y248" s="472"/>
      <c r="Z248" s="472"/>
      <c r="AA248" s="472"/>
      <c r="AB248" s="472"/>
    </row>
    <row r="249" spans="1:28" ht="12" customHeight="1" x14ac:dyDescent="0.15">
      <c r="A249" s="476">
        <v>79</v>
      </c>
      <c r="B249" s="477"/>
      <c r="C249" s="477"/>
      <c r="D249" s="477"/>
      <c r="E249" s="472"/>
      <c r="F249" s="472"/>
      <c r="G249" s="472"/>
      <c r="H249" s="472"/>
      <c r="I249" s="472" t="s">
        <v>529</v>
      </c>
      <c r="J249" s="472"/>
      <c r="K249" s="472"/>
      <c r="L249" s="472"/>
      <c r="M249" s="472"/>
      <c r="N249" s="487"/>
      <c r="O249" s="488"/>
      <c r="P249" s="488"/>
      <c r="Q249" s="488"/>
      <c r="R249" s="488"/>
      <c r="S249" s="489"/>
      <c r="T249" s="472" t="s">
        <v>530</v>
      </c>
      <c r="U249" s="472"/>
      <c r="V249" s="472"/>
      <c r="W249" s="472"/>
      <c r="X249" s="472"/>
      <c r="Y249" s="472" t="s">
        <v>526</v>
      </c>
      <c r="Z249" s="472"/>
      <c r="AA249" s="472"/>
      <c r="AB249" s="472"/>
    </row>
    <row r="250" spans="1:28" ht="12" customHeight="1" x14ac:dyDescent="0.15">
      <c r="A250" s="476"/>
      <c r="B250" s="477"/>
      <c r="C250" s="477"/>
      <c r="D250" s="477"/>
      <c r="E250" s="472"/>
      <c r="F250" s="472"/>
      <c r="G250" s="472"/>
      <c r="H250" s="472"/>
      <c r="I250" s="472"/>
      <c r="J250" s="472"/>
      <c r="K250" s="472"/>
      <c r="L250" s="472"/>
      <c r="M250" s="472"/>
      <c r="N250" s="490"/>
      <c r="O250" s="491"/>
      <c r="P250" s="491"/>
      <c r="Q250" s="491"/>
      <c r="R250" s="491"/>
      <c r="S250" s="492"/>
      <c r="T250" s="472"/>
      <c r="U250" s="472"/>
      <c r="V250" s="472"/>
      <c r="W250" s="472"/>
      <c r="X250" s="472"/>
      <c r="Y250" s="472"/>
      <c r="Z250" s="472"/>
      <c r="AA250" s="472"/>
      <c r="AB250" s="472"/>
    </row>
    <row r="251" spans="1:28" ht="12" customHeight="1" x14ac:dyDescent="0.15">
      <c r="A251" s="476"/>
      <c r="B251" s="477"/>
      <c r="C251" s="477"/>
      <c r="D251" s="477"/>
      <c r="E251" s="472"/>
      <c r="F251" s="472"/>
      <c r="G251" s="472"/>
      <c r="H251" s="472"/>
      <c r="I251" s="472"/>
      <c r="J251" s="472"/>
      <c r="K251" s="472"/>
      <c r="L251" s="472"/>
      <c r="M251" s="472"/>
      <c r="N251" s="473"/>
      <c r="O251" s="474"/>
      <c r="P251" s="474"/>
      <c r="Q251" s="474"/>
      <c r="R251" s="474"/>
      <c r="S251" s="475"/>
      <c r="T251" s="472"/>
      <c r="U251" s="472"/>
      <c r="V251" s="472"/>
      <c r="W251" s="472"/>
      <c r="X251" s="472"/>
      <c r="Y251" s="472"/>
      <c r="Z251" s="472"/>
      <c r="AA251" s="472"/>
      <c r="AB251" s="472"/>
    </row>
    <row r="252" spans="1:28" ht="12" customHeight="1" x14ac:dyDescent="0.15">
      <c r="A252" s="476">
        <v>80</v>
      </c>
      <c r="B252" s="477"/>
      <c r="C252" s="477"/>
      <c r="D252" s="477"/>
      <c r="E252" s="472"/>
      <c r="F252" s="472"/>
      <c r="G252" s="472"/>
      <c r="H252" s="472"/>
      <c r="I252" s="472" t="s">
        <v>530</v>
      </c>
      <c r="J252" s="472"/>
      <c r="K252" s="472"/>
      <c r="L252" s="472"/>
      <c r="M252" s="472"/>
      <c r="N252" s="487"/>
      <c r="O252" s="488"/>
      <c r="P252" s="488"/>
      <c r="Q252" s="488"/>
      <c r="R252" s="488"/>
      <c r="S252" s="489"/>
      <c r="T252" s="472" t="s">
        <v>530</v>
      </c>
      <c r="U252" s="472"/>
      <c r="V252" s="472"/>
      <c r="W252" s="472"/>
      <c r="X252" s="472"/>
      <c r="Y252" s="472" t="s">
        <v>526</v>
      </c>
      <c r="Z252" s="472"/>
      <c r="AA252" s="472"/>
      <c r="AB252" s="472"/>
    </row>
    <row r="253" spans="1:28" ht="12" customHeight="1" x14ac:dyDescent="0.15">
      <c r="A253" s="476"/>
      <c r="B253" s="477"/>
      <c r="C253" s="477"/>
      <c r="D253" s="477"/>
      <c r="E253" s="472"/>
      <c r="F253" s="472"/>
      <c r="G253" s="472"/>
      <c r="H253" s="472"/>
      <c r="I253" s="472"/>
      <c r="J253" s="472"/>
      <c r="K253" s="472"/>
      <c r="L253" s="472"/>
      <c r="M253" s="472"/>
      <c r="N253" s="490"/>
      <c r="O253" s="491"/>
      <c r="P253" s="491"/>
      <c r="Q253" s="491"/>
      <c r="R253" s="491"/>
      <c r="S253" s="492"/>
      <c r="T253" s="472"/>
      <c r="U253" s="472"/>
      <c r="V253" s="472"/>
      <c r="W253" s="472"/>
      <c r="X253" s="472"/>
      <c r="Y253" s="472"/>
      <c r="Z253" s="472"/>
      <c r="AA253" s="472"/>
      <c r="AB253" s="472"/>
    </row>
    <row r="254" spans="1:28" ht="12" customHeight="1" x14ac:dyDescent="0.15">
      <c r="A254" s="476"/>
      <c r="B254" s="477"/>
      <c r="C254" s="477"/>
      <c r="D254" s="477"/>
      <c r="E254" s="472"/>
      <c r="F254" s="472"/>
      <c r="G254" s="472"/>
      <c r="H254" s="472"/>
      <c r="I254" s="472"/>
      <c r="J254" s="472"/>
      <c r="K254" s="472"/>
      <c r="L254" s="472"/>
      <c r="M254" s="472"/>
      <c r="N254" s="473"/>
      <c r="O254" s="474"/>
      <c r="P254" s="474"/>
      <c r="Q254" s="474"/>
      <c r="R254" s="474"/>
      <c r="S254" s="475"/>
      <c r="T254" s="472"/>
      <c r="U254" s="472"/>
      <c r="V254" s="472"/>
      <c r="W254" s="472"/>
      <c r="X254" s="472"/>
      <c r="Y254" s="472"/>
      <c r="Z254" s="472"/>
      <c r="AA254" s="472"/>
      <c r="AB254" s="472"/>
    </row>
    <row r="255" spans="1:28" ht="12" customHeight="1" x14ac:dyDescent="0.15">
      <c r="A255" s="476">
        <v>81</v>
      </c>
      <c r="B255" s="477"/>
      <c r="C255" s="477"/>
      <c r="D255" s="477"/>
      <c r="E255" s="472"/>
      <c r="F255" s="472"/>
      <c r="G255" s="472"/>
      <c r="H255" s="472"/>
      <c r="I255" s="472" t="s">
        <v>529</v>
      </c>
      <c r="J255" s="472"/>
      <c r="K255" s="472"/>
      <c r="L255" s="472"/>
      <c r="M255" s="472"/>
      <c r="N255" s="487"/>
      <c r="O255" s="488"/>
      <c r="P255" s="488"/>
      <c r="Q255" s="488"/>
      <c r="R255" s="488"/>
      <c r="S255" s="489"/>
      <c r="T255" s="472" t="s">
        <v>530</v>
      </c>
      <c r="U255" s="472"/>
      <c r="V255" s="472"/>
      <c r="W255" s="472"/>
      <c r="X255" s="472"/>
      <c r="Y255" s="472" t="s">
        <v>526</v>
      </c>
      <c r="Z255" s="472"/>
      <c r="AA255" s="472"/>
      <c r="AB255" s="472"/>
    </row>
    <row r="256" spans="1:28" ht="12" customHeight="1" x14ac:dyDescent="0.15">
      <c r="A256" s="476"/>
      <c r="B256" s="477"/>
      <c r="C256" s="477"/>
      <c r="D256" s="477"/>
      <c r="E256" s="472"/>
      <c r="F256" s="472"/>
      <c r="G256" s="472"/>
      <c r="H256" s="472"/>
      <c r="I256" s="472"/>
      <c r="J256" s="472"/>
      <c r="K256" s="472"/>
      <c r="L256" s="472"/>
      <c r="M256" s="472"/>
      <c r="N256" s="490"/>
      <c r="O256" s="491"/>
      <c r="P256" s="491"/>
      <c r="Q256" s="491"/>
      <c r="R256" s="491"/>
      <c r="S256" s="492"/>
      <c r="T256" s="472"/>
      <c r="U256" s="472"/>
      <c r="V256" s="472"/>
      <c r="W256" s="472"/>
      <c r="X256" s="472"/>
      <c r="Y256" s="472"/>
      <c r="Z256" s="472"/>
      <c r="AA256" s="472"/>
      <c r="AB256" s="472"/>
    </row>
    <row r="257" spans="1:28" ht="12" customHeight="1" x14ac:dyDescent="0.15">
      <c r="A257" s="476"/>
      <c r="B257" s="477"/>
      <c r="C257" s="477"/>
      <c r="D257" s="477"/>
      <c r="E257" s="472"/>
      <c r="F257" s="472"/>
      <c r="G257" s="472"/>
      <c r="H257" s="472"/>
      <c r="I257" s="472"/>
      <c r="J257" s="472"/>
      <c r="K257" s="472"/>
      <c r="L257" s="472"/>
      <c r="M257" s="472"/>
      <c r="N257" s="473"/>
      <c r="O257" s="474"/>
      <c r="P257" s="474"/>
      <c r="Q257" s="474"/>
      <c r="R257" s="474"/>
      <c r="S257" s="475"/>
      <c r="T257" s="472"/>
      <c r="U257" s="472"/>
      <c r="V257" s="472"/>
      <c r="W257" s="472"/>
      <c r="X257" s="472"/>
      <c r="Y257" s="472"/>
      <c r="Z257" s="472"/>
      <c r="AA257" s="472"/>
      <c r="AB257" s="472"/>
    </row>
    <row r="258" spans="1:28" ht="12" customHeight="1" x14ac:dyDescent="0.15">
      <c r="A258" s="476">
        <v>82</v>
      </c>
      <c r="B258" s="477"/>
      <c r="C258" s="477"/>
      <c r="D258" s="477"/>
      <c r="E258" s="472"/>
      <c r="F258" s="472"/>
      <c r="G258" s="472"/>
      <c r="H258" s="472"/>
      <c r="I258" s="472" t="s">
        <v>529</v>
      </c>
      <c r="J258" s="472"/>
      <c r="K258" s="472"/>
      <c r="L258" s="472"/>
      <c r="M258" s="472"/>
      <c r="N258" s="487"/>
      <c r="O258" s="488"/>
      <c r="P258" s="488"/>
      <c r="Q258" s="488"/>
      <c r="R258" s="488"/>
      <c r="S258" s="489"/>
      <c r="T258" s="472" t="s">
        <v>530</v>
      </c>
      <c r="U258" s="472"/>
      <c r="V258" s="472"/>
      <c r="W258" s="472"/>
      <c r="X258" s="472"/>
      <c r="Y258" s="472" t="s">
        <v>526</v>
      </c>
      <c r="Z258" s="472"/>
      <c r="AA258" s="472"/>
      <c r="AB258" s="472"/>
    </row>
    <row r="259" spans="1:28" ht="12" customHeight="1" x14ac:dyDescent="0.15">
      <c r="A259" s="476"/>
      <c r="B259" s="477"/>
      <c r="C259" s="477"/>
      <c r="D259" s="477"/>
      <c r="E259" s="472"/>
      <c r="F259" s="472"/>
      <c r="G259" s="472"/>
      <c r="H259" s="472"/>
      <c r="I259" s="472"/>
      <c r="J259" s="472"/>
      <c r="K259" s="472"/>
      <c r="L259" s="472"/>
      <c r="M259" s="472"/>
      <c r="N259" s="490"/>
      <c r="O259" s="491"/>
      <c r="P259" s="491"/>
      <c r="Q259" s="491"/>
      <c r="R259" s="491"/>
      <c r="S259" s="492"/>
      <c r="T259" s="472"/>
      <c r="U259" s="472"/>
      <c r="V259" s="472"/>
      <c r="W259" s="472"/>
      <c r="X259" s="472"/>
      <c r="Y259" s="472"/>
      <c r="Z259" s="472"/>
      <c r="AA259" s="472"/>
      <c r="AB259" s="472"/>
    </row>
    <row r="260" spans="1:28" ht="12" customHeight="1" x14ac:dyDescent="0.15">
      <c r="A260" s="476"/>
      <c r="B260" s="477"/>
      <c r="C260" s="477"/>
      <c r="D260" s="477"/>
      <c r="E260" s="472"/>
      <c r="F260" s="472"/>
      <c r="G260" s="472"/>
      <c r="H260" s="472"/>
      <c r="I260" s="472"/>
      <c r="J260" s="472"/>
      <c r="K260" s="472"/>
      <c r="L260" s="472"/>
      <c r="M260" s="472"/>
      <c r="N260" s="473"/>
      <c r="O260" s="474"/>
      <c r="P260" s="474"/>
      <c r="Q260" s="474"/>
      <c r="R260" s="474"/>
      <c r="S260" s="475"/>
      <c r="T260" s="472"/>
      <c r="U260" s="472"/>
      <c r="V260" s="472"/>
      <c r="W260" s="472"/>
      <c r="X260" s="472"/>
      <c r="Y260" s="472"/>
      <c r="Z260" s="472"/>
      <c r="AA260" s="472"/>
      <c r="AB260" s="472"/>
    </row>
    <row r="261" spans="1:28" ht="12" customHeight="1" x14ac:dyDescent="0.15">
      <c r="A261" s="476">
        <v>83</v>
      </c>
      <c r="B261" s="477"/>
      <c r="C261" s="477"/>
      <c r="D261" s="477"/>
      <c r="E261" s="472"/>
      <c r="F261" s="472"/>
      <c r="G261" s="472"/>
      <c r="H261" s="472"/>
      <c r="I261" s="472" t="s">
        <v>530</v>
      </c>
      <c r="J261" s="472"/>
      <c r="K261" s="472"/>
      <c r="L261" s="472"/>
      <c r="M261" s="472"/>
      <c r="N261" s="487"/>
      <c r="O261" s="488"/>
      <c r="P261" s="488"/>
      <c r="Q261" s="488"/>
      <c r="R261" s="488"/>
      <c r="S261" s="489"/>
      <c r="T261" s="472" t="s">
        <v>530</v>
      </c>
      <c r="U261" s="472"/>
      <c r="V261" s="472"/>
      <c r="W261" s="472"/>
      <c r="X261" s="472"/>
      <c r="Y261" s="472" t="s">
        <v>526</v>
      </c>
      <c r="Z261" s="472"/>
      <c r="AA261" s="472"/>
      <c r="AB261" s="472"/>
    </row>
    <row r="262" spans="1:28" ht="12" customHeight="1" x14ac:dyDescent="0.15">
      <c r="A262" s="476"/>
      <c r="B262" s="477"/>
      <c r="C262" s="477"/>
      <c r="D262" s="477"/>
      <c r="E262" s="472"/>
      <c r="F262" s="472"/>
      <c r="G262" s="472"/>
      <c r="H262" s="472"/>
      <c r="I262" s="472"/>
      <c r="J262" s="472"/>
      <c r="K262" s="472"/>
      <c r="L262" s="472"/>
      <c r="M262" s="472"/>
      <c r="N262" s="490"/>
      <c r="O262" s="491"/>
      <c r="P262" s="491"/>
      <c r="Q262" s="491"/>
      <c r="R262" s="491"/>
      <c r="S262" s="492"/>
      <c r="T262" s="472"/>
      <c r="U262" s="472"/>
      <c r="V262" s="472"/>
      <c r="W262" s="472"/>
      <c r="X262" s="472"/>
      <c r="Y262" s="472"/>
      <c r="Z262" s="472"/>
      <c r="AA262" s="472"/>
      <c r="AB262" s="472"/>
    </row>
    <row r="263" spans="1:28" ht="12" customHeight="1" x14ac:dyDescent="0.15">
      <c r="A263" s="476"/>
      <c r="B263" s="477"/>
      <c r="C263" s="477"/>
      <c r="D263" s="477"/>
      <c r="E263" s="472"/>
      <c r="F263" s="472"/>
      <c r="G263" s="472"/>
      <c r="H263" s="472"/>
      <c r="I263" s="472"/>
      <c r="J263" s="472"/>
      <c r="K263" s="472"/>
      <c r="L263" s="472"/>
      <c r="M263" s="472"/>
      <c r="N263" s="473"/>
      <c r="O263" s="474"/>
      <c r="P263" s="474"/>
      <c r="Q263" s="474"/>
      <c r="R263" s="474"/>
      <c r="S263" s="475"/>
      <c r="T263" s="472"/>
      <c r="U263" s="472"/>
      <c r="V263" s="472"/>
      <c r="W263" s="472"/>
      <c r="X263" s="472"/>
      <c r="Y263" s="472"/>
      <c r="Z263" s="472"/>
      <c r="AA263" s="472"/>
      <c r="AB263" s="472"/>
    </row>
    <row r="264" spans="1:28" ht="12" customHeight="1" x14ac:dyDescent="0.15">
      <c r="A264" s="476">
        <v>84</v>
      </c>
      <c r="B264" s="477"/>
      <c r="C264" s="477"/>
      <c r="D264" s="477"/>
      <c r="E264" s="472"/>
      <c r="F264" s="472"/>
      <c r="G264" s="472"/>
      <c r="H264" s="472"/>
      <c r="I264" s="472" t="s">
        <v>530</v>
      </c>
      <c r="J264" s="472"/>
      <c r="K264" s="472"/>
      <c r="L264" s="472"/>
      <c r="M264" s="472"/>
      <c r="N264" s="487"/>
      <c r="O264" s="488"/>
      <c r="P264" s="488"/>
      <c r="Q264" s="488"/>
      <c r="R264" s="488"/>
      <c r="S264" s="489"/>
      <c r="T264" s="472" t="s">
        <v>529</v>
      </c>
      <c r="U264" s="472"/>
      <c r="V264" s="472"/>
      <c r="W264" s="472"/>
      <c r="X264" s="472"/>
      <c r="Y264" s="472" t="s">
        <v>526</v>
      </c>
      <c r="Z264" s="472"/>
      <c r="AA264" s="472"/>
      <c r="AB264" s="472"/>
    </row>
    <row r="265" spans="1:28" ht="13.5" customHeight="1" x14ac:dyDescent="0.15">
      <c r="A265" s="476"/>
      <c r="B265" s="477"/>
      <c r="C265" s="477"/>
      <c r="D265" s="477"/>
      <c r="E265" s="472"/>
      <c r="F265" s="472"/>
      <c r="G265" s="472"/>
      <c r="H265" s="472"/>
      <c r="I265" s="472"/>
      <c r="J265" s="472"/>
      <c r="K265" s="472"/>
      <c r="L265" s="472"/>
      <c r="M265" s="472"/>
      <c r="N265" s="490"/>
      <c r="O265" s="491"/>
      <c r="P265" s="491"/>
      <c r="Q265" s="491"/>
      <c r="R265" s="491"/>
      <c r="S265" s="492"/>
      <c r="T265" s="472"/>
      <c r="U265" s="472"/>
      <c r="V265" s="472"/>
      <c r="W265" s="472"/>
      <c r="X265" s="472"/>
      <c r="Y265" s="472"/>
      <c r="Z265" s="472"/>
      <c r="AA265" s="472"/>
      <c r="AB265" s="472"/>
    </row>
    <row r="266" spans="1:28" ht="14.25" x14ac:dyDescent="0.15">
      <c r="A266" s="476"/>
      <c r="B266" s="477"/>
      <c r="C266" s="477"/>
      <c r="D266" s="477"/>
      <c r="E266" s="472"/>
      <c r="F266" s="472"/>
      <c r="G266" s="472"/>
      <c r="H266" s="472"/>
      <c r="I266" s="472"/>
      <c r="J266" s="472"/>
      <c r="K266" s="472"/>
      <c r="L266" s="472"/>
      <c r="M266" s="472"/>
      <c r="N266" s="473"/>
      <c r="O266" s="474"/>
      <c r="P266" s="474"/>
      <c r="Q266" s="474"/>
      <c r="R266" s="474"/>
      <c r="S266" s="475"/>
      <c r="T266" s="472"/>
      <c r="U266" s="472"/>
      <c r="V266" s="472"/>
      <c r="W266" s="472"/>
      <c r="X266" s="472"/>
      <c r="Y266" s="472"/>
      <c r="Z266" s="472"/>
      <c r="AA266" s="472"/>
      <c r="AB266" s="472"/>
    </row>
    <row r="267" spans="1:28" ht="13.5" customHeight="1" x14ac:dyDescent="0.15">
      <c r="A267" s="476">
        <v>85</v>
      </c>
      <c r="B267" s="477"/>
      <c r="C267" s="477"/>
      <c r="D267" s="477"/>
      <c r="E267" s="472"/>
      <c r="F267" s="472"/>
      <c r="G267" s="472"/>
      <c r="H267" s="472"/>
      <c r="I267" s="472" t="s">
        <v>530</v>
      </c>
      <c r="J267" s="472"/>
      <c r="K267" s="472"/>
      <c r="L267" s="472"/>
      <c r="M267" s="472"/>
      <c r="N267" s="487"/>
      <c r="O267" s="488"/>
      <c r="P267" s="488"/>
      <c r="Q267" s="488"/>
      <c r="R267" s="488"/>
      <c r="S267" s="489"/>
      <c r="T267" s="472" t="s">
        <v>530</v>
      </c>
      <c r="U267" s="472"/>
      <c r="V267" s="472"/>
      <c r="W267" s="472"/>
      <c r="X267" s="472"/>
      <c r="Y267" s="472" t="s">
        <v>526</v>
      </c>
      <c r="Z267" s="472"/>
      <c r="AA267" s="472"/>
      <c r="AB267" s="472"/>
    </row>
    <row r="268" spans="1:28" ht="13.5" customHeight="1" x14ac:dyDescent="0.15">
      <c r="A268" s="476"/>
      <c r="B268" s="477"/>
      <c r="C268" s="477"/>
      <c r="D268" s="477"/>
      <c r="E268" s="472"/>
      <c r="F268" s="472"/>
      <c r="G268" s="472"/>
      <c r="H268" s="472"/>
      <c r="I268" s="472"/>
      <c r="J268" s="472"/>
      <c r="K268" s="472"/>
      <c r="L268" s="472"/>
      <c r="M268" s="472"/>
      <c r="N268" s="490"/>
      <c r="O268" s="491"/>
      <c r="P268" s="491"/>
      <c r="Q268" s="491"/>
      <c r="R268" s="491"/>
      <c r="S268" s="492"/>
      <c r="T268" s="472"/>
      <c r="U268" s="472"/>
      <c r="V268" s="472"/>
      <c r="W268" s="472"/>
      <c r="X268" s="472"/>
      <c r="Y268" s="472"/>
      <c r="Z268" s="472"/>
      <c r="AA268" s="472"/>
      <c r="AB268" s="472"/>
    </row>
    <row r="269" spans="1:28" ht="14.25" x14ac:dyDescent="0.15">
      <c r="A269" s="476"/>
      <c r="B269" s="477"/>
      <c r="C269" s="477"/>
      <c r="D269" s="477"/>
      <c r="E269" s="472"/>
      <c r="F269" s="472"/>
      <c r="G269" s="472"/>
      <c r="H269" s="472"/>
      <c r="I269" s="472"/>
      <c r="J269" s="472"/>
      <c r="K269" s="472"/>
      <c r="L269" s="472"/>
      <c r="M269" s="472"/>
      <c r="N269" s="473"/>
      <c r="O269" s="474"/>
      <c r="P269" s="474"/>
      <c r="Q269" s="474"/>
      <c r="R269" s="474"/>
      <c r="S269" s="475"/>
      <c r="T269" s="472"/>
      <c r="U269" s="472"/>
      <c r="V269" s="472"/>
      <c r="W269" s="472"/>
      <c r="X269" s="472"/>
      <c r="Y269" s="472"/>
      <c r="Z269" s="472"/>
      <c r="AA269" s="472"/>
      <c r="AB269" s="472"/>
    </row>
    <row r="270" spans="1:28" ht="13.5" customHeight="1" x14ac:dyDescent="0.15">
      <c r="A270" s="476">
        <v>86</v>
      </c>
      <c r="B270" s="477"/>
      <c r="C270" s="477"/>
      <c r="D270" s="477"/>
      <c r="E270" s="472"/>
      <c r="F270" s="472"/>
      <c r="G270" s="472"/>
      <c r="H270" s="472"/>
      <c r="I270" s="472" t="s">
        <v>530</v>
      </c>
      <c r="J270" s="472"/>
      <c r="K270" s="472"/>
      <c r="L270" s="472"/>
      <c r="M270" s="472"/>
      <c r="N270" s="487"/>
      <c r="O270" s="488"/>
      <c r="P270" s="488"/>
      <c r="Q270" s="488"/>
      <c r="R270" s="488"/>
      <c r="S270" s="489"/>
      <c r="T270" s="472" t="s">
        <v>530</v>
      </c>
      <c r="U270" s="472"/>
      <c r="V270" s="472"/>
      <c r="W270" s="472"/>
      <c r="X270" s="472"/>
      <c r="Y270" s="472" t="s">
        <v>526</v>
      </c>
      <c r="Z270" s="472"/>
      <c r="AA270" s="472"/>
      <c r="AB270" s="472"/>
    </row>
    <row r="271" spans="1:28" ht="13.5" customHeight="1" x14ac:dyDescent="0.15">
      <c r="A271" s="476"/>
      <c r="B271" s="477"/>
      <c r="C271" s="477"/>
      <c r="D271" s="477"/>
      <c r="E271" s="472"/>
      <c r="F271" s="472"/>
      <c r="G271" s="472"/>
      <c r="H271" s="472"/>
      <c r="I271" s="472"/>
      <c r="J271" s="472"/>
      <c r="K271" s="472"/>
      <c r="L271" s="472"/>
      <c r="M271" s="472"/>
      <c r="N271" s="490"/>
      <c r="O271" s="491"/>
      <c r="P271" s="491"/>
      <c r="Q271" s="491"/>
      <c r="R271" s="491"/>
      <c r="S271" s="492"/>
      <c r="T271" s="472"/>
      <c r="U271" s="472"/>
      <c r="V271" s="472"/>
      <c r="W271" s="472"/>
      <c r="X271" s="472"/>
      <c r="Y271" s="472"/>
      <c r="Z271" s="472"/>
      <c r="AA271" s="472"/>
      <c r="AB271" s="472"/>
    </row>
    <row r="272" spans="1:28" ht="14.25" x14ac:dyDescent="0.15">
      <c r="A272" s="476"/>
      <c r="B272" s="477"/>
      <c r="C272" s="477"/>
      <c r="D272" s="477"/>
      <c r="E272" s="472"/>
      <c r="F272" s="472"/>
      <c r="G272" s="472"/>
      <c r="H272" s="472"/>
      <c r="I272" s="472"/>
      <c r="J272" s="472"/>
      <c r="K272" s="472"/>
      <c r="L272" s="472"/>
      <c r="M272" s="472"/>
      <c r="N272" s="473"/>
      <c r="O272" s="474"/>
      <c r="P272" s="474"/>
      <c r="Q272" s="474"/>
      <c r="R272" s="474"/>
      <c r="S272" s="475"/>
      <c r="T272" s="472"/>
      <c r="U272" s="472"/>
      <c r="V272" s="472"/>
      <c r="W272" s="472"/>
      <c r="X272" s="472"/>
      <c r="Y272" s="472"/>
      <c r="Z272" s="472"/>
      <c r="AA272" s="472"/>
      <c r="AB272" s="472"/>
    </row>
    <row r="273" spans="1:28" ht="13.5" customHeight="1" x14ac:dyDescent="0.15">
      <c r="A273" s="476">
        <v>87</v>
      </c>
      <c r="B273" s="477"/>
      <c r="C273" s="477"/>
      <c r="D273" s="477"/>
      <c r="E273" s="472"/>
      <c r="F273" s="472"/>
      <c r="G273" s="472"/>
      <c r="H273" s="472"/>
      <c r="I273" s="472" t="s">
        <v>530</v>
      </c>
      <c r="J273" s="472"/>
      <c r="K273" s="472"/>
      <c r="L273" s="472"/>
      <c r="M273" s="472"/>
      <c r="N273" s="487"/>
      <c r="O273" s="488"/>
      <c r="P273" s="488"/>
      <c r="Q273" s="488"/>
      <c r="R273" s="488"/>
      <c r="S273" s="489"/>
      <c r="T273" s="472" t="s">
        <v>530</v>
      </c>
      <c r="U273" s="472"/>
      <c r="V273" s="472"/>
      <c r="W273" s="472"/>
      <c r="X273" s="472"/>
      <c r="Y273" s="472" t="s">
        <v>526</v>
      </c>
      <c r="Z273" s="472"/>
      <c r="AA273" s="472"/>
      <c r="AB273" s="472"/>
    </row>
    <row r="274" spans="1:28" ht="13.5" customHeight="1" x14ac:dyDescent="0.15">
      <c r="A274" s="476"/>
      <c r="B274" s="477"/>
      <c r="C274" s="477"/>
      <c r="D274" s="477"/>
      <c r="E274" s="472"/>
      <c r="F274" s="472"/>
      <c r="G274" s="472"/>
      <c r="H274" s="472"/>
      <c r="I274" s="472"/>
      <c r="J274" s="472"/>
      <c r="K274" s="472"/>
      <c r="L274" s="472"/>
      <c r="M274" s="472"/>
      <c r="N274" s="490"/>
      <c r="O274" s="491"/>
      <c r="P274" s="491"/>
      <c r="Q274" s="491"/>
      <c r="R274" s="491"/>
      <c r="S274" s="492"/>
      <c r="T274" s="472"/>
      <c r="U274" s="472"/>
      <c r="V274" s="472"/>
      <c r="W274" s="472"/>
      <c r="X274" s="472"/>
      <c r="Y274" s="472"/>
      <c r="Z274" s="472"/>
      <c r="AA274" s="472"/>
      <c r="AB274" s="472"/>
    </row>
    <row r="275" spans="1:28" ht="14.25" x14ac:dyDescent="0.15">
      <c r="A275" s="476"/>
      <c r="B275" s="477"/>
      <c r="C275" s="477"/>
      <c r="D275" s="477"/>
      <c r="E275" s="472"/>
      <c r="F275" s="472"/>
      <c r="G275" s="472"/>
      <c r="H275" s="472"/>
      <c r="I275" s="472"/>
      <c r="J275" s="472"/>
      <c r="K275" s="472"/>
      <c r="L275" s="472"/>
      <c r="M275" s="472"/>
      <c r="N275" s="473"/>
      <c r="O275" s="474"/>
      <c r="P275" s="474"/>
      <c r="Q275" s="474"/>
      <c r="R275" s="474"/>
      <c r="S275" s="475"/>
      <c r="T275" s="472"/>
      <c r="U275" s="472"/>
      <c r="V275" s="472"/>
      <c r="W275" s="472"/>
      <c r="X275" s="472"/>
      <c r="Y275" s="472"/>
      <c r="Z275" s="472"/>
      <c r="AA275" s="472"/>
      <c r="AB275" s="472"/>
    </row>
    <row r="276" spans="1:28" ht="13.5" customHeight="1" x14ac:dyDescent="0.15">
      <c r="A276" s="476">
        <v>88</v>
      </c>
      <c r="B276" s="477"/>
      <c r="C276" s="477"/>
      <c r="D276" s="477"/>
      <c r="E276" s="472"/>
      <c r="F276" s="472"/>
      <c r="G276" s="472"/>
      <c r="H276" s="472"/>
      <c r="I276" s="472" t="s">
        <v>530</v>
      </c>
      <c r="J276" s="472"/>
      <c r="K276" s="472"/>
      <c r="L276" s="472"/>
      <c r="M276" s="472"/>
      <c r="N276" s="487"/>
      <c r="O276" s="488"/>
      <c r="P276" s="488"/>
      <c r="Q276" s="488"/>
      <c r="R276" s="488"/>
      <c r="S276" s="489"/>
      <c r="T276" s="472" t="s">
        <v>530</v>
      </c>
      <c r="U276" s="472"/>
      <c r="V276" s="472"/>
      <c r="W276" s="472"/>
      <c r="X276" s="472"/>
      <c r="Y276" s="472" t="s">
        <v>526</v>
      </c>
      <c r="Z276" s="472"/>
      <c r="AA276" s="472"/>
      <c r="AB276" s="472"/>
    </row>
    <row r="277" spans="1:28" ht="13.5" customHeight="1" x14ac:dyDescent="0.15">
      <c r="A277" s="476"/>
      <c r="B277" s="477"/>
      <c r="C277" s="477"/>
      <c r="D277" s="477"/>
      <c r="E277" s="472"/>
      <c r="F277" s="472"/>
      <c r="G277" s="472"/>
      <c r="H277" s="472"/>
      <c r="I277" s="472"/>
      <c r="J277" s="472"/>
      <c r="K277" s="472"/>
      <c r="L277" s="472"/>
      <c r="M277" s="472"/>
      <c r="N277" s="490"/>
      <c r="O277" s="491"/>
      <c r="P277" s="491"/>
      <c r="Q277" s="491"/>
      <c r="R277" s="491"/>
      <c r="S277" s="492"/>
      <c r="T277" s="472"/>
      <c r="U277" s="472"/>
      <c r="V277" s="472"/>
      <c r="W277" s="472"/>
      <c r="X277" s="472"/>
      <c r="Y277" s="472"/>
      <c r="Z277" s="472"/>
      <c r="AA277" s="472"/>
      <c r="AB277" s="472"/>
    </row>
    <row r="278" spans="1:28" ht="14.25" x14ac:dyDescent="0.15">
      <c r="A278" s="476"/>
      <c r="B278" s="477"/>
      <c r="C278" s="477"/>
      <c r="D278" s="477"/>
      <c r="E278" s="472"/>
      <c r="F278" s="472"/>
      <c r="G278" s="472"/>
      <c r="H278" s="472"/>
      <c r="I278" s="472"/>
      <c r="J278" s="472"/>
      <c r="K278" s="472"/>
      <c r="L278" s="472"/>
      <c r="M278" s="472"/>
      <c r="N278" s="473"/>
      <c r="O278" s="474"/>
      <c r="P278" s="474"/>
      <c r="Q278" s="474"/>
      <c r="R278" s="474"/>
      <c r="S278" s="475"/>
      <c r="T278" s="472"/>
      <c r="U278" s="472"/>
      <c r="V278" s="472"/>
      <c r="W278" s="472"/>
      <c r="X278" s="472"/>
      <c r="Y278" s="472"/>
      <c r="Z278" s="472"/>
      <c r="AA278" s="472"/>
      <c r="AB278" s="472"/>
    </row>
    <row r="279" spans="1:28" ht="13.5" customHeight="1" x14ac:dyDescent="0.15">
      <c r="A279" s="476">
        <v>89</v>
      </c>
      <c r="B279" s="477"/>
      <c r="C279" s="477"/>
      <c r="D279" s="477"/>
      <c r="E279" s="472"/>
      <c r="F279" s="472"/>
      <c r="G279" s="472"/>
      <c r="H279" s="472"/>
      <c r="I279" s="472" t="s">
        <v>530</v>
      </c>
      <c r="J279" s="472"/>
      <c r="K279" s="472"/>
      <c r="L279" s="472"/>
      <c r="M279" s="472"/>
      <c r="N279" s="487"/>
      <c r="O279" s="488"/>
      <c r="P279" s="488"/>
      <c r="Q279" s="488"/>
      <c r="R279" s="488"/>
      <c r="S279" s="489"/>
      <c r="T279" s="472" t="s">
        <v>529</v>
      </c>
      <c r="U279" s="472"/>
      <c r="V279" s="472"/>
      <c r="W279" s="472"/>
      <c r="X279" s="472"/>
      <c r="Y279" s="472" t="s">
        <v>526</v>
      </c>
      <c r="Z279" s="472"/>
      <c r="AA279" s="472"/>
      <c r="AB279" s="472"/>
    </row>
    <row r="280" spans="1:28" ht="13.5" customHeight="1" x14ac:dyDescent="0.15">
      <c r="A280" s="476"/>
      <c r="B280" s="477"/>
      <c r="C280" s="477"/>
      <c r="D280" s="477"/>
      <c r="E280" s="472"/>
      <c r="F280" s="472"/>
      <c r="G280" s="472"/>
      <c r="H280" s="472"/>
      <c r="I280" s="472"/>
      <c r="J280" s="472"/>
      <c r="K280" s="472"/>
      <c r="L280" s="472"/>
      <c r="M280" s="472"/>
      <c r="N280" s="490"/>
      <c r="O280" s="491"/>
      <c r="P280" s="491"/>
      <c r="Q280" s="491"/>
      <c r="R280" s="491"/>
      <c r="S280" s="492"/>
      <c r="T280" s="472"/>
      <c r="U280" s="472"/>
      <c r="V280" s="472"/>
      <c r="W280" s="472"/>
      <c r="X280" s="472"/>
      <c r="Y280" s="472"/>
      <c r="Z280" s="472"/>
      <c r="AA280" s="472"/>
      <c r="AB280" s="472"/>
    </row>
    <row r="281" spans="1:28" ht="14.25" x14ac:dyDescent="0.15">
      <c r="A281" s="476"/>
      <c r="B281" s="477"/>
      <c r="C281" s="477"/>
      <c r="D281" s="477"/>
      <c r="E281" s="472"/>
      <c r="F281" s="472"/>
      <c r="G281" s="472"/>
      <c r="H281" s="472"/>
      <c r="I281" s="472"/>
      <c r="J281" s="472"/>
      <c r="K281" s="472"/>
      <c r="L281" s="472"/>
      <c r="M281" s="472"/>
      <c r="N281" s="473"/>
      <c r="O281" s="474"/>
      <c r="P281" s="474"/>
      <c r="Q281" s="474"/>
      <c r="R281" s="474"/>
      <c r="S281" s="475"/>
      <c r="T281" s="472"/>
      <c r="U281" s="472"/>
      <c r="V281" s="472"/>
      <c r="W281" s="472"/>
      <c r="X281" s="472"/>
      <c r="Y281" s="472"/>
      <c r="Z281" s="472"/>
      <c r="AA281" s="472"/>
      <c r="AB281" s="472"/>
    </row>
    <row r="282" spans="1:28" ht="13.5" customHeight="1" x14ac:dyDescent="0.15">
      <c r="A282" s="476">
        <v>90</v>
      </c>
      <c r="B282" s="477"/>
      <c r="C282" s="477"/>
      <c r="D282" s="477"/>
      <c r="E282" s="472"/>
      <c r="F282" s="472"/>
      <c r="G282" s="472"/>
      <c r="H282" s="472"/>
      <c r="I282" s="472" t="s">
        <v>530</v>
      </c>
      <c r="J282" s="472"/>
      <c r="K282" s="472"/>
      <c r="L282" s="472"/>
      <c r="M282" s="472"/>
      <c r="N282" s="487"/>
      <c r="O282" s="488"/>
      <c r="P282" s="488"/>
      <c r="Q282" s="488"/>
      <c r="R282" s="488"/>
      <c r="S282" s="489"/>
      <c r="T282" s="472" t="s">
        <v>530</v>
      </c>
      <c r="U282" s="472"/>
      <c r="V282" s="472"/>
      <c r="W282" s="472"/>
      <c r="X282" s="472"/>
      <c r="Y282" s="472" t="s">
        <v>526</v>
      </c>
      <c r="Z282" s="472"/>
      <c r="AA282" s="472"/>
      <c r="AB282" s="472"/>
    </row>
    <row r="283" spans="1:28" ht="13.5" customHeight="1" x14ac:dyDescent="0.15">
      <c r="A283" s="476"/>
      <c r="B283" s="477"/>
      <c r="C283" s="477"/>
      <c r="D283" s="477"/>
      <c r="E283" s="472"/>
      <c r="F283" s="472"/>
      <c r="G283" s="472"/>
      <c r="H283" s="472"/>
      <c r="I283" s="472"/>
      <c r="J283" s="472"/>
      <c r="K283" s="472"/>
      <c r="L283" s="472"/>
      <c r="M283" s="472"/>
      <c r="N283" s="490"/>
      <c r="O283" s="491"/>
      <c r="P283" s="491"/>
      <c r="Q283" s="491"/>
      <c r="R283" s="491"/>
      <c r="S283" s="492"/>
      <c r="T283" s="472"/>
      <c r="U283" s="472"/>
      <c r="V283" s="472"/>
      <c r="W283" s="472"/>
      <c r="X283" s="472"/>
      <c r="Y283" s="472"/>
      <c r="Z283" s="472"/>
      <c r="AA283" s="472"/>
      <c r="AB283" s="472"/>
    </row>
    <row r="284" spans="1:28" ht="14.25" x14ac:dyDescent="0.15">
      <c r="A284" s="476"/>
      <c r="B284" s="477"/>
      <c r="C284" s="477"/>
      <c r="D284" s="477"/>
      <c r="E284" s="472"/>
      <c r="F284" s="472"/>
      <c r="G284" s="472"/>
      <c r="H284" s="472"/>
      <c r="I284" s="472"/>
      <c r="J284" s="472"/>
      <c r="K284" s="472"/>
      <c r="L284" s="472"/>
      <c r="M284" s="472"/>
      <c r="N284" s="473"/>
      <c r="O284" s="474"/>
      <c r="P284" s="474"/>
      <c r="Q284" s="474"/>
      <c r="R284" s="474"/>
      <c r="S284" s="475"/>
      <c r="T284" s="472"/>
      <c r="U284" s="472"/>
      <c r="V284" s="472"/>
      <c r="W284" s="472"/>
      <c r="X284" s="472"/>
      <c r="Y284" s="472"/>
      <c r="Z284" s="472"/>
      <c r="AA284" s="472"/>
      <c r="AB284" s="472"/>
    </row>
    <row r="285" spans="1:28" ht="13.5" customHeight="1" x14ac:dyDescent="0.15">
      <c r="A285" s="476">
        <v>91</v>
      </c>
      <c r="B285" s="477"/>
      <c r="C285" s="477"/>
      <c r="D285" s="477"/>
      <c r="E285" s="472"/>
      <c r="F285" s="472"/>
      <c r="G285" s="472"/>
      <c r="H285" s="472"/>
      <c r="I285" s="472" t="s">
        <v>529</v>
      </c>
      <c r="J285" s="472"/>
      <c r="K285" s="472"/>
      <c r="L285" s="472"/>
      <c r="M285" s="472"/>
      <c r="N285" s="487"/>
      <c r="O285" s="488"/>
      <c r="P285" s="488"/>
      <c r="Q285" s="488"/>
      <c r="R285" s="488"/>
      <c r="S285" s="489"/>
      <c r="T285" s="472" t="s">
        <v>530</v>
      </c>
      <c r="U285" s="472"/>
      <c r="V285" s="472"/>
      <c r="W285" s="472"/>
      <c r="X285" s="472"/>
      <c r="Y285" s="472" t="s">
        <v>526</v>
      </c>
      <c r="Z285" s="472"/>
      <c r="AA285" s="472"/>
      <c r="AB285" s="472"/>
    </row>
    <row r="286" spans="1:28" ht="13.5" customHeight="1" x14ac:dyDescent="0.15">
      <c r="A286" s="476"/>
      <c r="B286" s="477"/>
      <c r="C286" s="477"/>
      <c r="D286" s="477"/>
      <c r="E286" s="472"/>
      <c r="F286" s="472"/>
      <c r="G286" s="472"/>
      <c r="H286" s="472"/>
      <c r="I286" s="472"/>
      <c r="J286" s="472"/>
      <c r="K286" s="472"/>
      <c r="L286" s="472"/>
      <c r="M286" s="472"/>
      <c r="N286" s="490"/>
      <c r="O286" s="491"/>
      <c r="P286" s="491"/>
      <c r="Q286" s="491"/>
      <c r="R286" s="491"/>
      <c r="S286" s="492"/>
      <c r="T286" s="472"/>
      <c r="U286" s="472"/>
      <c r="V286" s="472"/>
      <c r="W286" s="472"/>
      <c r="X286" s="472"/>
      <c r="Y286" s="472"/>
      <c r="Z286" s="472"/>
      <c r="AA286" s="472"/>
      <c r="AB286" s="472"/>
    </row>
    <row r="287" spans="1:28" ht="14.25" x14ac:dyDescent="0.15">
      <c r="A287" s="476"/>
      <c r="B287" s="477"/>
      <c r="C287" s="477"/>
      <c r="D287" s="477"/>
      <c r="E287" s="472"/>
      <c r="F287" s="472"/>
      <c r="G287" s="472"/>
      <c r="H287" s="472"/>
      <c r="I287" s="472"/>
      <c r="J287" s="472"/>
      <c r="K287" s="472"/>
      <c r="L287" s="472"/>
      <c r="M287" s="472"/>
      <c r="N287" s="473"/>
      <c r="O287" s="474"/>
      <c r="P287" s="474"/>
      <c r="Q287" s="474"/>
      <c r="R287" s="474"/>
      <c r="S287" s="475"/>
      <c r="T287" s="472"/>
      <c r="U287" s="472"/>
      <c r="V287" s="472"/>
      <c r="W287" s="472"/>
      <c r="X287" s="472"/>
      <c r="Y287" s="472"/>
      <c r="Z287" s="472"/>
      <c r="AA287" s="472"/>
      <c r="AB287" s="472"/>
    </row>
    <row r="288" spans="1:28" ht="13.5" customHeight="1" x14ac:dyDescent="0.15">
      <c r="A288" s="476">
        <v>92</v>
      </c>
      <c r="B288" s="477"/>
      <c r="C288" s="477"/>
      <c r="D288" s="477"/>
      <c r="E288" s="472"/>
      <c r="F288" s="472"/>
      <c r="G288" s="472"/>
      <c r="H288" s="472"/>
      <c r="I288" s="472" t="s">
        <v>530</v>
      </c>
      <c r="J288" s="472"/>
      <c r="K288" s="472"/>
      <c r="L288" s="472"/>
      <c r="M288" s="472"/>
      <c r="N288" s="487"/>
      <c r="O288" s="488"/>
      <c r="P288" s="488"/>
      <c r="Q288" s="488"/>
      <c r="R288" s="488"/>
      <c r="S288" s="489"/>
      <c r="T288" s="472" t="s">
        <v>530</v>
      </c>
      <c r="U288" s="472"/>
      <c r="V288" s="472"/>
      <c r="W288" s="472"/>
      <c r="X288" s="472"/>
      <c r="Y288" s="472" t="s">
        <v>526</v>
      </c>
      <c r="Z288" s="472"/>
      <c r="AA288" s="472"/>
      <c r="AB288" s="472"/>
    </row>
    <row r="289" spans="1:28" ht="13.5" customHeight="1" x14ac:dyDescent="0.15">
      <c r="A289" s="476"/>
      <c r="B289" s="477"/>
      <c r="C289" s="477"/>
      <c r="D289" s="477"/>
      <c r="E289" s="472"/>
      <c r="F289" s="472"/>
      <c r="G289" s="472"/>
      <c r="H289" s="472"/>
      <c r="I289" s="472"/>
      <c r="J289" s="472"/>
      <c r="K289" s="472"/>
      <c r="L289" s="472"/>
      <c r="M289" s="472"/>
      <c r="N289" s="490"/>
      <c r="O289" s="491"/>
      <c r="P289" s="491"/>
      <c r="Q289" s="491"/>
      <c r="R289" s="491"/>
      <c r="S289" s="492"/>
      <c r="T289" s="472"/>
      <c r="U289" s="472"/>
      <c r="V289" s="472"/>
      <c r="W289" s="472"/>
      <c r="X289" s="472"/>
      <c r="Y289" s="472"/>
      <c r="Z289" s="472"/>
      <c r="AA289" s="472"/>
      <c r="AB289" s="472"/>
    </row>
    <row r="290" spans="1:28" ht="14.25" x14ac:dyDescent="0.15">
      <c r="A290" s="476"/>
      <c r="B290" s="477"/>
      <c r="C290" s="477"/>
      <c r="D290" s="477"/>
      <c r="E290" s="472"/>
      <c r="F290" s="472"/>
      <c r="G290" s="472"/>
      <c r="H290" s="472"/>
      <c r="I290" s="472"/>
      <c r="J290" s="472"/>
      <c r="K290" s="472"/>
      <c r="L290" s="472"/>
      <c r="M290" s="472"/>
      <c r="N290" s="473"/>
      <c r="O290" s="474"/>
      <c r="P290" s="474"/>
      <c r="Q290" s="474"/>
      <c r="R290" s="474"/>
      <c r="S290" s="475"/>
      <c r="T290" s="472"/>
      <c r="U290" s="472"/>
      <c r="V290" s="472"/>
      <c r="W290" s="472"/>
      <c r="X290" s="472"/>
      <c r="Y290" s="472"/>
      <c r="Z290" s="472"/>
      <c r="AA290" s="472"/>
      <c r="AB290" s="472"/>
    </row>
    <row r="291" spans="1:28" ht="13.5" customHeight="1" x14ac:dyDescent="0.15">
      <c r="A291" s="476">
        <v>93</v>
      </c>
      <c r="B291" s="477"/>
      <c r="C291" s="477"/>
      <c r="D291" s="477"/>
      <c r="E291" s="472"/>
      <c r="F291" s="472"/>
      <c r="G291" s="472"/>
      <c r="H291" s="472"/>
      <c r="I291" s="472" t="s">
        <v>529</v>
      </c>
      <c r="J291" s="472"/>
      <c r="K291" s="472"/>
      <c r="L291" s="472"/>
      <c r="M291" s="472"/>
      <c r="N291" s="487"/>
      <c r="O291" s="488"/>
      <c r="P291" s="488"/>
      <c r="Q291" s="488"/>
      <c r="R291" s="488"/>
      <c r="S291" s="489"/>
      <c r="T291" s="472" t="s">
        <v>530</v>
      </c>
      <c r="U291" s="472"/>
      <c r="V291" s="472"/>
      <c r="W291" s="472"/>
      <c r="X291" s="472"/>
      <c r="Y291" s="472" t="s">
        <v>526</v>
      </c>
      <c r="Z291" s="472"/>
      <c r="AA291" s="472"/>
      <c r="AB291" s="472"/>
    </row>
    <row r="292" spans="1:28" ht="13.5" customHeight="1" x14ac:dyDescent="0.15">
      <c r="A292" s="476"/>
      <c r="B292" s="477"/>
      <c r="C292" s="477"/>
      <c r="D292" s="477"/>
      <c r="E292" s="472"/>
      <c r="F292" s="472"/>
      <c r="G292" s="472"/>
      <c r="H292" s="472"/>
      <c r="I292" s="472"/>
      <c r="J292" s="472"/>
      <c r="K292" s="472"/>
      <c r="L292" s="472"/>
      <c r="M292" s="472"/>
      <c r="N292" s="490"/>
      <c r="O292" s="491"/>
      <c r="P292" s="491"/>
      <c r="Q292" s="491"/>
      <c r="R292" s="491"/>
      <c r="S292" s="492"/>
      <c r="T292" s="472"/>
      <c r="U292" s="472"/>
      <c r="V292" s="472"/>
      <c r="W292" s="472"/>
      <c r="X292" s="472"/>
      <c r="Y292" s="472"/>
      <c r="Z292" s="472"/>
      <c r="AA292" s="472"/>
      <c r="AB292" s="472"/>
    </row>
    <row r="293" spans="1:28" ht="14.25" x14ac:dyDescent="0.15">
      <c r="A293" s="476"/>
      <c r="B293" s="477"/>
      <c r="C293" s="477"/>
      <c r="D293" s="477"/>
      <c r="E293" s="472"/>
      <c r="F293" s="472"/>
      <c r="G293" s="472"/>
      <c r="H293" s="472"/>
      <c r="I293" s="472"/>
      <c r="J293" s="472"/>
      <c r="K293" s="472"/>
      <c r="L293" s="472"/>
      <c r="M293" s="472"/>
      <c r="N293" s="473"/>
      <c r="O293" s="474"/>
      <c r="P293" s="474"/>
      <c r="Q293" s="474"/>
      <c r="R293" s="474"/>
      <c r="S293" s="475"/>
      <c r="T293" s="472"/>
      <c r="U293" s="472"/>
      <c r="V293" s="472"/>
      <c r="W293" s="472"/>
      <c r="X293" s="472"/>
      <c r="Y293" s="472"/>
      <c r="Z293" s="472"/>
      <c r="AA293" s="472"/>
      <c r="AB293" s="472"/>
    </row>
    <row r="294" spans="1:28" ht="13.5" customHeight="1" x14ac:dyDescent="0.15">
      <c r="A294" s="476">
        <v>94</v>
      </c>
      <c r="B294" s="477"/>
      <c r="C294" s="477"/>
      <c r="D294" s="477"/>
      <c r="E294" s="472"/>
      <c r="F294" s="472"/>
      <c r="G294" s="472"/>
      <c r="H294" s="472"/>
      <c r="I294" s="472" t="s">
        <v>530</v>
      </c>
      <c r="J294" s="472"/>
      <c r="K294" s="472"/>
      <c r="L294" s="472"/>
      <c r="M294" s="472"/>
      <c r="N294" s="487"/>
      <c r="O294" s="488"/>
      <c r="P294" s="488"/>
      <c r="Q294" s="488"/>
      <c r="R294" s="488"/>
      <c r="S294" s="489"/>
      <c r="T294" s="472" t="s">
        <v>530</v>
      </c>
      <c r="U294" s="472"/>
      <c r="V294" s="472"/>
      <c r="W294" s="472"/>
      <c r="X294" s="472"/>
      <c r="Y294" s="472" t="s">
        <v>526</v>
      </c>
      <c r="Z294" s="472"/>
      <c r="AA294" s="472"/>
      <c r="AB294" s="472"/>
    </row>
    <row r="295" spans="1:28" ht="13.5" customHeight="1" x14ac:dyDescent="0.15">
      <c r="A295" s="476"/>
      <c r="B295" s="477"/>
      <c r="C295" s="477"/>
      <c r="D295" s="477"/>
      <c r="E295" s="472"/>
      <c r="F295" s="472"/>
      <c r="G295" s="472"/>
      <c r="H295" s="472"/>
      <c r="I295" s="472"/>
      <c r="J295" s="472"/>
      <c r="K295" s="472"/>
      <c r="L295" s="472"/>
      <c r="M295" s="472"/>
      <c r="N295" s="490"/>
      <c r="O295" s="491"/>
      <c r="P295" s="491"/>
      <c r="Q295" s="491"/>
      <c r="R295" s="491"/>
      <c r="S295" s="492"/>
      <c r="T295" s="472"/>
      <c r="U295" s="472"/>
      <c r="V295" s="472"/>
      <c r="W295" s="472"/>
      <c r="X295" s="472"/>
      <c r="Y295" s="472"/>
      <c r="Z295" s="472"/>
      <c r="AA295" s="472"/>
      <c r="AB295" s="472"/>
    </row>
    <row r="296" spans="1:28" ht="14.25" x14ac:dyDescent="0.15">
      <c r="A296" s="476"/>
      <c r="B296" s="477"/>
      <c r="C296" s="477"/>
      <c r="D296" s="477"/>
      <c r="E296" s="472"/>
      <c r="F296" s="472"/>
      <c r="G296" s="472"/>
      <c r="H296" s="472"/>
      <c r="I296" s="472"/>
      <c r="J296" s="472"/>
      <c r="K296" s="472"/>
      <c r="L296" s="472"/>
      <c r="M296" s="472"/>
      <c r="N296" s="473"/>
      <c r="O296" s="474"/>
      <c r="P296" s="474"/>
      <c r="Q296" s="474"/>
      <c r="R296" s="474"/>
      <c r="S296" s="475"/>
      <c r="T296" s="472"/>
      <c r="U296" s="472"/>
      <c r="V296" s="472"/>
      <c r="W296" s="472"/>
      <c r="X296" s="472"/>
      <c r="Y296" s="472"/>
      <c r="Z296" s="472"/>
      <c r="AA296" s="472"/>
      <c r="AB296" s="472"/>
    </row>
    <row r="297" spans="1:28" ht="13.5" customHeight="1" x14ac:dyDescent="0.15">
      <c r="A297" s="476">
        <v>95</v>
      </c>
      <c r="B297" s="477"/>
      <c r="C297" s="477"/>
      <c r="D297" s="477"/>
      <c r="E297" s="472"/>
      <c r="F297" s="472"/>
      <c r="G297" s="472"/>
      <c r="H297" s="472"/>
      <c r="I297" s="472" t="s">
        <v>530</v>
      </c>
      <c r="J297" s="472"/>
      <c r="K297" s="472"/>
      <c r="L297" s="472"/>
      <c r="M297" s="472"/>
      <c r="N297" s="487"/>
      <c r="O297" s="488"/>
      <c r="P297" s="488"/>
      <c r="Q297" s="488"/>
      <c r="R297" s="488"/>
      <c r="S297" s="489"/>
      <c r="T297" s="472" t="s">
        <v>530</v>
      </c>
      <c r="U297" s="472"/>
      <c r="V297" s="472"/>
      <c r="W297" s="472"/>
      <c r="X297" s="472"/>
      <c r="Y297" s="472" t="s">
        <v>526</v>
      </c>
      <c r="Z297" s="472"/>
      <c r="AA297" s="472"/>
      <c r="AB297" s="472"/>
    </row>
    <row r="298" spans="1:28" ht="13.5" customHeight="1" x14ac:dyDescent="0.15">
      <c r="A298" s="476"/>
      <c r="B298" s="477"/>
      <c r="C298" s="477"/>
      <c r="D298" s="477"/>
      <c r="E298" s="472"/>
      <c r="F298" s="472"/>
      <c r="G298" s="472"/>
      <c r="H298" s="472"/>
      <c r="I298" s="472"/>
      <c r="J298" s="472"/>
      <c r="K298" s="472"/>
      <c r="L298" s="472"/>
      <c r="M298" s="472"/>
      <c r="N298" s="490"/>
      <c r="O298" s="491"/>
      <c r="P298" s="491"/>
      <c r="Q298" s="491"/>
      <c r="R298" s="491"/>
      <c r="S298" s="492"/>
      <c r="T298" s="472"/>
      <c r="U298" s="472"/>
      <c r="V298" s="472"/>
      <c r="W298" s="472"/>
      <c r="X298" s="472"/>
      <c r="Y298" s="472"/>
      <c r="Z298" s="472"/>
      <c r="AA298" s="472"/>
      <c r="AB298" s="472"/>
    </row>
    <row r="299" spans="1:28" ht="14.25" x14ac:dyDescent="0.15">
      <c r="A299" s="476"/>
      <c r="B299" s="477"/>
      <c r="C299" s="477"/>
      <c r="D299" s="477"/>
      <c r="E299" s="472"/>
      <c r="F299" s="472"/>
      <c r="G299" s="472"/>
      <c r="H299" s="472"/>
      <c r="I299" s="472"/>
      <c r="J299" s="472"/>
      <c r="K299" s="472"/>
      <c r="L299" s="472"/>
      <c r="M299" s="472"/>
      <c r="N299" s="473"/>
      <c r="O299" s="474"/>
      <c r="P299" s="474"/>
      <c r="Q299" s="474"/>
      <c r="R299" s="474"/>
      <c r="S299" s="475"/>
      <c r="T299" s="472"/>
      <c r="U299" s="472"/>
      <c r="V299" s="472"/>
      <c r="W299" s="472"/>
      <c r="X299" s="472"/>
      <c r="Y299" s="472"/>
      <c r="Z299" s="472"/>
      <c r="AA299" s="472"/>
      <c r="AB299" s="472"/>
    </row>
    <row r="300" spans="1:28" ht="13.5" customHeight="1" x14ac:dyDescent="0.15">
      <c r="A300" s="476">
        <v>96</v>
      </c>
      <c r="B300" s="477"/>
      <c r="C300" s="477"/>
      <c r="D300" s="477"/>
      <c r="E300" s="472"/>
      <c r="F300" s="472"/>
      <c r="G300" s="472"/>
      <c r="H300" s="472"/>
      <c r="I300" s="472" t="s">
        <v>529</v>
      </c>
      <c r="J300" s="472"/>
      <c r="K300" s="472"/>
      <c r="L300" s="472"/>
      <c r="M300" s="472"/>
      <c r="N300" s="487"/>
      <c r="O300" s="488"/>
      <c r="P300" s="488"/>
      <c r="Q300" s="488"/>
      <c r="R300" s="488"/>
      <c r="S300" s="489"/>
      <c r="T300" s="472" t="s">
        <v>529</v>
      </c>
      <c r="U300" s="472"/>
      <c r="V300" s="472"/>
      <c r="W300" s="472"/>
      <c r="X300" s="472"/>
      <c r="Y300" s="472" t="s">
        <v>526</v>
      </c>
      <c r="Z300" s="472"/>
      <c r="AA300" s="472"/>
      <c r="AB300" s="472"/>
    </row>
    <row r="301" spans="1:28" ht="13.5" customHeight="1" x14ac:dyDescent="0.15">
      <c r="A301" s="476"/>
      <c r="B301" s="477"/>
      <c r="C301" s="477"/>
      <c r="D301" s="477"/>
      <c r="E301" s="472"/>
      <c r="F301" s="472"/>
      <c r="G301" s="472"/>
      <c r="H301" s="472"/>
      <c r="I301" s="472"/>
      <c r="J301" s="472"/>
      <c r="K301" s="472"/>
      <c r="L301" s="472"/>
      <c r="M301" s="472"/>
      <c r="N301" s="490"/>
      <c r="O301" s="491"/>
      <c r="P301" s="491"/>
      <c r="Q301" s="491"/>
      <c r="R301" s="491"/>
      <c r="S301" s="492"/>
      <c r="T301" s="472"/>
      <c r="U301" s="472"/>
      <c r="V301" s="472"/>
      <c r="W301" s="472"/>
      <c r="X301" s="472"/>
      <c r="Y301" s="472"/>
      <c r="Z301" s="472"/>
      <c r="AA301" s="472"/>
      <c r="AB301" s="472"/>
    </row>
    <row r="302" spans="1:28" ht="14.25" x14ac:dyDescent="0.15">
      <c r="A302" s="476"/>
      <c r="B302" s="477"/>
      <c r="C302" s="477"/>
      <c r="D302" s="477"/>
      <c r="E302" s="472"/>
      <c r="F302" s="472"/>
      <c r="G302" s="472"/>
      <c r="H302" s="472"/>
      <c r="I302" s="472"/>
      <c r="J302" s="472"/>
      <c r="K302" s="472"/>
      <c r="L302" s="472"/>
      <c r="M302" s="472"/>
      <c r="N302" s="473"/>
      <c r="O302" s="474"/>
      <c r="P302" s="474"/>
      <c r="Q302" s="474"/>
      <c r="R302" s="474"/>
      <c r="S302" s="475"/>
      <c r="T302" s="472"/>
      <c r="U302" s="472"/>
      <c r="V302" s="472"/>
      <c r="W302" s="472"/>
      <c r="X302" s="472"/>
      <c r="Y302" s="472"/>
      <c r="Z302" s="472"/>
      <c r="AA302" s="472"/>
      <c r="AB302" s="472"/>
    </row>
    <row r="303" spans="1:28" ht="13.5" customHeight="1" x14ac:dyDescent="0.15">
      <c r="A303" s="476">
        <v>97</v>
      </c>
      <c r="B303" s="477"/>
      <c r="C303" s="477"/>
      <c r="D303" s="477"/>
      <c r="E303" s="472"/>
      <c r="F303" s="472"/>
      <c r="G303" s="472"/>
      <c r="H303" s="472"/>
      <c r="I303" s="472" t="s">
        <v>529</v>
      </c>
      <c r="J303" s="472"/>
      <c r="K303" s="472"/>
      <c r="L303" s="472"/>
      <c r="M303" s="472"/>
      <c r="N303" s="487"/>
      <c r="O303" s="488"/>
      <c r="P303" s="488"/>
      <c r="Q303" s="488"/>
      <c r="R303" s="488"/>
      <c r="S303" s="489"/>
      <c r="T303" s="472" t="s">
        <v>530</v>
      </c>
      <c r="U303" s="472"/>
      <c r="V303" s="472"/>
      <c r="W303" s="472"/>
      <c r="X303" s="472"/>
      <c r="Y303" s="472" t="s">
        <v>526</v>
      </c>
      <c r="Z303" s="472"/>
      <c r="AA303" s="472"/>
      <c r="AB303" s="472"/>
    </row>
    <row r="304" spans="1:28" ht="13.5" customHeight="1" x14ac:dyDescent="0.15">
      <c r="A304" s="476"/>
      <c r="B304" s="477"/>
      <c r="C304" s="477"/>
      <c r="D304" s="477"/>
      <c r="E304" s="472"/>
      <c r="F304" s="472"/>
      <c r="G304" s="472"/>
      <c r="H304" s="472"/>
      <c r="I304" s="472"/>
      <c r="J304" s="472"/>
      <c r="K304" s="472"/>
      <c r="L304" s="472"/>
      <c r="M304" s="472"/>
      <c r="N304" s="490"/>
      <c r="O304" s="491"/>
      <c r="P304" s="491"/>
      <c r="Q304" s="491"/>
      <c r="R304" s="491"/>
      <c r="S304" s="492"/>
      <c r="T304" s="472"/>
      <c r="U304" s="472"/>
      <c r="V304" s="472"/>
      <c r="W304" s="472"/>
      <c r="X304" s="472"/>
      <c r="Y304" s="472"/>
      <c r="Z304" s="472"/>
      <c r="AA304" s="472"/>
      <c r="AB304" s="472"/>
    </row>
    <row r="305" spans="1:28" ht="14.25" x14ac:dyDescent="0.15">
      <c r="A305" s="476"/>
      <c r="B305" s="477"/>
      <c r="C305" s="477"/>
      <c r="D305" s="477"/>
      <c r="E305" s="472"/>
      <c r="F305" s="472"/>
      <c r="G305" s="472"/>
      <c r="H305" s="472"/>
      <c r="I305" s="472"/>
      <c r="J305" s="472"/>
      <c r="K305" s="472"/>
      <c r="L305" s="472"/>
      <c r="M305" s="472"/>
      <c r="N305" s="473"/>
      <c r="O305" s="474"/>
      <c r="P305" s="474"/>
      <c r="Q305" s="474"/>
      <c r="R305" s="474"/>
      <c r="S305" s="475"/>
      <c r="T305" s="472"/>
      <c r="U305" s="472"/>
      <c r="V305" s="472"/>
      <c r="W305" s="472"/>
      <c r="X305" s="472"/>
      <c r="Y305" s="472"/>
      <c r="Z305" s="472"/>
      <c r="AA305" s="472"/>
      <c r="AB305" s="472"/>
    </row>
    <row r="306" spans="1:28" ht="13.5" customHeight="1" x14ac:dyDescent="0.15">
      <c r="A306" s="476">
        <v>98</v>
      </c>
      <c r="B306" s="477"/>
      <c r="C306" s="477"/>
      <c r="D306" s="477"/>
      <c r="E306" s="472"/>
      <c r="F306" s="472"/>
      <c r="G306" s="472"/>
      <c r="H306" s="472"/>
      <c r="I306" s="472" t="s">
        <v>530</v>
      </c>
      <c r="J306" s="472"/>
      <c r="K306" s="472"/>
      <c r="L306" s="472"/>
      <c r="M306" s="472"/>
      <c r="N306" s="487"/>
      <c r="O306" s="488"/>
      <c r="P306" s="488"/>
      <c r="Q306" s="488"/>
      <c r="R306" s="488"/>
      <c r="S306" s="489"/>
      <c r="T306" s="472" t="s">
        <v>529</v>
      </c>
      <c r="U306" s="472"/>
      <c r="V306" s="472"/>
      <c r="W306" s="472"/>
      <c r="X306" s="472"/>
      <c r="Y306" s="472" t="s">
        <v>526</v>
      </c>
      <c r="Z306" s="472"/>
      <c r="AA306" s="472"/>
      <c r="AB306" s="472"/>
    </row>
    <row r="307" spans="1:28" ht="13.5" customHeight="1" x14ac:dyDescent="0.15">
      <c r="A307" s="476"/>
      <c r="B307" s="477"/>
      <c r="C307" s="477"/>
      <c r="D307" s="477"/>
      <c r="E307" s="472"/>
      <c r="F307" s="472"/>
      <c r="G307" s="472"/>
      <c r="H307" s="472"/>
      <c r="I307" s="472"/>
      <c r="J307" s="472"/>
      <c r="K307" s="472"/>
      <c r="L307" s="472"/>
      <c r="M307" s="472"/>
      <c r="N307" s="490"/>
      <c r="O307" s="491"/>
      <c r="P307" s="491"/>
      <c r="Q307" s="491"/>
      <c r="R307" s="491"/>
      <c r="S307" s="492"/>
      <c r="T307" s="472"/>
      <c r="U307" s="472"/>
      <c r="V307" s="472"/>
      <c r="W307" s="472"/>
      <c r="X307" s="472"/>
      <c r="Y307" s="472"/>
      <c r="Z307" s="472"/>
      <c r="AA307" s="472"/>
      <c r="AB307" s="472"/>
    </row>
    <row r="308" spans="1:28" ht="14.25" x14ac:dyDescent="0.15">
      <c r="A308" s="476"/>
      <c r="B308" s="477"/>
      <c r="C308" s="477"/>
      <c r="D308" s="477"/>
      <c r="E308" s="472"/>
      <c r="F308" s="472"/>
      <c r="G308" s="472"/>
      <c r="H308" s="472"/>
      <c r="I308" s="472"/>
      <c r="J308" s="472"/>
      <c r="K308" s="472"/>
      <c r="L308" s="472"/>
      <c r="M308" s="472"/>
      <c r="N308" s="473"/>
      <c r="O308" s="474"/>
      <c r="P308" s="474"/>
      <c r="Q308" s="474"/>
      <c r="R308" s="474"/>
      <c r="S308" s="475"/>
      <c r="T308" s="472"/>
      <c r="U308" s="472"/>
      <c r="V308" s="472"/>
      <c r="W308" s="472"/>
      <c r="X308" s="472"/>
      <c r="Y308" s="472"/>
      <c r="Z308" s="472"/>
      <c r="AA308" s="472"/>
      <c r="AB308" s="472"/>
    </row>
    <row r="309" spans="1:28" ht="13.5" customHeight="1" x14ac:dyDescent="0.15">
      <c r="A309" s="476">
        <v>99</v>
      </c>
      <c r="B309" s="477"/>
      <c r="C309" s="477"/>
      <c r="D309" s="477"/>
      <c r="E309" s="472"/>
      <c r="F309" s="472"/>
      <c r="G309" s="472"/>
      <c r="H309" s="472"/>
      <c r="I309" s="472" t="s">
        <v>529</v>
      </c>
      <c r="J309" s="472"/>
      <c r="K309" s="472"/>
      <c r="L309" s="472"/>
      <c r="M309" s="472"/>
      <c r="N309" s="487"/>
      <c r="O309" s="488"/>
      <c r="P309" s="488"/>
      <c r="Q309" s="488"/>
      <c r="R309" s="488"/>
      <c r="S309" s="489"/>
      <c r="T309" s="472" t="s">
        <v>529</v>
      </c>
      <c r="U309" s="472"/>
      <c r="V309" s="472"/>
      <c r="W309" s="472"/>
      <c r="X309" s="472"/>
      <c r="Y309" s="472" t="s">
        <v>526</v>
      </c>
      <c r="Z309" s="472"/>
      <c r="AA309" s="472"/>
      <c r="AB309" s="472"/>
    </row>
    <row r="310" spans="1:28" ht="13.5" customHeight="1" x14ac:dyDescent="0.15">
      <c r="A310" s="476"/>
      <c r="B310" s="477"/>
      <c r="C310" s="477"/>
      <c r="D310" s="477"/>
      <c r="E310" s="472"/>
      <c r="F310" s="472"/>
      <c r="G310" s="472"/>
      <c r="H310" s="472"/>
      <c r="I310" s="472"/>
      <c r="J310" s="472"/>
      <c r="K310" s="472"/>
      <c r="L310" s="472"/>
      <c r="M310" s="472"/>
      <c r="N310" s="490"/>
      <c r="O310" s="491"/>
      <c r="P310" s="491"/>
      <c r="Q310" s="491"/>
      <c r="R310" s="491"/>
      <c r="S310" s="492"/>
      <c r="T310" s="472"/>
      <c r="U310" s="472"/>
      <c r="V310" s="472"/>
      <c r="W310" s="472"/>
      <c r="X310" s="472"/>
      <c r="Y310" s="472"/>
      <c r="Z310" s="472"/>
      <c r="AA310" s="472"/>
      <c r="AB310" s="472"/>
    </row>
    <row r="311" spans="1:28" ht="14.25" x14ac:dyDescent="0.15">
      <c r="A311" s="476"/>
      <c r="B311" s="477"/>
      <c r="C311" s="477"/>
      <c r="D311" s="477"/>
      <c r="E311" s="472"/>
      <c r="F311" s="472"/>
      <c r="G311" s="472"/>
      <c r="H311" s="472"/>
      <c r="I311" s="472"/>
      <c r="J311" s="472"/>
      <c r="K311" s="472"/>
      <c r="L311" s="472"/>
      <c r="M311" s="472"/>
      <c r="N311" s="473"/>
      <c r="O311" s="474"/>
      <c r="P311" s="474"/>
      <c r="Q311" s="474"/>
      <c r="R311" s="474"/>
      <c r="S311" s="475"/>
      <c r="T311" s="472"/>
      <c r="U311" s="472"/>
      <c r="V311" s="472"/>
      <c r="W311" s="472"/>
      <c r="X311" s="472"/>
      <c r="Y311" s="472"/>
      <c r="Z311" s="472"/>
      <c r="AA311" s="472"/>
      <c r="AB311" s="472"/>
    </row>
    <row r="312" spans="1:28" ht="13.5" customHeight="1" x14ac:dyDescent="0.15">
      <c r="A312" s="459">
        <v>100</v>
      </c>
      <c r="B312" s="477"/>
      <c r="C312" s="477"/>
      <c r="D312" s="477"/>
      <c r="E312" s="472"/>
      <c r="F312" s="472"/>
      <c r="G312" s="472"/>
      <c r="H312" s="472"/>
      <c r="I312" s="472" t="s">
        <v>529</v>
      </c>
      <c r="J312" s="472"/>
      <c r="K312" s="472"/>
      <c r="L312" s="472"/>
      <c r="M312" s="472"/>
      <c r="N312" s="487"/>
      <c r="O312" s="488"/>
      <c r="P312" s="488"/>
      <c r="Q312" s="488"/>
      <c r="R312" s="488"/>
      <c r="S312" s="489"/>
      <c r="T312" s="472" t="s">
        <v>530</v>
      </c>
      <c r="U312" s="472"/>
      <c r="V312" s="472"/>
      <c r="W312" s="472"/>
      <c r="X312" s="472"/>
      <c r="Y312" s="472" t="s">
        <v>526</v>
      </c>
      <c r="Z312" s="472"/>
      <c r="AA312" s="472"/>
      <c r="AB312" s="472"/>
    </row>
    <row r="313" spans="1:28" ht="13.5" customHeight="1" x14ac:dyDescent="0.15">
      <c r="A313" s="459"/>
      <c r="B313" s="477"/>
      <c r="C313" s="477"/>
      <c r="D313" s="477"/>
      <c r="E313" s="472"/>
      <c r="F313" s="472"/>
      <c r="G313" s="472"/>
      <c r="H313" s="472"/>
      <c r="I313" s="472"/>
      <c r="J313" s="472"/>
      <c r="K313" s="472"/>
      <c r="L313" s="472"/>
      <c r="M313" s="472"/>
      <c r="N313" s="490"/>
      <c r="O313" s="491"/>
      <c r="P313" s="491"/>
      <c r="Q313" s="491"/>
      <c r="R313" s="491"/>
      <c r="S313" s="492"/>
      <c r="T313" s="472"/>
      <c r="U313" s="472"/>
      <c r="V313" s="472"/>
      <c r="W313" s="472"/>
      <c r="X313" s="472"/>
      <c r="Y313" s="472"/>
      <c r="Z313" s="472"/>
      <c r="AA313" s="472"/>
      <c r="AB313" s="472"/>
    </row>
    <row r="314" spans="1:28" ht="14.25" x14ac:dyDescent="0.15">
      <c r="A314" s="459"/>
      <c r="B314" s="477"/>
      <c r="C314" s="477"/>
      <c r="D314" s="477"/>
      <c r="E314" s="472"/>
      <c r="F314" s="472"/>
      <c r="G314" s="472"/>
      <c r="H314" s="472"/>
      <c r="I314" s="472"/>
      <c r="J314" s="472"/>
      <c r="K314" s="472"/>
      <c r="L314" s="472"/>
      <c r="M314" s="472"/>
      <c r="N314" s="473"/>
      <c r="O314" s="474"/>
      <c r="P314" s="474"/>
      <c r="Q314" s="474"/>
      <c r="R314" s="474"/>
      <c r="S314" s="475"/>
      <c r="T314" s="472"/>
      <c r="U314" s="472"/>
      <c r="V314" s="472"/>
      <c r="W314" s="472"/>
      <c r="X314" s="472"/>
      <c r="Y314" s="472"/>
      <c r="Z314" s="472"/>
      <c r="AA314" s="472"/>
      <c r="AB314" s="472"/>
    </row>
    <row r="315" spans="1:28" ht="13.5" customHeight="1" x14ac:dyDescent="0.15"/>
    <row r="316" spans="1:28" ht="13.5" customHeight="1" x14ac:dyDescent="0.15"/>
    <row r="318" spans="1:28" ht="13.5" customHeight="1" x14ac:dyDescent="0.15"/>
    <row r="319" spans="1:28" ht="13.5" customHeight="1" x14ac:dyDescent="0.15"/>
    <row r="321" ht="13.5" customHeight="1" x14ac:dyDescent="0.15"/>
    <row r="322" ht="13.5" customHeight="1" x14ac:dyDescent="0.15"/>
    <row r="324" ht="13.5" customHeight="1" x14ac:dyDescent="0.15"/>
    <row r="325" ht="13.5" customHeight="1" x14ac:dyDescent="0.15"/>
  </sheetData>
  <protectedRanges>
    <protectedRange sqref="R3:R5 Y3:Y5" name="範囲1"/>
  </protectedRanges>
  <mergeCells count="813">
    <mergeCell ref="Y309:AB311"/>
    <mergeCell ref="N311:S311"/>
    <mergeCell ref="A312:A314"/>
    <mergeCell ref="B312:D314"/>
    <mergeCell ref="E312:H314"/>
    <mergeCell ref="I312:M314"/>
    <mergeCell ref="N312:S313"/>
    <mergeCell ref="T312:X314"/>
    <mergeCell ref="Y312:AB314"/>
    <mergeCell ref="N314:S314"/>
    <mergeCell ref="A309:A311"/>
    <mergeCell ref="B309:D311"/>
    <mergeCell ref="E309:H311"/>
    <mergeCell ref="I309:M311"/>
    <mergeCell ref="N309:S310"/>
    <mergeCell ref="T309:X311"/>
    <mergeCell ref="Y303:AB305"/>
    <mergeCell ref="N305:S305"/>
    <mergeCell ref="A306:A308"/>
    <mergeCell ref="B306:D308"/>
    <mergeCell ref="E306:H308"/>
    <mergeCell ref="I306:M308"/>
    <mergeCell ref="N306:S307"/>
    <mergeCell ref="T306:X308"/>
    <mergeCell ref="Y306:AB308"/>
    <mergeCell ref="N308:S308"/>
    <mergeCell ref="A303:A305"/>
    <mergeCell ref="B303:D305"/>
    <mergeCell ref="E303:H305"/>
    <mergeCell ref="I303:M305"/>
    <mergeCell ref="N303:S304"/>
    <mergeCell ref="T303:X305"/>
    <mergeCell ref="Y297:AB299"/>
    <mergeCell ref="N299:S299"/>
    <mergeCell ref="A300:A302"/>
    <mergeCell ref="B300:D302"/>
    <mergeCell ref="E300:H302"/>
    <mergeCell ref="I300:M302"/>
    <mergeCell ref="N300:S301"/>
    <mergeCell ref="T300:X302"/>
    <mergeCell ref="Y300:AB302"/>
    <mergeCell ref="N302:S302"/>
    <mergeCell ref="A297:A299"/>
    <mergeCell ref="B297:D299"/>
    <mergeCell ref="E297:H299"/>
    <mergeCell ref="I297:M299"/>
    <mergeCell ref="N297:S298"/>
    <mergeCell ref="T297:X299"/>
    <mergeCell ref="Y291:AB293"/>
    <mergeCell ref="N293:S293"/>
    <mergeCell ref="A294:A296"/>
    <mergeCell ref="B294:D296"/>
    <mergeCell ref="E294:H296"/>
    <mergeCell ref="I294:M296"/>
    <mergeCell ref="N294:S295"/>
    <mergeCell ref="T294:X296"/>
    <mergeCell ref="Y294:AB296"/>
    <mergeCell ref="N296:S296"/>
    <mergeCell ref="A291:A293"/>
    <mergeCell ref="B291:D293"/>
    <mergeCell ref="E291:H293"/>
    <mergeCell ref="I291:M293"/>
    <mergeCell ref="N291:S292"/>
    <mergeCell ref="T291:X293"/>
    <mergeCell ref="Y285:AB287"/>
    <mergeCell ref="N287:S287"/>
    <mergeCell ref="A288:A290"/>
    <mergeCell ref="B288:D290"/>
    <mergeCell ref="E288:H290"/>
    <mergeCell ref="I288:M290"/>
    <mergeCell ref="N288:S289"/>
    <mergeCell ref="T288:X290"/>
    <mergeCell ref="Y288:AB290"/>
    <mergeCell ref="N290:S290"/>
    <mergeCell ref="A285:A287"/>
    <mergeCell ref="B285:D287"/>
    <mergeCell ref="E285:H287"/>
    <mergeCell ref="I285:M287"/>
    <mergeCell ref="N285:S286"/>
    <mergeCell ref="T285:X287"/>
    <mergeCell ref="Y279:AB281"/>
    <mergeCell ref="N281:S281"/>
    <mergeCell ref="A282:A284"/>
    <mergeCell ref="B282:D284"/>
    <mergeCell ref="E282:H284"/>
    <mergeCell ref="I282:M284"/>
    <mergeCell ref="N282:S283"/>
    <mergeCell ref="T282:X284"/>
    <mergeCell ref="Y282:AB284"/>
    <mergeCell ref="N284:S284"/>
    <mergeCell ref="A279:A281"/>
    <mergeCell ref="B279:D281"/>
    <mergeCell ref="E279:H281"/>
    <mergeCell ref="I279:M281"/>
    <mergeCell ref="N279:S280"/>
    <mergeCell ref="T279:X281"/>
    <mergeCell ref="Y273:AB275"/>
    <mergeCell ref="N275:S275"/>
    <mergeCell ref="A276:A278"/>
    <mergeCell ref="B276:D278"/>
    <mergeCell ref="E276:H278"/>
    <mergeCell ref="I276:M278"/>
    <mergeCell ref="N276:S277"/>
    <mergeCell ref="T276:X278"/>
    <mergeCell ref="Y276:AB278"/>
    <mergeCell ref="N278:S278"/>
    <mergeCell ref="A273:A275"/>
    <mergeCell ref="B273:D275"/>
    <mergeCell ref="E273:H275"/>
    <mergeCell ref="I273:M275"/>
    <mergeCell ref="N273:S274"/>
    <mergeCell ref="T273:X275"/>
    <mergeCell ref="Y267:AB269"/>
    <mergeCell ref="N269:S269"/>
    <mergeCell ref="A270:A272"/>
    <mergeCell ref="B270:D272"/>
    <mergeCell ref="E270:H272"/>
    <mergeCell ref="I270:M272"/>
    <mergeCell ref="N270:S271"/>
    <mergeCell ref="T270:X272"/>
    <mergeCell ref="Y270:AB272"/>
    <mergeCell ref="N272:S272"/>
    <mergeCell ref="A267:A269"/>
    <mergeCell ref="B267:D269"/>
    <mergeCell ref="E267:H269"/>
    <mergeCell ref="I267:M269"/>
    <mergeCell ref="N267:S268"/>
    <mergeCell ref="T267:X269"/>
    <mergeCell ref="Y261:AB263"/>
    <mergeCell ref="N263:S263"/>
    <mergeCell ref="A264:A266"/>
    <mergeCell ref="B264:D266"/>
    <mergeCell ref="E264:H266"/>
    <mergeCell ref="I264:M266"/>
    <mergeCell ref="N264:S265"/>
    <mergeCell ref="T264:X266"/>
    <mergeCell ref="Y264:AB266"/>
    <mergeCell ref="N266:S266"/>
    <mergeCell ref="A261:A263"/>
    <mergeCell ref="B261:D263"/>
    <mergeCell ref="E261:H263"/>
    <mergeCell ref="I261:M263"/>
    <mergeCell ref="N261:S262"/>
    <mergeCell ref="T261:X263"/>
    <mergeCell ref="Y255:AB257"/>
    <mergeCell ref="N257:S257"/>
    <mergeCell ref="A258:A260"/>
    <mergeCell ref="B258:D260"/>
    <mergeCell ref="E258:H260"/>
    <mergeCell ref="I258:M260"/>
    <mergeCell ref="N258:S259"/>
    <mergeCell ref="T258:X260"/>
    <mergeCell ref="Y258:AB260"/>
    <mergeCell ref="N260:S260"/>
    <mergeCell ref="A255:A257"/>
    <mergeCell ref="B255:D257"/>
    <mergeCell ref="E255:H257"/>
    <mergeCell ref="I255:M257"/>
    <mergeCell ref="N255:S256"/>
    <mergeCell ref="T255:X257"/>
    <mergeCell ref="Y249:AB251"/>
    <mergeCell ref="N251:S251"/>
    <mergeCell ref="A252:A254"/>
    <mergeCell ref="B252:D254"/>
    <mergeCell ref="E252:H254"/>
    <mergeCell ref="I252:M254"/>
    <mergeCell ref="N252:S253"/>
    <mergeCell ref="T252:X254"/>
    <mergeCell ref="Y252:AB254"/>
    <mergeCell ref="N254:S254"/>
    <mergeCell ref="A249:A251"/>
    <mergeCell ref="B249:D251"/>
    <mergeCell ref="E249:H251"/>
    <mergeCell ref="I249:M251"/>
    <mergeCell ref="N249:S250"/>
    <mergeCell ref="T249:X251"/>
    <mergeCell ref="Y243:AB245"/>
    <mergeCell ref="N245:S245"/>
    <mergeCell ref="A246:A248"/>
    <mergeCell ref="B246:D248"/>
    <mergeCell ref="E246:H248"/>
    <mergeCell ref="I246:M248"/>
    <mergeCell ref="N246:S247"/>
    <mergeCell ref="T246:X248"/>
    <mergeCell ref="Y246:AB248"/>
    <mergeCell ref="N248:S248"/>
    <mergeCell ref="A243:A245"/>
    <mergeCell ref="B243:D245"/>
    <mergeCell ref="E243:H245"/>
    <mergeCell ref="I243:M245"/>
    <mergeCell ref="N243:S244"/>
    <mergeCell ref="T243:X245"/>
    <mergeCell ref="Y237:AB239"/>
    <mergeCell ref="N239:S239"/>
    <mergeCell ref="A240:A242"/>
    <mergeCell ref="B240:D242"/>
    <mergeCell ref="E240:H242"/>
    <mergeCell ref="I240:M242"/>
    <mergeCell ref="N240:S241"/>
    <mergeCell ref="T240:X242"/>
    <mergeCell ref="Y240:AB242"/>
    <mergeCell ref="N242:S242"/>
    <mergeCell ref="A237:A239"/>
    <mergeCell ref="B237:D239"/>
    <mergeCell ref="E237:H239"/>
    <mergeCell ref="I237:M239"/>
    <mergeCell ref="N237:S238"/>
    <mergeCell ref="T237:X239"/>
    <mergeCell ref="Y231:AB233"/>
    <mergeCell ref="N233:S233"/>
    <mergeCell ref="A234:A236"/>
    <mergeCell ref="B234:D236"/>
    <mergeCell ref="E234:H236"/>
    <mergeCell ref="I234:M236"/>
    <mergeCell ref="N234:S235"/>
    <mergeCell ref="T234:X236"/>
    <mergeCell ref="Y234:AB236"/>
    <mergeCell ref="N236:S236"/>
    <mergeCell ref="A231:A233"/>
    <mergeCell ref="B231:D233"/>
    <mergeCell ref="E231:H233"/>
    <mergeCell ref="I231:M233"/>
    <mergeCell ref="N231:S232"/>
    <mergeCell ref="T231:X233"/>
    <mergeCell ref="Y225:AB227"/>
    <mergeCell ref="N227:S227"/>
    <mergeCell ref="A228:A230"/>
    <mergeCell ref="B228:D230"/>
    <mergeCell ref="E228:H230"/>
    <mergeCell ref="I228:M230"/>
    <mergeCell ref="N228:S229"/>
    <mergeCell ref="T228:X230"/>
    <mergeCell ref="Y228:AB230"/>
    <mergeCell ref="N230:S230"/>
    <mergeCell ref="A225:A227"/>
    <mergeCell ref="B225:D227"/>
    <mergeCell ref="E225:H227"/>
    <mergeCell ref="I225:M227"/>
    <mergeCell ref="N225:S226"/>
    <mergeCell ref="T225:X227"/>
    <mergeCell ref="Y219:AB221"/>
    <mergeCell ref="N221:S221"/>
    <mergeCell ref="A222:A224"/>
    <mergeCell ref="B222:D224"/>
    <mergeCell ref="E222:H224"/>
    <mergeCell ref="I222:M224"/>
    <mergeCell ref="N222:S223"/>
    <mergeCell ref="T222:X224"/>
    <mergeCell ref="Y222:AB224"/>
    <mergeCell ref="N224:S224"/>
    <mergeCell ref="A219:A221"/>
    <mergeCell ref="B219:D221"/>
    <mergeCell ref="E219:H221"/>
    <mergeCell ref="I219:M221"/>
    <mergeCell ref="N219:S220"/>
    <mergeCell ref="T219:X221"/>
    <mergeCell ref="Y213:AB215"/>
    <mergeCell ref="N215:S215"/>
    <mergeCell ref="A216:A218"/>
    <mergeCell ref="B216:D218"/>
    <mergeCell ref="E216:H218"/>
    <mergeCell ref="I216:M218"/>
    <mergeCell ref="N216:S217"/>
    <mergeCell ref="T216:X218"/>
    <mergeCell ref="Y216:AB218"/>
    <mergeCell ref="N218:S218"/>
    <mergeCell ref="A213:A215"/>
    <mergeCell ref="B213:D215"/>
    <mergeCell ref="E213:H215"/>
    <mergeCell ref="I213:M215"/>
    <mergeCell ref="N213:S214"/>
    <mergeCell ref="T213:X215"/>
    <mergeCell ref="Y207:AB209"/>
    <mergeCell ref="N209:S209"/>
    <mergeCell ref="A210:A212"/>
    <mergeCell ref="B210:D212"/>
    <mergeCell ref="E210:H212"/>
    <mergeCell ref="I210:M212"/>
    <mergeCell ref="N210:S211"/>
    <mergeCell ref="T210:X212"/>
    <mergeCell ref="Y210:AB212"/>
    <mergeCell ref="N212:S212"/>
    <mergeCell ref="A207:A209"/>
    <mergeCell ref="B207:D209"/>
    <mergeCell ref="E207:H209"/>
    <mergeCell ref="I207:M209"/>
    <mergeCell ref="N207:S208"/>
    <mergeCell ref="T207:X209"/>
    <mergeCell ref="Y201:AB203"/>
    <mergeCell ref="N203:S203"/>
    <mergeCell ref="A204:A206"/>
    <mergeCell ref="B204:D206"/>
    <mergeCell ref="E204:H206"/>
    <mergeCell ref="I204:M206"/>
    <mergeCell ref="N204:S205"/>
    <mergeCell ref="T204:X206"/>
    <mergeCell ref="Y204:AB206"/>
    <mergeCell ref="N206:S206"/>
    <mergeCell ref="A201:A203"/>
    <mergeCell ref="B201:D203"/>
    <mergeCell ref="E201:H203"/>
    <mergeCell ref="I201:M203"/>
    <mergeCell ref="N201:S202"/>
    <mergeCell ref="T201:X203"/>
    <mergeCell ref="Y195:AB197"/>
    <mergeCell ref="N197:S197"/>
    <mergeCell ref="A198:A200"/>
    <mergeCell ref="B198:D200"/>
    <mergeCell ref="E198:H200"/>
    <mergeCell ref="I198:M200"/>
    <mergeCell ref="N198:S199"/>
    <mergeCell ref="T198:X200"/>
    <mergeCell ref="Y198:AB200"/>
    <mergeCell ref="N200:S200"/>
    <mergeCell ref="A195:A197"/>
    <mergeCell ref="B195:D197"/>
    <mergeCell ref="E195:H197"/>
    <mergeCell ref="I195:M197"/>
    <mergeCell ref="N195:S196"/>
    <mergeCell ref="T195:X197"/>
    <mergeCell ref="Y189:AB191"/>
    <mergeCell ref="N191:S191"/>
    <mergeCell ref="A192:A194"/>
    <mergeCell ref="B192:D194"/>
    <mergeCell ref="E192:H194"/>
    <mergeCell ref="I192:M194"/>
    <mergeCell ref="N192:S193"/>
    <mergeCell ref="T192:X194"/>
    <mergeCell ref="Y192:AB194"/>
    <mergeCell ref="N194:S194"/>
    <mergeCell ref="A189:A191"/>
    <mergeCell ref="B189:D191"/>
    <mergeCell ref="E189:H191"/>
    <mergeCell ref="I189:M191"/>
    <mergeCell ref="N189:S190"/>
    <mergeCell ref="T189:X191"/>
    <mergeCell ref="Y183:AB185"/>
    <mergeCell ref="N185:S185"/>
    <mergeCell ref="A186:A188"/>
    <mergeCell ref="B186:D188"/>
    <mergeCell ref="E186:H188"/>
    <mergeCell ref="I186:M188"/>
    <mergeCell ref="N186:S187"/>
    <mergeCell ref="T186:X188"/>
    <mergeCell ref="Y186:AB188"/>
    <mergeCell ref="N188:S188"/>
    <mergeCell ref="A183:A185"/>
    <mergeCell ref="B183:D185"/>
    <mergeCell ref="E183:H185"/>
    <mergeCell ref="I183:M185"/>
    <mergeCell ref="N183:S184"/>
    <mergeCell ref="T183:X185"/>
    <mergeCell ref="Y177:AB179"/>
    <mergeCell ref="N179:S179"/>
    <mergeCell ref="A180:A182"/>
    <mergeCell ref="B180:D182"/>
    <mergeCell ref="E180:H182"/>
    <mergeCell ref="I180:M182"/>
    <mergeCell ref="N180:S181"/>
    <mergeCell ref="T180:X182"/>
    <mergeCell ref="Y180:AB182"/>
    <mergeCell ref="N182:S182"/>
    <mergeCell ref="A177:A179"/>
    <mergeCell ref="B177:D179"/>
    <mergeCell ref="E177:H179"/>
    <mergeCell ref="I177:M179"/>
    <mergeCell ref="N177:S178"/>
    <mergeCell ref="T177:X179"/>
    <mergeCell ref="Y171:AB173"/>
    <mergeCell ref="N173:S173"/>
    <mergeCell ref="A174:A176"/>
    <mergeCell ref="B174:D176"/>
    <mergeCell ref="E174:H176"/>
    <mergeCell ref="I174:M176"/>
    <mergeCell ref="N174:S175"/>
    <mergeCell ref="T174:X176"/>
    <mergeCell ref="Y174:AB176"/>
    <mergeCell ref="N176:S176"/>
    <mergeCell ref="A171:A173"/>
    <mergeCell ref="B171:D173"/>
    <mergeCell ref="E171:H173"/>
    <mergeCell ref="I171:M173"/>
    <mergeCell ref="N171:S172"/>
    <mergeCell ref="T171:X173"/>
    <mergeCell ref="Y165:AB167"/>
    <mergeCell ref="N167:S167"/>
    <mergeCell ref="A168:A170"/>
    <mergeCell ref="B168:D170"/>
    <mergeCell ref="E168:H170"/>
    <mergeCell ref="I168:M170"/>
    <mergeCell ref="N168:S169"/>
    <mergeCell ref="T168:X170"/>
    <mergeCell ref="Y168:AB170"/>
    <mergeCell ref="N170:S170"/>
    <mergeCell ref="A165:A167"/>
    <mergeCell ref="B165:D167"/>
    <mergeCell ref="E165:H167"/>
    <mergeCell ref="I165:M167"/>
    <mergeCell ref="N165:S166"/>
    <mergeCell ref="T165:X167"/>
    <mergeCell ref="Y159:AB161"/>
    <mergeCell ref="N161:S161"/>
    <mergeCell ref="A162:A164"/>
    <mergeCell ref="B162:D164"/>
    <mergeCell ref="E162:H164"/>
    <mergeCell ref="I162:M164"/>
    <mergeCell ref="N162:S163"/>
    <mergeCell ref="T162:X164"/>
    <mergeCell ref="Y162:AB164"/>
    <mergeCell ref="N164:S164"/>
    <mergeCell ref="A159:A161"/>
    <mergeCell ref="B159:D161"/>
    <mergeCell ref="E159:H161"/>
    <mergeCell ref="I159:M161"/>
    <mergeCell ref="N159:S160"/>
    <mergeCell ref="T159:X161"/>
    <mergeCell ref="Y153:AB155"/>
    <mergeCell ref="N155:S155"/>
    <mergeCell ref="A156:A158"/>
    <mergeCell ref="B156:D158"/>
    <mergeCell ref="E156:H158"/>
    <mergeCell ref="I156:M158"/>
    <mergeCell ref="N156:S157"/>
    <mergeCell ref="T156:X158"/>
    <mergeCell ref="Y156:AB158"/>
    <mergeCell ref="N158:S158"/>
    <mergeCell ref="A153:A155"/>
    <mergeCell ref="B153:D155"/>
    <mergeCell ref="E153:H155"/>
    <mergeCell ref="I153:M155"/>
    <mergeCell ref="N153:S154"/>
    <mergeCell ref="T153:X155"/>
    <mergeCell ref="Y147:AB149"/>
    <mergeCell ref="N149:S149"/>
    <mergeCell ref="A150:A152"/>
    <mergeCell ref="B150:D152"/>
    <mergeCell ref="E150:H152"/>
    <mergeCell ref="I150:M152"/>
    <mergeCell ref="N150:S151"/>
    <mergeCell ref="T150:X152"/>
    <mergeCell ref="Y150:AB152"/>
    <mergeCell ref="N152:S152"/>
    <mergeCell ref="A147:A149"/>
    <mergeCell ref="B147:D149"/>
    <mergeCell ref="E147:H149"/>
    <mergeCell ref="I147:M149"/>
    <mergeCell ref="N147:S148"/>
    <mergeCell ref="T147:X149"/>
    <mergeCell ref="Y141:AB143"/>
    <mergeCell ref="N143:S143"/>
    <mergeCell ref="A144:A146"/>
    <mergeCell ref="B144:D146"/>
    <mergeCell ref="E144:H146"/>
    <mergeCell ref="I144:M146"/>
    <mergeCell ref="N144:S145"/>
    <mergeCell ref="T144:X146"/>
    <mergeCell ref="Y144:AB146"/>
    <mergeCell ref="N146:S146"/>
    <mergeCell ref="A141:A143"/>
    <mergeCell ref="B141:D143"/>
    <mergeCell ref="E141:H143"/>
    <mergeCell ref="I141:M143"/>
    <mergeCell ref="N141:S142"/>
    <mergeCell ref="T141:X143"/>
    <mergeCell ref="Y135:AB137"/>
    <mergeCell ref="N137:S137"/>
    <mergeCell ref="A138:A140"/>
    <mergeCell ref="B138:D140"/>
    <mergeCell ref="E138:H140"/>
    <mergeCell ref="I138:M140"/>
    <mergeCell ref="N138:S139"/>
    <mergeCell ref="T138:X140"/>
    <mergeCell ref="Y138:AB140"/>
    <mergeCell ref="N140:S140"/>
    <mergeCell ref="A135:A137"/>
    <mergeCell ref="B135:D137"/>
    <mergeCell ref="E135:H137"/>
    <mergeCell ref="I135:M137"/>
    <mergeCell ref="N135:S136"/>
    <mergeCell ref="T135:X137"/>
    <mergeCell ref="Y129:AB131"/>
    <mergeCell ref="N131:S131"/>
    <mergeCell ref="A132:A134"/>
    <mergeCell ref="B132:D134"/>
    <mergeCell ref="E132:H134"/>
    <mergeCell ref="I132:M134"/>
    <mergeCell ref="N132:S133"/>
    <mergeCell ref="T132:X134"/>
    <mergeCell ref="Y132:AB134"/>
    <mergeCell ref="N134:S134"/>
    <mergeCell ref="A129:A131"/>
    <mergeCell ref="B129:D131"/>
    <mergeCell ref="E129:H131"/>
    <mergeCell ref="I129:M131"/>
    <mergeCell ref="N129:S130"/>
    <mergeCell ref="T129:X131"/>
    <mergeCell ref="Y123:AB125"/>
    <mergeCell ref="N125:S125"/>
    <mergeCell ref="A126:A128"/>
    <mergeCell ref="B126:D128"/>
    <mergeCell ref="E126:H128"/>
    <mergeCell ref="I126:M128"/>
    <mergeCell ref="N126:S127"/>
    <mergeCell ref="T126:X128"/>
    <mergeCell ref="Y126:AB128"/>
    <mergeCell ref="N128:S128"/>
    <mergeCell ref="A123:A125"/>
    <mergeCell ref="B123:D125"/>
    <mergeCell ref="E123:H125"/>
    <mergeCell ref="I123:M125"/>
    <mergeCell ref="N123:S124"/>
    <mergeCell ref="T123:X125"/>
    <mergeCell ref="Y117:AB119"/>
    <mergeCell ref="N119:S119"/>
    <mergeCell ref="A120:A122"/>
    <mergeCell ref="B120:D122"/>
    <mergeCell ref="E120:H122"/>
    <mergeCell ref="I120:M122"/>
    <mergeCell ref="N120:S121"/>
    <mergeCell ref="T120:X122"/>
    <mergeCell ref="Y120:AB122"/>
    <mergeCell ref="N122:S122"/>
    <mergeCell ref="A117:A119"/>
    <mergeCell ref="B117:D119"/>
    <mergeCell ref="E117:H119"/>
    <mergeCell ref="I117:M119"/>
    <mergeCell ref="N117:S118"/>
    <mergeCell ref="T117:X119"/>
    <mergeCell ref="Y111:AB113"/>
    <mergeCell ref="N113:S113"/>
    <mergeCell ref="A114:A116"/>
    <mergeCell ref="B114:D116"/>
    <mergeCell ref="E114:H116"/>
    <mergeCell ref="I114:M116"/>
    <mergeCell ref="N114:S115"/>
    <mergeCell ref="T114:X116"/>
    <mergeCell ref="Y114:AB116"/>
    <mergeCell ref="N116:S116"/>
    <mergeCell ref="A111:A113"/>
    <mergeCell ref="B111:D113"/>
    <mergeCell ref="E111:H113"/>
    <mergeCell ref="I111:M113"/>
    <mergeCell ref="N111:S112"/>
    <mergeCell ref="T111:X113"/>
    <mergeCell ref="Y105:AB107"/>
    <mergeCell ref="N107:S107"/>
    <mergeCell ref="A108:A110"/>
    <mergeCell ref="B108:D110"/>
    <mergeCell ref="E108:H110"/>
    <mergeCell ref="I108:M110"/>
    <mergeCell ref="N108:S109"/>
    <mergeCell ref="T108:X110"/>
    <mergeCell ref="Y108:AB110"/>
    <mergeCell ref="N110:S110"/>
    <mergeCell ref="A105:A107"/>
    <mergeCell ref="B105:D107"/>
    <mergeCell ref="E105:H107"/>
    <mergeCell ref="I105:M107"/>
    <mergeCell ref="N105:S106"/>
    <mergeCell ref="T105:X107"/>
    <mergeCell ref="Y99:AB101"/>
    <mergeCell ref="N101:S101"/>
    <mergeCell ref="A102:A104"/>
    <mergeCell ref="B102:D104"/>
    <mergeCell ref="E102:H104"/>
    <mergeCell ref="I102:M104"/>
    <mergeCell ref="N102:S103"/>
    <mergeCell ref="T102:X104"/>
    <mergeCell ref="Y102:AB104"/>
    <mergeCell ref="N104:S104"/>
    <mergeCell ref="A99:A101"/>
    <mergeCell ref="B99:D101"/>
    <mergeCell ref="E99:H101"/>
    <mergeCell ref="I99:M101"/>
    <mergeCell ref="N99:S100"/>
    <mergeCell ref="T99:X101"/>
    <mergeCell ref="Y93:AB95"/>
    <mergeCell ref="N95:S95"/>
    <mergeCell ref="A96:A98"/>
    <mergeCell ref="B96:D98"/>
    <mergeCell ref="E96:H98"/>
    <mergeCell ref="I96:M98"/>
    <mergeCell ref="N96:S97"/>
    <mergeCell ref="T96:X98"/>
    <mergeCell ref="Y96:AB98"/>
    <mergeCell ref="N98:S98"/>
    <mergeCell ref="A93:A95"/>
    <mergeCell ref="B93:D95"/>
    <mergeCell ref="E93:H95"/>
    <mergeCell ref="I93:M95"/>
    <mergeCell ref="N93:S94"/>
    <mergeCell ref="T93:X95"/>
    <mergeCell ref="Y87:AB89"/>
    <mergeCell ref="N89:S89"/>
    <mergeCell ref="A90:A92"/>
    <mergeCell ref="B90:D92"/>
    <mergeCell ref="E90:H92"/>
    <mergeCell ref="I90:M92"/>
    <mergeCell ref="N90:S91"/>
    <mergeCell ref="T90:X92"/>
    <mergeCell ref="Y90:AB92"/>
    <mergeCell ref="N92:S92"/>
    <mergeCell ref="A87:A89"/>
    <mergeCell ref="B87:D89"/>
    <mergeCell ref="E87:H89"/>
    <mergeCell ref="I87:M89"/>
    <mergeCell ref="N87:S88"/>
    <mergeCell ref="T87:X89"/>
    <mergeCell ref="Y81:AB83"/>
    <mergeCell ref="N83:S83"/>
    <mergeCell ref="A84:A86"/>
    <mergeCell ref="B84:D86"/>
    <mergeCell ref="E84:H86"/>
    <mergeCell ref="I84:M86"/>
    <mergeCell ref="N84:S85"/>
    <mergeCell ref="T84:X86"/>
    <mergeCell ref="Y84:AB86"/>
    <mergeCell ref="N86:S86"/>
    <mergeCell ref="A81:A83"/>
    <mergeCell ref="B81:D83"/>
    <mergeCell ref="E81:H83"/>
    <mergeCell ref="I81:M83"/>
    <mergeCell ref="N81:S82"/>
    <mergeCell ref="T81:X83"/>
    <mergeCell ref="Y75:AB77"/>
    <mergeCell ref="N77:S77"/>
    <mergeCell ref="A78:A80"/>
    <mergeCell ref="B78:D80"/>
    <mergeCell ref="E78:H80"/>
    <mergeCell ref="I78:M80"/>
    <mergeCell ref="N78:S79"/>
    <mergeCell ref="T78:X80"/>
    <mergeCell ref="Y78:AB80"/>
    <mergeCell ref="N80:S80"/>
    <mergeCell ref="A75:A77"/>
    <mergeCell ref="B75:D77"/>
    <mergeCell ref="E75:H77"/>
    <mergeCell ref="I75:M77"/>
    <mergeCell ref="N75:S76"/>
    <mergeCell ref="T75:X77"/>
    <mergeCell ref="Y69:AB71"/>
    <mergeCell ref="N71:S71"/>
    <mergeCell ref="A72:A74"/>
    <mergeCell ref="B72:D74"/>
    <mergeCell ref="E72:H74"/>
    <mergeCell ref="I72:M74"/>
    <mergeCell ref="N72:S73"/>
    <mergeCell ref="T72:X74"/>
    <mergeCell ref="Y72:AB74"/>
    <mergeCell ref="N74:S74"/>
    <mergeCell ref="A69:A71"/>
    <mergeCell ref="B69:D71"/>
    <mergeCell ref="E69:H71"/>
    <mergeCell ref="I69:M71"/>
    <mergeCell ref="N69:S70"/>
    <mergeCell ref="T69:X71"/>
    <mergeCell ref="Y63:AB65"/>
    <mergeCell ref="N65:S65"/>
    <mergeCell ref="A66:A68"/>
    <mergeCell ref="B66:D68"/>
    <mergeCell ref="E66:H68"/>
    <mergeCell ref="I66:M68"/>
    <mergeCell ref="N66:S67"/>
    <mergeCell ref="T66:X68"/>
    <mergeCell ref="Y66:AB68"/>
    <mergeCell ref="N68:S68"/>
    <mergeCell ref="A63:A65"/>
    <mergeCell ref="B63:D65"/>
    <mergeCell ref="E63:H65"/>
    <mergeCell ref="I63:M65"/>
    <mergeCell ref="N63:S64"/>
    <mergeCell ref="T63:X65"/>
    <mergeCell ref="Y57:AB59"/>
    <mergeCell ref="N59:S59"/>
    <mergeCell ref="A60:A62"/>
    <mergeCell ref="B60:D62"/>
    <mergeCell ref="E60:H62"/>
    <mergeCell ref="I60:M62"/>
    <mergeCell ref="N60:S61"/>
    <mergeCell ref="T60:X62"/>
    <mergeCell ref="Y60:AB62"/>
    <mergeCell ref="N62:S62"/>
    <mergeCell ref="A57:A59"/>
    <mergeCell ref="B57:D59"/>
    <mergeCell ref="E57:H59"/>
    <mergeCell ref="I57:M59"/>
    <mergeCell ref="N57:S58"/>
    <mergeCell ref="T57:X59"/>
    <mergeCell ref="Y51:AB53"/>
    <mergeCell ref="N53:S53"/>
    <mergeCell ref="A54:A56"/>
    <mergeCell ref="B54:D56"/>
    <mergeCell ref="E54:H56"/>
    <mergeCell ref="I54:M56"/>
    <mergeCell ref="N54:S55"/>
    <mergeCell ref="T54:X56"/>
    <mergeCell ref="Y54:AB56"/>
    <mergeCell ref="N56:S56"/>
    <mergeCell ref="A51:A53"/>
    <mergeCell ref="B51:D53"/>
    <mergeCell ref="E51:H53"/>
    <mergeCell ref="I51:M53"/>
    <mergeCell ref="N51:S52"/>
    <mergeCell ref="T51:X53"/>
    <mergeCell ref="Y45:AB47"/>
    <mergeCell ref="N47:S47"/>
    <mergeCell ref="A48:A50"/>
    <mergeCell ref="B48:D50"/>
    <mergeCell ref="E48:H50"/>
    <mergeCell ref="I48:M50"/>
    <mergeCell ref="N48:S49"/>
    <mergeCell ref="T48:X50"/>
    <mergeCell ref="Y48:AB50"/>
    <mergeCell ref="N50:S50"/>
    <mergeCell ref="A45:A47"/>
    <mergeCell ref="B45:D47"/>
    <mergeCell ref="E45:H47"/>
    <mergeCell ref="I45:M47"/>
    <mergeCell ref="N45:S46"/>
    <mergeCell ref="T45:X47"/>
    <mergeCell ref="Y39:AB41"/>
    <mergeCell ref="N41:S41"/>
    <mergeCell ref="A42:A44"/>
    <mergeCell ref="B42:D44"/>
    <mergeCell ref="E42:H44"/>
    <mergeCell ref="I42:M44"/>
    <mergeCell ref="N42:S43"/>
    <mergeCell ref="T42:X44"/>
    <mergeCell ref="Y42:AB44"/>
    <mergeCell ref="N44:S44"/>
    <mergeCell ref="A39:A41"/>
    <mergeCell ref="B39:D41"/>
    <mergeCell ref="E39:H41"/>
    <mergeCell ref="I39:M41"/>
    <mergeCell ref="N39:S40"/>
    <mergeCell ref="T39:X41"/>
    <mergeCell ref="Y33:AB35"/>
    <mergeCell ref="N35:S35"/>
    <mergeCell ref="A36:A38"/>
    <mergeCell ref="B36:D38"/>
    <mergeCell ref="E36:H38"/>
    <mergeCell ref="I36:M38"/>
    <mergeCell ref="N36:S37"/>
    <mergeCell ref="T36:X38"/>
    <mergeCell ref="Y36:AB38"/>
    <mergeCell ref="N38:S38"/>
    <mergeCell ref="A33:A35"/>
    <mergeCell ref="B33:D35"/>
    <mergeCell ref="E33:H35"/>
    <mergeCell ref="I33:M35"/>
    <mergeCell ref="N33:S34"/>
    <mergeCell ref="T33:X35"/>
    <mergeCell ref="Y27:AB29"/>
    <mergeCell ref="N29:S29"/>
    <mergeCell ref="A30:A32"/>
    <mergeCell ref="B30:D32"/>
    <mergeCell ref="E30:H32"/>
    <mergeCell ref="I30:M32"/>
    <mergeCell ref="N30:S31"/>
    <mergeCell ref="T30:X32"/>
    <mergeCell ref="Y30:AB32"/>
    <mergeCell ref="N32:S32"/>
    <mergeCell ref="A27:A29"/>
    <mergeCell ref="B27:D29"/>
    <mergeCell ref="E27:H29"/>
    <mergeCell ref="I27:M29"/>
    <mergeCell ref="N27:S28"/>
    <mergeCell ref="T27:X29"/>
    <mergeCell ref="Y21:AB23"/>
    <mergeCell ref="N23:S23"/>
    <mergeCell ref="A24:A26"/>
    <mergeCell ref="B24:D26"/>
    <mergeCell ref="E24:H26"/>
    <mergeCell ref="I24:M26"/>
    <mergeCell ref="N24:S25"/>
    <mergeCell ref="T24:X26"/>
    <mergeCell ref="Y24:AB26"/>
    <mergeCell ref="N26:S26"/>
    <mergeCell ref="A21:A23"/>
    <mergeCell ref="B21:D23"/>
    <mergeCell ref="E21:H23"/>
    <mergeCell ref="I21:M23"/>
    <mergeCell ref="N21:S22"/>
    <mergeCell ref="T21:X23"/>
    <mergeCell ref="Y15:AB17"/>
    <mergeCell ref="N17:S17"/>
    <mergeCell ref="A18:A20"/>
    <mergeCell ref="B18:D20"/>
    <mergeCell ref="E18:H20"/>
    <mergeCell ref="I18:M20"/>
    <mergeCell ref="N18:S19"/>
    <mergeCell ref="T18:X20"/>
    <mergeCell ref="Y18:AB20"/>
    <mergeCell ref="N20:S20"/>
    <mergeCell ref="A15:A17"/>
    <mergeCell ref="B15:D17"/>
    <mergeCell ref="E15:H17"/>
    <mergeCell ref="I15:M17"/>
    <mergeCell ref="N15:S16"/>
    <mergeCell ref="T15:X17"/>
    <mergeCell ref="B10:Y10"/>
    <mergeCell ref="A13:A14"/>
    <mergeCell ref="B13:D14"/>
    <mergeCell ref="E13:H14"/>
    <mergeCell ref="I13:M14"/>
    <mergeCell ref="N13:S14"/>
    <mergeCell ref="T13:X14"/>
    <mergeCell ref="Y13:AB14"/>
    <mergeCell ref="R3:S3"/>
    <mergeCell ref="U3:V3"/>
    <mergeCell ref="Y3:Z3"/>
    <mergeCell ref="I6:AA6"/>
    <mergeCell ref="H8:I8"/>
  </mergeCells>
  <phoneticPr fontId="1"/>
  <dataValidations count="3">
    <dataValidation type="list" allowBlank="1" showInputMessage="1" showErrorMessage="1" sqref="B15:C15 B27 B30 B300 B309 B18 B48 B45 B33 B306 B21 B312 B51 B54 B57 B60 B63 B66 B69 B72 B75 B78 B81 B84 B87 B90 B93 B96 B99 B102 B105 B108 B111 B114 B117 B120 B123 B126 B129 B132 B135 B138 B141 B144 B147 B150 B153 B156 B159 B162 B165 B168 B171 B174 B177 B180 B183 B186 B189 B192 B195 B198 B201 B204 B207 B210 B213 B216 B219 B222 B225 B228 B231 B234 B237 B240 B243 B246 B249 B252 B255 B258 B261 B264 B267 B270 B273 B276 B285 B294 B303 B279 B288 B297 B282 B291 B24 B36 B39 B42" xr:uid="{00000000-0002-0000-0000-000000000000}">
      <formula1>"管理者,介護従業者,計画作成担当者"</formula1>
    </dataValidation>
    <dataValidation type="list" allowBlank="1" showInputMessage="1" showErrorMessage="1" sqref="N47" xr:uid="{00000000-0002-0000-0000-000001000000}">
      <formula1>"-,認知症対応型サービス事業管理者研修,看護師,准看護師,介護福祉士,介護支援専門員,実践者研修修了,基礎課程修了"</formula1>
    </dataValidation>
    <dataValidation type="list" allowBlank="1" showInputMessage="1" showErrorMessage="1" sqref="N15:S16 N18:S19 N21:S22 N24:S25 N27:S28 N30:S31 N33:S34 N36:S37 N39:S40 N42:S43 N45:S46 N48:S49 N51:S52 N54:S55 N57:S58 N60:S61 N63:S64 N66:S67 N69:S70 N72:S73 N75:S76 N78:S79 N81:S82 N84:S85 N87:S88 N90:S91 N93:S94 N96:S97 N99:S100 N102:S103 N105:S106 N108:S109 N111:S112 N114:S115 N117:S118 N120:S121 N123:S124 N126:S127 N129:S130 N132:S133 N135:S136 N138:S139 N141:S142 N144:S145 N147:S148 N150:S151 N153:S154 N156:S157 N159:S160 N162:S163 N165:S166 N168:S169 N171:S172 N174:S175 N177:S178 N180:S181 N183:S184 N186:S187 N189:S190 N192:S193 N195:S196 N198:S199 N201:S202 N204:S205 N207:S208 N210:S211 N213:S214 N216:S217 N219:S220 N222:S223 N225:S226 N228:S229 N231:S232 N234:S235 N237:S238 N240:S241 N243:S244 N246:S247 N249:S250 N252:S253 N255:S256 N258:S259 N261:S262 N264:S265 N267:S268 N270:S271 N273:S274 N276:S277 N279:S280 N282:S283 N285:S286 N288:S289 N291:S292 N294:S295 N297:S298 N300:S301 N303:S304 N306:S307 N309:S310 N312:S313" xr:uid="{A791FCDB-74EC-4BF3-B42E-9027CD506230}">
      <formula1>$AF$1:$AF$11</formula1>
    </dataValidation>
  </dataValidations>
  <pageMargins left="0.59055118110236227" right="0.59055118110236227" top="0.74803149606299213" bottom="0.55118110236220474" header="0.31496062992125984" footer="0.31496062992125984"/>
  <pageSetup paperSize="9" scale="69" fitToHeight="0" orientation="portrait" useFirstPageNumber="1" horizontalDpi="300" verticalDpi="300" r:id="rId1"/>
  <headerFooter alignWithMargins="0"/>
  <rowBreaks count="3" manualBreakCount="3">
    <brk id="80" max="27" man="1"/>
    <brk id="176" max="27" man="1"/>
    <brk id="272" max="2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Z325"/>
  <sheetViews>
    <sheetView showGridLines="0" view="pageBreakPreview" zoomScale="90" zoomScaleNormal="90" zoomScaleSheetLayoutView="90" workbookViewId="0">
      <selection activeCell="AF10" sqref="AF10"/>
    </sheetView>
  </sheetViews>
  <sheetFormatPr defaultColWidth="9" defaultRowHeight="13.5" x14ac:dyDescent="0.15"/>
  <cols>
    <col min="1" max="1" width="4.375" style="158" customWidth="1"/>
    <col min="2" max="4" width="6.875" style="158" customWidth="1"/>
    <col min="5" max="25" width="4.375" style="158" customWidth="1"/>
    <col min="26" max="50" width="4.25" style="158" customWidth="1"/>
    <col min="51" max="16384" width="9" style="158"/>
  </cols>
  <sheetData>
    <row r="1" spans="1:29" ht="21" customHeight="1" x14ac:dyDescent="0.15">
      <c r="A1" s="174" t="s">
        <v>677</v>
      </c>
      <c r="Y1" s="160"/>
    </row>
    <row r="2" spans="1:29" ht="21" customHeight="1" x14ac:dyDescent="0.15">
      <c r="AA2" s="160"/>
      <c r="AB2" s="160"/>
      <c r="AC2" s="159"/>
    </row>
    <row r="3" spans="1:29" ht="21" customHeight="1" x14ac:dyDescent="0.2">
      <c r="A3" s="166" t="s">
        <v>544</v>
      </c>
      <c r="B3" s="166"/>
      <c r="C3" s="166"/>
      <c r="D3" s="166"/>
      <c r="E3" s="166"/>
      <c r="F3" s="166"/>
      <c r="G3" s="175"/>
      <c r="H3" s="176"/>
      <c r="I3" s="176"/>
      <c r="J3" s="176"/>
      <c r="K3" s="176"/>
      <c r="Q3" s="177" t="s">
        <v>504</v>
      </c>
      <c r="R3" s="468">
        <v>8</v>
      </c>
      <c r="S3" s="468"/>
      <c r="T3" s="177" t="s">
        <v>506</v>
      </c>
      <c r="U3" s="469">
        <f>IF(R3=0,"",YEAR(DATE(2018+R3,1,1)))</f>
        <v>2026</v>
      </c>
      <c r="V3" s="469"/>
      <c r="W3" s="178" t="s">
        <v>507</v>
      </c>
      <c r="X3" s="178" t="s">
        <v>508</v>
      </c>
      <c r="Y3" s="468"/>
      <c r="Z3" s="468"/>
      <c r="AA3" s="178" t="s">
        <v>509</v>
      </c>
    </row>
    <row r="4" spans="1:29" ht="21" customHeight="1" x14ac:dyDescent="0.25">
      <c r="A4" s="166"/>
      <c r="B4" s="179"/>
      <c r="C4" s="179"/>
      <c r="D4" s="179"/>
      <c r="H4" s="176"/>
      <c r="I4" s="176"/>
      <c r="J4" s="176"/>
      <c r="K4" s="176"/>
      <c r="Q4" s="182" t="s">
        <v>759</v>
      </c>
      <c r="R4" s="180"/>
      <c r="S4" s="180"/>
      <c r="T4" s="177"/>
      <c r="U4" s="331"/>
      <c r="V4" s="331"/>
      <c r="W4" s="178"/>
      <c r="X4" s="178"/>
      <c r="Y4" s="180"/>
      <c r="Z4" s="180"/>
      <c r="AA4" s="178"/>
      <c r="AB4" s="176"/>
    </row>
    <row r="5" spans="1:29" ht="21" customHeight="1" x14ac:dyDescent="0.2">
      <c r="A5" s="166"/>
      <c r="B5" s="182"/>
      <c r="C5" s="182"/>
      <c r="D5" s="182"/>
      <c r="H5" s="176"/>
      <c r="I5" s="176"/>
      <c r="J5" s="176"/>
      <c r="K5" s="176"/>
      <c r="Q5" s="174"/>
      <c r="R5" s="180"/>
      <c r="S5" s="180"/>
      <c r="T5" s="177"/>
      <c r="U5" s="181"/>
      <c r="V5" s="181"/>
      <c r="W5" s="178"/>
      <c r="X5" s="178"/>
      <c r="Y5" s="180"/>
      <c r="Z5" s="180"/>
      <c r="AA5" s="178"/>
    </row>
    <row r="6" spans="1:29" ht="21" customHeight="1" x14ac:dyDescent="0.15">
      <c r="H6" s="177" t="s">
        <v>505</v>
      </c>
      <c r="I6" s="468"/>
      <c r="J6" s="468"/>
      <c r="K6" s="468"/>
      <c r="L6" s="468"/>
      <c r="M6" s="468"/>
      <c r="N6" s="468"/>
      <c r="O6" s="468"/>
      <c r="P6" s="468"/>
      <c r="Q6" s="468"/>
      <c r="R6" s="468"/>
      <c r="S6" s="468"/>
      <c r="T6" s="468"/>
      <c r="U6" s="468"/>
      <c r="V6" s="468"/>
      <c r="W6" s="468"/>
      <c r="X6" s="468"/>
      <c r="Y6" s="468"/>
      <c r="Z6" s="468"/>
      <c r="AA6" s="468"/>
      <c r="AB6" s="183" t="s">
        <v>510</v>
      </c>
    </row>
    <row r="7" spans="1:29" ht="21" customHeight="1" x14ac:dyDescent="0.15"/>
    <row r="8" spans="1:29" ht="21" customHeight="1" x14ac:dyDescent="0.15">
      <c r="A8" s="184" t="s">
        <v>511</v>
      </c>
      <c r="B8" s="174" t="s">
        <v>904</v>
      </c>
      <c r="H8" s="470"/>
      <c r="I8" s="471"/>
      <c r="J8" s="186"/>
    </row>
    <row r="9" spans="1:29" ht="21" customHeight="1" x14ac:dyDescent="0.15">
      <c r="A9" s="184" t="s">
        <v>512</v>
      </c>
      <c r="B9" s="185" t="s">
        <v>513</v>
      </c>
      <c r="C9" s="185"/>
      <c r="D9" s="185"/>
      <c r="E9" s="185"/>
      <c r="F9" s="185"/>
      <c r="G9" s="185"/>
      <c r="H9" s="185"/>
      <c r="I9" s="188"/>
      <c r="J9" s="188"/>
      <c r="K9" s="188"/>
      <c r="O9" s="188"/>
      <c r="P9" s="188"/>
      <c r="Q9" s="188"/>
      <c r="R9" s="188"/>
      <c r="S9" s="188"/>
      <c r="T9" s="188"/>
      <c r="U9" s="188"/>
      <c r="V9" s="188"/>
      <c r="W9" s="188"/>
      <c r="X9" s="188"/>
      <c r="Y9" s="188"/>
      <c r="Z9" s="187"/>
    </row>
    <row r="10" spans="1:29" ht="21" customHeight="1" x14ac:dyDescent="0.15">
      <c r="B10" s="458" t="s">
        <v>514</v>
      </c>
      <c r="C10" s="458"/>
      <c r="D10" s="458"/>
      <c r="E10" s="458"/>
      <c r="F10" s="458"/>
      <c r="G10" s="458"/>
      <c r="H10" s="458"/>
      <c r="I10" s="458"/>
      <c r="J10" s="458"/>
      <c r="K10" s="458"/>
      <c r="L10" s="458"/>
      <c r="M10" s="458"/>
      <c r="N10" s="458"/>
      <c r="O10" s="458"/>
      <c r="P10" s="458"/>
      <c r="Q10" s="458"/>
      <c r="R10" s="458"/>
      <c r="S10" s="458"/>
      <c r="T10" s="458"/>
      <c r="U10" s="458"/>
      <c r="V10" s="458"/>
      <c r="W10" s="458"/>
      <c r="X10" s="458"/>
      <c r="Y10" s="458"/>
    </row>
    <row r="11" spans="1:29" ht="21" customHeight="1" x14ac:dyDescent="0.15">
      <c r="B11" s="189" t="s">
        <v>515</v>
      </c>
      <c r="C11" s="189"/>
      <c r="D11" s="189"/>
      <c r="E11" s="189"/>
      <c r="F11" s="189"/>
      <c r="G11" s="189"/>
      <c r="H11" s="189"/>
      <c r="I11" s="189"/>
      <c r="J11" s="189"/>
      <c r="K11" s="189"/>
    </row>
    <row r="12" spans="1:29" s="169" customFormat="1" ht="21" customHeight="1" x14ac:dyDescent="0.15">
      <c r="S12" s="190"/>
      <c r="T12" s="191"/>
      <c r="U12" s="192"/>
      <c r="V12" s="192"/>
      <c r="W12" s="192"/>
      <c r="X12" s="193"/>
      <c r="Y12" s="193"/>
      <c r="Z12" s="193"/>
    </row>
    <row r="13" spans="1:29" ht="28.5" customHeight="1" x14ac:dyDescent="0.15">
      <c r="A13" s="459" t="s">
        <v>516</v>
      </c>
      <c r="B13" s="460" t="s">
        <v>517</v>
      </c>
      <c r="C13" s="460"/>
      <c r="D13" s="460"/>
      <c r="E13" s="460" t="s">
        <v>518</v>
      </c>
      <c r="F13" s="460"/>
      <c r="G13" s="460"/>
      <c r="H13" s="460"/>
      <c r="I13" s="460" t="s">
        <v>519</v>
      </c>
      <c r="J13" s="460"/>
      <c r="K13" s="460"/>
      <c r="L13" s="460"/>
      <c r="M13" s="460"/>
      <c r="N13" s="462" t="s">
        <v>520</v>
      </c>
      <c r="O13" s="463"/>
      <c r="P13" s="463"/>
      <c r="Q13" s="463"/>
      <c r="R13" s="463"/>
      <c r="S13" s="464"/>
      <c r="T13" s="460" t="s">
        <v>521</v>
      </c>
      <c r="U13" s="460"/>
      <c r="V13" s="460"/>
      <c r="W13" s="460"/>
      <c r="X13" s="460"/>
      <c r="Y13" s="460" t="s">
        <v>522</v>
      </c>
      <c r="Z13" s="460"/>
      <c r="AA13" s="460"/>
      <c r="AB13" s="460"/>
    </row>
    <row r="14" spans="1:29" ht="28.5" customHeight="1" x14ac:dyDescent="0.15">
      <c r="A14" s="459"/>
      <c r="B14" s="460"/>
      <c r="C14" s="460"/>
      <c r="D14" s="460"/>
      <c r="E14" s="460"/>
      <c r="F14" s="460"/>
      <c r="G14" s="460"/>
      <c r="H14" s="460"/>
      <c r="I14" s="460"/>
      <c r="J14" s="460"/>
      <c r="K14" s="460"/>
      <c r="L14" s="460"/>
      <c r="M14" s="460"/>
      <c r="N14" s="465"/>
      <c r="O14" s="466"/>
      <c r="P14" s="466"/>
      <c r="Q14" s="466"/>
      <c r="R14" s="466"/>
      <c r="S14" s="467"/>
      <c r="T14" s="460"/>
      <c r="U14" s="460"/>
      <c r="V14" s="460"/>
      <c r="W14" s="460"/>
      <c r="X14" s="460"/>
      <c r="Y14" s="460"/>
      <c r="Z14" s="460"/>
      <c r="AA14" s="460"/>
      <c r="AB14" s="460"/>
    </row>
    <row r="15" spans="1:29" ht="12" customHeight="1" x14ac:dyDescent="0.15">
      <c r="A15" s="476">
        <v>1</v>
      </c>
      <c r="B15" s="477"/>
      <c r="C15" s="477"/>
      <c r="D15" s="477"/>
      <c r="E15" s="496"/>
      <c r="F15" s="496"/>
      <c r="G15" s="496"/>
      <c r="H15" s="496"/>
      <c r="I15" s="472" t="s">
        <v>529</v>
      </c>
      <c r="J15" s="472"/>
      <c r="K15" s="472"/>
      <c r="L15" s="472"/>
      <c r="M15" s="472"/>
      <c r="N15" s="487"/>
      <c r="O15" s="488"/>
      <c r="P15" s="488"/>
      <c r="Q15" s="488"/>
      <c r="R15" s="488"/>
      <c r="S15" s="489"/>
      <c r="T15" s="472" t="s">
        <v>529</v>
      </c>
      <c r="U15" s="472"/>
      <c r="V15" s="472"/>
      <c r="W15" s="472"/>
      <c r="X15" s="472"/>
      <c r="Y15" s="472" t="s">
        <v>526</v>
      </c>
      <c r="Z15" s="472"/>
      <c r="AA15" s="472"/>
      <c r="AB15" s="472"/>
    </row>
    <row r="16" spans="1:29" ht="12" customHeight="1" x14ac:dyDescent="0.15">
      <c r="A16" s="476"/>
      <c r="B16" s="477"/>
      <c r="C16" s="477"/>
      <c r="D16" s="477"/>
      <c r="E16" s="496"/>
      <c r="F16" s="496"/>
      <c r="G16" s="496"/>
      <c r="H16" s="496"/>
      <c r="I16" s="472"/>
      <c r="J16" s="472"/>
      <c r="K16" s="472"/>
      <c r="L16" s="472"/>
      <c r="M16" s="472"/>
      <c r="N16" s="490"/>
      <c r="O16" s="491"/>
      <c r="P16" s="491"/>
      <c r="Q16" s="491"/>
      <c r="R16" s="491"/>
      <c r="S16" s="492"/>
      <c r="T16" s="472"/>
      <c r="U16" s="472"/>
      <c r="V16" s="472"/>
      <c r="W16" s="472"/>
      <c r="X16" s="472"/>
      <c r="Y16" s="472"/>
      <c r="Z16" s="472"/>
      <c r="AA16" s="472"/>
      <c r="AB16" s="472"/>
    </row>
    <row r="17" spans="1:28" ht="12" customHeight="1" x14ac:dyDescent="0.15">
      <c r="A17" s="476"/>
      <c r="B17" s="477"/>
      <c r="C17" s="477"/>
      <c r="D17" s="477"/>
      <c r="E17" s="496"/>
      <c r="F17" s="496"/>
      <c r="G17" s="496"/>
      <c r="H17" s="496"/>
      <c r="I17" s="472"/>
      <c r="J17" s="472"/>
      <c r="K17" s="472"/>
      <c r="L17" s="472"/>
      <c r="M17" s="472"/>
      <c r="N17" s="473"/>
      <c r="O17" s="474"/>
      <c r="P17" s="474"/>
      <c r="Q17" s="474"/>
      <c r="R17" s="474"/>
      <c r="S17" s="475"/>
      <c r="T17" s="472"/>
      <c r="U17" s="472"/>
      <c r="V17" s="472"/>
      <c r="W17" s="472"/>
      <c r="X17" s="472"/>
      <c r="Y17" s="472"/>
      <c r="Z17" s="472"/>
      <c r="AA17" s="472"/>
      <c r="AB17" s="472"/>
    </row>
    <row r="18" spans="1:28" ht="12" customHeight="1" x14ac:dyDescent="0.15">
      <c r="A18" s="476">
        <v>2</v>
      </c>
      <c r="B18" s="477"/>
      <c r="C18" s="477"/>
      <c r="D18" s="477"/>
      <c r="E18" s="478"/>
      <c r="F18" s="479"/>
      <c r="G18" s="479"/>
      <c r="H18" s="480"/>
      <c r="I18" s="472" t="s">
        <v>529</v>
      </c>
      <c r="J18" s="472"/>
      <c r="K18" s="472"/>
      <c r="L18" s="472"/>
      <c r="M18" s="472"/>
      <c r="N18" s="487"/>
      <c r="O18" s="488"/>
      <c r="P18" s="488"/>
      <c r="Q18" s="488"/>
      <c r="R18" s="488"/>
      <c r="S18" s="489"/>
      <c r="T18" s="472" t="s">
        <v>529</v>
      </c>
      <c r="U18" s="472"/>
      <c r="V18" s="472"/>
      <c r="W18" s="472"/>
      <c r="X18" s="472"/>
      <c r="Y18" s="472" t="s">
        <v>526</v>
      </c>
      <c r="Z18" s="472"/>
      <c r="AA18" s="472"/>
      <c r="AB18" s="472"/>
    </row>
    <row r="19" spans="1:28" ht="12" customHeight="1" x14ac:dyDescent="0.15">
      <c r="A19" s="476"/>
      <c r="B19" s="477"/>
      <c r="C19" s="477"/>
      <c r="D19" s="477"/>
      <c r="E19" s="481"/>
      <c r="F19" s="482"/>
      <c r="G19" s="482"/>
      <c r="H19" s="483"/>
      <c r="I19" s="472"/>
      <c r="J19" s="472"/>
      <c r="K19" s="472"/>
      <c r="L19" s="472"/>
      <c r="M19" s="472"/>
      <c r="N19" s="490"/>
      <c r="O19" s="491"/>
      <c r="P19" s="491"/>
      <c r="Q19" s="491"/>
      <c r="R19" s="491"/>
      <c r="S19" s="492"/>
      <c r="T19" s="472"/>
      <c r="U19" s="472"/>
      <c r="V19" s="472"/>
      <c r="W19" s="472"/>
      <c r="X19" s="472"/>
      <c r="Y19" s="472"/>
      <c r="Z19" s="472"/>
      <c r="AA19" s="472"/>
      <c r="AB19" s="472"/>
    </row>
    <row r="20" spans="1:28" ht="12" customHeight="1" x14ac:dyDescent="0.15">
      <c r="A20" s="476"/>
      <c r="B20" s="477"/>
      <c r="C20" s="477"/>
      <c r="D20" s="477"/>
      <c r="E20" s="484"/>
      <c r="F20" s="485"/>
      <c r="G20" s="485"/>
      <c r="H20" s="486"/>
      <c r="I20" s="472"/>
      <c r="J20" s="472"/>
      <c r="K20" s="472"/>
      <c r="L20" s="472"/>
      <c r="M20" s="472"/>
      <c r="N20" s="473"/>
      <c r="O20" s="474"/>
      <c r="P20" s="474"/>
      <c r="Q20" s="474"/>
      <c r="R20" s="474"/>
      <c r="S20" s="475"/>
      <c r="T20" s="472"/>
      <c r="U20" s="472"/>
      <c r="V20" s="472"/>
      <c r="W20" s="472"/>
      <c r="X20" s="472"/>
      <c r="Y20" s="472"/>
      <c r="Z20" s="472"/>
      <c r="AA20" s="472"/>
      <c r="AB20" s="472"/>
    </row>
    <row r="21" spans="1:28" ht="12" customHeight="1" x14ac:dyDescent="0.15">
      <c r="A21" s="476">
        <v>3</v>
      </c>
      <c r="B21" s="477"/>
      <c r="C21" s="477"/>
      <c r="D21" s="477"/>
      <c r="E21" s="478"/>
      <c r="F21" s="479"/>
      <c r="G21" s="479"/>
      <c r="H21" s="480"/>
      <c r="I21" s="472" t="s">
        <v>529</v>
      </c>
      <c r="J21" s="472"/>
      <c r="K21" s="472"/>
      <c r="L21" s="472"/>
      <c r="M21" s="472"/>
      <c r="N21" s="487"/>
      <c r="O21" s="488"/>
      <c r="P21" s="488"/>
      <c r="Q21" s="488"/>
      <c r="R21" s="488"/>
      <c r="S21" s="489"/>
      <c r="T21" s="472" t="s">
        <v>529</v>
      </c>
      <c r="U21" s="472"/>
      <c r="V21" s="472"/>
      <c r="W21" s="472"/>
      <c r="X21" s="472"/>
      <c r="Y21" s="472" t="s">
        <v>526</v>
      </c>
      <c r="Z21" s="472"/>
      <c r="AA21" s="472"/>
      <c r="AB21" s="472"/>
    </row>
    <row r="22" spans="1:28" ht="12" customHeight="1" x14ac:dyDescent="0.15">
      <c r="A22" s="476"/>
      <c r="B22" s="477"/>
      <c r="C22" s="477"/>
      <c r="D22" s="477"/>
      <c r="E22" s="481"/>
      <c r="F22" s="482"/>
      <c r="G22" s="482"/>
      <c r="H22" s="483"/>
      <c r="I22" s="472"/>
      <c r="J22" s="472"/>
      <c r="K22" s="472"/>
      <c r="L22" s="472"/>
      <c r="M22" s="472"/>
      <c r="N22" s="490"/>
      <c r="O22" s="491"/>
      <c r="P22" s="491"/>
      <c r="Q22" s="491"/>
      <c r="R22" s="491"/>
      <c r="S22" s="492"/>
      <c r="T22" s="472"/>
      <c r="U22" s="472"/>
      <c r="V22" s="472"/>
      <c r="W22" s="472"/>
      <c r="X22" s="472"/>
      <c r="Y22" s="472"/>
      <c r="Z22" s="472"/>
      <c r="AA22" s="472"/>
      <c r="AB22" s="472"/>
    </row>
    <row r="23" spans="1:28" ht="12" customHeight="1" x14ac:dyDescent="0.15">
      <c r="A23" s="476"/>
      <c r="B23" s="477"/>
      <c r="C23" s="477"/>
      <c r="D23" s="477"/>
      <c r="E23" s="484"/>
      <c r="F23" s="485"/>
      <c r="G23" s="485"/>
      <c r="H23" s="486"/>
      <c r="I23" s="472"/>
      <c r="J23" s="472"/>
      <c r="K23" s="472"/>
      <c r="L23" s="472"/>
      <c r="M23" s="472"/>
      <c r="N23" s="473"/>
      <c r="O23" s="474"/>
      <c r="P23" s="474"/>
      <c r="Q23" s="474"/>
      <c r="R23" s="474"/>
      <c r="S23" s="475"/>
      <c r="T23" s="472"/>
      <c r="U23" s="472"/>
      <c r="V23" s="472"/>
      <c r="W23" s="472"/>
      <c r="X23" s="472"/>
      <c r="Y23" s="472"/>
      <c r="Z23" s="472"/>
      <c r="AA23" s="472"/>
      <c r="AB23" s="472"/>
    </row>
    <row r="24" spans="1:28" ht="12" customHeight="1" x14ac:dyDescent="0.15">
      <c r="A24" s="476">
        <v>4</v>
      </c>
      <c r="B24" s="477"/>
      <c r="C24" s="477"/>
      <c r="D24" s="477"/>
      <c r="E24" s="478"/>
      <c r="F24" s="479"/>
      <c r="G24" s="479"/>
      <c r="H24" s="480"/>
      <c r="I24" s="472" t="s">
        <v>529</v>
      </c>
      <c r="J24" s="472"/>
      <c r="K24" s="472"/>
      <c r="L24" s="472"/>
      <c r="M24" s="472"/>
      <c r="N24" s="487"/>
      <c r="O24" s="488"/>
      <c r="P24" s="488"/>
      <c r="Q24" s="488"/>
      <c r="R24" s="488"/>
      <c r="S24" s="489"/>
      <c r="T24" s="472" t="s">
        <v>529</v>
      </c>
      <c r="U24" s="472"/>
      <c r="V24" s="472"/>
      <c r="W24" s="472"/>
      <c r="X24" s="472"/>
      <c r="Y24" s="472" t="s">
        <v>526</v>
      </c>
      <c r="Z24" s="472"/>
      <c r="AA24" s="472"/>
      <c r="AB24" s="472"/>
    </row>
    <row r="25" spans="1:28" ht="12" customHeight="1" x14ac:dyDescent="0.15">
      <c r="A25" s="476"/>
      <c r="B25" s="477"/>
      <c r="C25" s="477"/>
      <c r="D25" s="477"/>
      <c r="E25" s="481"/>
      <c r="F25" s="482"/>
      <c r="G25" s="482"/>
      <c r="H25" s="483"/>
      <c r="I25" s="472"/>
      <c r="J25" s="472"/>
      <c r="K25" s="472"/>
      <c r="L25" s="472"/>
      <c r="M25" s="472"/>
      <c r="N25" s="490"/>
      <c r="O25" s="491"/>
      <c r="P25" s="491"/>
      <c r="Q25" s="491"/>
      <c r="R25" s="491"/>
      <c r="S25" s="492"/>
      <c r="T25" s="472"/>
      <c r="U25" s="472"/>
      <c r="V25" s="472"/>
      <c r="W25" s="472"/>
      <c r="X25" s="472"/>
      <c r="Y25" s="472"/>
      <c r="Z25" s="472"/>
      <c r="AA25" s="472"/>
      <c r="AB25" s="472"/>
    </row>
    <row r="26" spans="1:28" ht="12" customHeight="1" x14ac:dyDescent="0.15">
      <c r="A26" s="476"/>
      <c r="B26" s="477"/>
      <c r="C26" s="477"/>
      <c r="D26" s="477"/>
      <c r="E26" s="484"/>
      <c r="F26" s="485"/>
      <c r="G26" s="485"/>
      <c r="H26" s="486"/>
      <c r="I26" s="472"/>
      <c r="J26" s="472"/>
      <c r="K26" s="472"/>
      <c r="L26" s="472"/>
      <c r="M26" s="472"/>
      <c r="N26" s="473"/>
      <c r="O26" s="474"/>
      <c r="P26" s="474"/>
      <c r="Q26" s="474"/>
      <c r="R26" s="474"/>
      <c r="S26" s="475"/>
      <c r="T26" s="472"/>
      <c r="U26" s="472"/>
      <c r="V26" s="472"/>
      <c r="W26" s="472"/>
      <c r="X26" s="472"/>
      <c r="Y26" s="472"/>
      <c r="Z26" s="472"/>
      <c r="AA26" s="472"/>
      <c r="AB26" s="472"/>
    </row>
    <row r="27" spans="1:28" ht="12" customHeight="1" x14ac:dyDescent="0.15">
      <c r="A27" s="476">
        <v>5</v>
      </c>
      <c r="B27" s="477"/>
      <c r="C27" s="477"/>
      <c r="D27" s="477"/>
      <c r="E27" s="478"/>
      <c r="F27" s="479"/>
      <c r="G27" s="479"/>
      <c r="H27" s="480"/>
      <c r="I27" s="472" t="s">
        <v>529</v>
      </c>
      <c r="J27" s="472"/>
      <c r="K27" s="472"/>
      <c r="L27" s="472"/>
      <c r="M27" s="472"/>
      <c r="N27" s="487"/>
      <c r="O27" s="488"/>
      <c r="P27" s="488"/>
      <c r="Q27" s="488"/>
      <c r="R27" s="488"/>
      <c r="S27" s="489"/>
      <c r="T27" s="472" t="s">
        <v>529</v>
      </c>
      <c r="U27" s="472"/>
      <c r="V27" s="472"/>
      <c r="W27" s="472"/>
      <c r="X27" s="472"/>
      <c r="Y27" s="472" t="s">
        <v>526</v>
      </c>
      <c r="Z27" s="472"/>
      <c r="AA27" s="472"/>
      <c r="AB27" s="472"/>
    </row>
    <row r="28" spans="1:28" ht="12" customHeight="1" x14ac:dyDescent="0.15">
      <c r="A28" s="476"/>
      <c r="B28" s="477"/>
      <c r="C28" s="477"/>
      <c r="D28" s="477"/>
      <c r="E28" s="481"/>
      <c r="F28" s="482"/>
      <c r="G28" s="482"/>
      <c r="H28" s="483"/>
      <c r="I28" s="472"/>
      <c r="J28" s="472"/>
      <c r="K28" s="472"/>
      <c r="L28" s="472"/>
      <c r="M28" s="472"/>
      <c r="N28" s="490"/>
      <c r="O28" s="491"/>
      <c r="P28" s="491"/>
      <c r="Q28" s="491"/>
      <c r="R28" s="491"/>
      <c r="S28" s="492"/>
      <c r="T28" s="472"/>
      <c r="U28" s="472"/>
      <c r="V28" s="472"/>
      <c r="W28" s="472"/>
      <c r="X28" s="472"/>
      <c r="Y28" s="472"/>
      <c r="Z28" s="472"/>
      <c r="AA28" s="472"/>
      <c r="AB28" s="472"/>
    </row>
    <row r="29" spans="1:28" ht="12" customHeight="1" x14ac:dyDescent="0.15">
      <c r="A29" s="476"/>
      <c r="B29" s="477"/>
      <c r="C29" s="477"/>
      <c r="D29" s="477"/>
      <c r="E29" s="484"/>
      <c r="F29" s="485"/>
      <c r="G29" s="485"/>
      <c r="H29" s="486"/>
      <c r="I29" s="472"/>
      <c r="J29" s="472"/>
      <c r="K29" s="472"/>
      <c r="L29" s="472"/>
      <c r="M29" s="472"/>
      <c r="N29" s="473"/>
      <c r="O29" s="474"/>
      <c r="P29" s="474"/>
      <c r="Q29" s="474"/>
      <c r="R29" s="474"/>
      <c r="S29" s="475"/>
      <c r="T29" s="472"/>
      <c r="U29" s="472"/>
      <c r="V29" s="472"/>
      <c r="W29" s="472"/>
      <c r="X29" s="472"/>
      <c r="Y29" s="472"/>
      <c r="Z29" s="472"/>
      <c r="AA29" s="472"/>
      <c r="AB29" s="472"/>
    </row>
    <row r="30" spans="1:28" ht="12" customHeight="1" x14ac:dyDescent="0.15">
      <c r="A30" s="476">
        <v>6</v>
      </c>
      <c r="B30" s="477"/>
      <c r="C30" s="477"/>
      <c r="D30" s="477"/>
      <c r="E30" s="478"/>
      <c r="F30" s="479"/>
      <c r="G30" s="479"/>
      <c r="H30" s="480"/>
      <c r="I30" s="472" t="s">
        <v>529</v>
      </c>
      <c r="J30" s="472"/>
      <c r="K30" s="472"/>
      <c r="L30" s="472"/>
      <c r="M30" s="472"/>
      <c r="N30" s="487"/>
      <c r="O30" s="488"/>
      <c r="P30" s="488"/>
      <c r="Q30" s="488"/>
      <c r="R30" s="488"/>
      <c r="S30" s="489"/>
      <c r="T30" s="472" t="s">
        <v>529</v>
      </c>
      <c r="U30" s="472"/>
      <c r="V30" s="472"/>
      <c r="W30" s="472"/>
      <c r="X30" s="472"/>
      <c r="Y30" s="472" t="s">
        <v>526</v>
      </c>
      <c r="Z30" s="472"/>
      <c r="AA30" s="472"/>
      <c r="AB30" s="472"/>
    </row>
    <row r="31" spans="1:28" ht="12" customHeight="1" x14ac:dyDescent="0.15">
      <c r="A31" s="476"/>
      <c r="B31" s="477"/>
      <c r="C31" s="477"/>
      <c r="D31" s="477"/>
      <c r="E31" s="481"/>
      <c r="F31" s="482"/>
      <c r="G31" s="482"/>
      <c r="H31" s="483"/>
      <c r="I31" s="472"/>
      <c r="J31" s="472"/>
      <c r="K31" s="472"/>
      <c r="L31" s="472"/>
      <c r="M31" s="472"/>
      <c r="N31" s="490"/>
      <c r="O31" s="491"/>
      <c r="P31" s="491"/>
      <c r="Q31" s="491"/>
      <c r="R31" s="491"/>
      <c r="S31" s="492"/>
      <c r="T31" s="472"/>
      <c r="U31" s="472"/>
      <c r="V31" s="472"/>
      <c r="W31" s="472"/>
      <c r="X31" s="472"/>
      <c r="Y31" s="472"/>
      <c r="Z31" s="472"/>
      <c r="AA31" s="472"/>
      <c r="AB31" s="472"/>
    </row>
    <row r="32" spans="1:28" ht="12" customHeight="1" x14ac:dyDescent="0.15">
      <c r="A32" s="476"/>
      <c r="B32" s="477"/>
      <c r="C32" s="477"/>
      <c r="D32" s="477"/>
      <c r="E32" s="484"/>
      <c r="F32" s="485"/>
      <c r="G32" s="485"/>
      <c r="H32" s="486"/>
      <c r="I32" s="472"/>
      <c r="J32" s="472"/>
      <c r="K32" s="472"/>
      <c r="L32" s="472"/>
      <c r="M32" s="472"/>
      <c r="N32" s="473"/>
      <c r="O32" s="474"/>
      <c r="P32" s="474"/>
      <c r="Q32" s="474"/>
      <c r="R32" s="474"/>
      <c r="S32" s="475"/>
      <c r="T32" s="472"/>
      <c r="U32" s="472"/>
      <c r="V32" s="472"/>
      <c r="W32" s="472"/>
      <c r="X32" s="472"/>
      <c r="Y32" s="472"/>
      <c r="Z32" s="472"/>
      <c r="AA32" s="472"/>
      <c r="AB32" s="472"/>
    </row>
    <row r="33" spans="1:52" ht="12" customHeight="1" x14ac:dyDescent="0.15">
      <c r="A33" s="476">
        <v>7</v>
      </c>
      <c r="B33" s="477"/>
      <c r="C33" s="477"/>
      <c r="D33" s="477"/>
      <c r="E33" s="478"/>
      <c r="F33" s="479"/>
      <c r="G33" s="479"/>
      <c r="H33" s="480"/>
      <c r="I33" s="472" t="s">
        <v>529</v>
      </c>
      <c r="J33" s="472"/>
      <c r="K33" s="472"/>
      <c r="L33" s="472"/>
      <c r="M33" s="472"/>
      <c r="N33" s="487"/>
      <c r="O33" s="488"/>
      <c r="P33" s="488"/>
      <c r="Q33" s="488"/>
      <c r="R33" s="488"/>
      <c r="S33" s="489"/>
      <c r="T33" s="472" t="s">
        <v>529</v>
      </c>
      <c r="U33" s="472"/>
      <c r="V33" s="472"/>
      <c r="W33" s="472"/>
      <c r="X33" s="472"/>
      <c r="Y33" s="472" t="s">
        <v>526</v>
      </c>
      <c r="Z33" s="472"/>
      <c r="AA33" s="472"/>
      <c r="AB33" s="472"/>
    </row>
    <row r="34" spans="1:52" ht="12" customHeight="1" x14ac:dyDescent="0.15">
      <c r="A34" s="476"/>
      <c r="B34" s="477"/>
      <c r="C34" s="477"/>
      <c r="D34" s="477"/>
      <c r="E34" s="481"/>
      <c r="F34" s="482"/>
      <c r="G34" s="482"/>
      <c r="H34" s="483"/>
      <c r="I34" s="472"/>
      <c r="J34" s="472"/>
      <c r="K34" s="472"/>
      <c r="L34" s="472"/>
      <c r="M34" s="472"/>
      <c r="N34" s="490"/>
      <c r="O34" s="491"/>
      <c r="P34" s="491"/>
      <c r="Q34" s="491"/>
      <c r="R34" s="491"/>
      <c r="S34" s="492"/>
      <c r="T34" s="472"/>
      <c r="U34" s="472"/>
      <c r="V34" s="472"/>
      <c r="W34" s="472"/>
      <c r="X34" s="472"/>
      <c r="Y34" s="472"/>
      <c r="Z34" s="472"/>
      <c r="AA34" s="472"/>
      <c r="AB34" s="472"/>
    </row>
    <row r="35" spans="1:52" ht="12" customHeight="1" x14ac:dyDescent="0.15">
      <c r="A35" s="476"/>
      <c r="B35" s="477"/>
      <c r="C35" s="477"/>
      <c r="D35" s="477"/>
      <c r="E35" s="484"/>
      <c r="F35" s="485"/>
      <c r="G35" s="485"/>
      <c r="H35" s="486"/>
      <c r="I35" s="472"/>
      <c r="J35" s="472"/>
      <c r="K35" s="472"/>
      <c r="L35" s="472"/>
      <c r="M35" s="472"/>
      <c r="N35" s="473"/>
      <c r="O35" s="474"/>
      <c r="P35" s="474"/>
      <c r="Q35" s="474"/>
      <c r="R35" s="474"/>
      <c r="S35" s="475"/>
      <c r="T35" s="472"/>
      <c r="U35" s="472"/>
      <c r="V35" s="472"/>
      <c r="W35" s="472"/>
      <c r="X35" s="472"/>
      <c r="Y35" s="472"/>
      <c r="Z35" s="472"/>
      <c r="AA35" s="472"/>
      <c r="AB35" s="472"/>
    </row>
    <row r="36" spans="1:52" ht="12" customHeight="1" x14ac:dyDescent="0.15">
      <c r="A36" s="476">
        <v>8</v>
      </c>
      <c r="B36" s="477"/>
      <c r="C36" s="477"/>
      <c r="D36" s="477"/>
      <c r="E36" s="478"/>
      <c r="F36" s="479"/>
      <c r="G36" s="479"/>
      <c r="H36" s="480"/>
      <c r="I36" s="472" t="s">
        <v>529</v>
      </c>
      <c r="J36" s="472"/>
      <c r="K36" s="472"/>
      <c r="L36" s="472"/>
      <c r="M36" s="472"/>
      <c r="N36" s="487"/>
      <c r="O36" s="488"/>
      <c r="P36" s="488"/>
      <c r="Q36" s="488"/>
      <c r="R36" s="488"/>
      <c r="S36" s="489"/>
      <c r="T36" s="472" t="s">
        <v>529</v>
      </c>
      <c r="U36" s="472"/>
      <c r="V36" s="472"/>
      <c r="W36" s="472"/>
      <c r="X36" s="472"/>
      <c r="Y36" s="472" t="s">
        <v>526</v>
      </c>
      <c r="Z36" s="472"/>
      <c r="AA36" s="472"/>
      <c r="AB36" s="472"/>
    </row>
    <row r="37" spans="1:52" ht="12" customHeight="1" x14ac:dyDescent="0.15">
      <c r="A37" s="476"/>
      <c r="B37" s="477"/>
      <c r="C37" s="477"/>
      <c r="D37" s="477"/>
      <c r="E37" s="481"/>
      <c r="F37" s="482"/>
      <c r="G37" s="482"/>
      <c r="H37" s="483"/>
      <c r="I37" s="472"/>
      <c r="J37" s="472"/>
      <c r="K37" s="472"/>
      <c r="L37" s="472"/>
      <c r="M37" s="472"/>
      <c r="N37" s="490"/>
      <c r="O37" s="491"/>
      <c r="P37" s="491"/>
      <c r="Q37" s="491"/>
      <c r="R37" s="491"/>
      <c r="S37" s="492"/>
      <c r="T37" s="472"/>
      <c r="U37" s="472"/>
      <c r="V37" s="472"/>
      <c r="W37" s="472"/>
      <c r="X37" s="472"/>
      <c r="Y37" s="472"/>
      <c r="Z37" s="472"/>
      <c r="AA37" s="472"/>
      <c r="AB37" s="472"/>
    </row>
    <row r="38" spans="1:52" ht="12" customHeight="1" x14ac:dyDescent="0.15">
      <c r="A38" s="476"/>
      <c r="B38" s="477"/>
      <c r="C38" s="477"/>
      <c r="D38" s="477"/>
      <c r="E38" s="484"/>
      <c r="F38" s="485"/>
      <c r="G38" s="485"/>
      <c r="H38" s="486"/>
      <c r="I38" s="472"/>
      <c r="J38" s="472"/>
      <c r="K38" s="472"/>
      <c r="L38" s="472"/>
      <c r="M38" s="472"/>
      <c r="N38" s="473"/>
      <c r="O38" s="474"/>
      <c r="P38" s="474"/>
      <c r="Q38" s="474"/>
      <c r="R38" s="474"/>
      <c r="S38" s="475"/>
      <c r="T38" s="472"/>
      <c r="U38" s="472"/>
      <c r="V38" s="472"/>
      <c r="W38" s="472"/>
      <c r="X38" s="472"/>
      <c r="Y38" s="472"/>
      <c r="Z38" s="472"/>
      <c r="AA38" s="472"/>
      <c r="AB38" s="472"/>
    </row>
    <row r="39" spans="1:52" ht="12" customHeight="1" x14ac:dyDescent="0.15">
      <c r="A39" s="476">
        <v>9</v>
      </c>
      <c r="B39" s="477"/>
      <c r="C39" s="477"/>
      <c r="D39" s="477"/>
      <c r="E39" s="478"/>
      <c r="F39" s="479"/>
      <c r="G39" s="479"/>
      <c r="H39" s="480"/>
      <c r="I39" s="472" t="s">
        <v>529</v>
      </c>
      <c r="J39" s="472"/>
      <c r="K39" s="472"/>
      <c r="L39" s="472"/>
      <c r="M39" s="472"/>
      <c r="N39" s="487"/>
      <c r="O39" s="488"/>
      <c r="P39" s="488"/>
      <c r="Q39" s="488"/>
      <c r="R39" s="488"/>
      <c r="S39" s="489"/>
      <c r="T39" s="472" t="s">
        <v>529</v>
      </c>
      <c r="U39" s="472"/>
      <c r="V39" s="472"/>
      <c r="W39" s="472"/>
      <c r="X39" s="472"/>
      <c r="Y39" s="472" t="s">
        <v>526</v>
      </c>
      <c r="Z39" s="472"/>
      <c r="AA39" s="472"/>
      <c r="AB39" s="472"/>
    </row>
    <row r="40" spans="1:52" ht="12" customHeight="1" x14ac:dyDescent="0.15">
      <c r="A40" s="476"/>
      <c r="B40" s="477"/>
      <c r="C40" s="477"/>
      <c r="D40" s="477"/>
      <c r="E40" s="481"/>
      <c r="F40" s="482"/>
      <c r="G40" s="482"/>
      <c r="H40" s="483"/>
      <c r="I40" s="472"/>
      <c r="J40" s="472"/>
      <c r="K40" s="472"/>
      <c r="L40" s="472"/>
      <c r="M40" s="472"/>
      <c r="N40" s="490"/>
      <c r="O40" s="491"/>
      <c r="P40" s="491"/>
      <c r="Q40" s="491"/>
      <c r="R40" s="491"/>
      <c r="S40" s="492"/>
      <c r="T40" s="472"/>
      <c r="U40" s="472"/>
      <c r="V40" s="472"/>
      <c r="W40" s="472"/>
      <c r="X40" s="472"/>
      <c r="Y40" s="472"/>
      <c r="Z40" s="472"/>
      <c r="AA40" s="472"/>
      <c r="AB40" s="472"/>
    </row>
    <row r="41" spans="1:52" ht="12" customHeight="1" x14ac:dyDescent="0.15">
      <c r="A41" s="476"/>
      <c r="B41" s="477"/>
      <c r="C41" s="477"/>
      <c r="D41" s="477"/>
      <c r="E41" s="484"/>
      <c r="F41" s="485"/>
      <c r="G41" s="485"/>
      <c r="H41" s="486"/>
      <c r="I41" s="472"/>
      <c r="J41" s="472"/>
      <c r="K41" s="472"/>
      <c r="L41" s="472"/>
      <c r="M41" s="472"/>
      <c r="N41" s="473"/>
      <c r="O41" s="474"/>
      <c r="P41" s="474"/>
      <c r="Q41" s="474"/>
      <c r="R41" s="474"/>
      <c r="S41" s="475"/>
      <c r="T41" s="472"/>
      <c r="U41" s="472"/>
      <c r="V41" s="472"/>
      <c r="W41" s="472"/>
      <c r="X41" s="472"/>
      <c r="Y41" s="472"/>
      <c r="Z41" s="472"/>
      <c r="AA41" s="472"/>
      <c r="AB41" s="472"/>
    </row>
    <row r="42" spans="1:52" ht="12" customHeight="1" x14ac:dyDescent="0.15">
      <c r="A42" s="476">
        <v>10</v>
      </c>
      <c r="B42" s="477"/>
      <c r="C42" s="477"/>
      <c r="D42" s="477"/>
      <c r="E42" s="478"/>
      <c r="F42" s="479"/>
      <c r="G42" s="479"/>
      <c r="H42" s="480"/>
      <c r="I42" s="472" t="s">
        <v>529</v>
      </c>
      <c r="J42" s="472"/>
      <c r="K42" s="472"/>
      <c r="L42" s="472"/>
      <c r="M42" s="472"/>
      <c r="N42" s="487"/>
      <c r="O42" s="488"/>
      <c r="P42" s="488"/>
      <c r="Q42" s="488"/>
      <c r="R42" s="488"/>
      <c r="S42" s="489"/>
      <c r="T42" s="472" t="s">
        <v>529</v>
      </c>
      <c r="U42" s="472"/>
      <c r="V42" s="472"/>
      <c r="W42" s="472"/>
      <c r="X42" s="472"/>
      <c r="Y42" s="472" t="s">
        <v>526</v>
      </c>
      <c r="Z42" s="472"/>
      <c r="AA42" s="472"/>
      <c r="AB42" s="472"/>
      <c r="AC42" s="161"/>
      <c r="AD42" s="161"/>
      <c r="AE42" s="161"/>
      <c r="AF42" s="161"/>
      <c r="AG42" s="161"/>
      <c r="AH42" s="161"/>
      <c r="AI42" s="161"/>
      <c r="AJ42" s="161"/>
      <c r="AK42" s="161"/>
      <c r="AL42" s="161"/>
      <c r="AM42" s="161"/>
      <c r="AN42" s="161"/>
      <c r="AO42" s="161"/>
      <c r="AP42" s="161"/>
      <c r="AQ42" s="161"/>
      <c r="AR42" s="161"/>
      <c r="AS42" s="161"/>
      <c r="AT42" s="161"/>
      <c r="AU42" s="161"/>
      <c r="AV42" s="161"/>
      <c r="AW42" s="161"/>
    </row>
    <row r="43" spans="1:52" s="196" customFormat="1" ht="12" customHeight="1" x14ac:dyDescent="0.15">
      <c r="A43" s="476"/>
      <c r="B43" s="477"/>
      <c r="C43" s="477"/>
      <c r="D43" s="477"/>
      <c r="E43" s="481"/>
      <c r="F43" s="482"/>
      <c r="G43" s="482"/>
      <c r="H43" s="483"/>
      <c r="I43" s="472"/>
      <c r="J43" s="472"/>
      <c r="K43" s="472"/>
      <c r="L43" s="472"/>
      <c r="M43" s="472"/>
      <c r="N43" s="490"/>
      <c r="O43" s="491"/>
      <c r="P43" s="491"/>
      <c r="Q43" s="491"/>
      <c r="R43" s="491"/>
      <c r="S43" s="492"/>
      <c r="T43" s="472"/>
      <c r="U43" s="472"/>
      <c r="V43" s="472"/>
      <c r="W43" s="472"/>
      <c r="X43" s="472"/>
      <c r="Y43" s="472"/>
      <c r="Z43" s="472"/>
      <c r="AA43" s="472"/>
      <c r="AB43" s="472"/>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5"/>
      <c r="AY43" s="195"/>
      <c r="AZ43" s="195"/>
    </row>
    <row r="44" spans="1:52" s="196" customFormat="1" ht="12" customHeight="1" x14ac:dyDescent="0.15">
      <c r="A44" s="476"/>
      <c r="B44" s="477"/>
      <c r="C44" s="477"/>
      <c r="D44" s="477"/>
      <c r="E44" s="484"/>
      <c r="F44" s="485"/>
      <c r="G44" s="485"/>
      <c r="H44" s="486"/>
      <c r="I44" s="472"/>
      <c r="J44" s="472"/>
      <c r="K44" s="472"/>
      <c r="L44" s="472"/>
      <c r="M44" s="472"/>
      <c r="N44" s="473"/>
      <c r="O44" s="474"/>
      <c r="P44" s="474"/>
      <c r="Q44" s="474"/>
      <c r="R44" s="474"/>
      <c r="S44" s="475"/>
      <c r="T44" s="472"/>
      <c r="U44" s="472"/>
      <c r="V44" s="472"/>
      <c r="W44" s="472"/>
      <c r="X44" s="472"/>
      <c r="Y44" s="472"/>
      <c r="Z44" s="472"/>
      <c r="AA44" s="472"/>
      <c r="AB44" s="472"/>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5"/>
      <c r="AY44" s="195"/>
      <c r="AZ44" s="195"/>
    </row>
    <row r="45" spans="1:52" ht="12" customHeight="1" x14ac:dyDescent="0.15">
      <c r="A45" s="476">
        <v>11</v>
      </c>
      <c r="B45" s="477"/>
      <c r="C45" s="477"/>
      <c r="D45" s="477"/>
      <c r="E45" s="472"/>
      <c r="F45" s="472"/>
      <c r="G45" s="472"/>
      <c r="H45" s="472"/>
      <c r="I45" s="472" t="s">
        <v>529</v>
      </c>
      <c r="J45" s="472"/>
      <c r="K45" s="472"/>
      <c r="L45" s="472"/>
      <c r="M45" s="472"/>
      <c r="N45" s="487"/>
      <c r="O45" s="488"/>
      <c r="P45" s="488"/>
      <c r="Q45" s="488"/>
      <c r="R45" s="488"/>
      <c r="S45" s="489"/>
      <c r="T45" s="472" t="s">
        <v>529</v>
      </c>
      <c r="U45" s="472"/>
      <c r="V45" s="472"/>
      <c r="W45" s="472"/>
      <c r="X45" s="472"/>
      <c r="Y45" s="472" t="s">
        <v>526</v>
      </c>
      <c r="Z45" s="472"/>
      <c r="AA45" s="472"/>
      <c r="AB45" s="472"/>
    </row>
    <row r="46" spans="1:52" ht="12" customHeight="1" x14ac:dyDescent="0.15">
      <c r="A46" s="476"/>
      <c r="B46" s="477"/>
      <c r="C46" s="477"/>
      <c r="D46" s="477"/>
      <c r="E46" s="472"/>
      <c r="F46" s="472"/>
      <c r="G46" s="472"/>
      <c r="H46" s="472"/>
      <c r="I46" s="472"/>
      <c r="J46" s="472"/>
      <c r="K46" s="472"/>
      <c r="L46" s="472"/>
      <c r="M46" s="472"/>
      <c r="N46" s="490"/>
      <c r="O46" s="491"/>
      <c r="P46" s="491"/>
      <c r="Q46" s="491"/>
      <c r="R46" s="491"/>
      <c r="S46" s="492"/>
      <c r="T46" s="472"/>
      <c r="U46" s="472"/>
      <c r="V46" s="472"/>
      <c r="W46" s="472"/>
      <c r="X46" s="472"/>
      <c r="Y46" s="472"/>
      <c r="Z46" s="472"/>
      <c r="AA46" s="472"/>
      <c r="AB46" s="472"/>
    </row>
    <row r="47" spans="1:52" ht="12" customHeight="1" x14ac:dyDescent="0.15">
      <c r="A47" s="476"/>
      <c r="B47" s="477"/>
      <c r="C47" s="477"/>
      <c r="D47" s="477"/>
      <c r="E47" s="472"/>
      <c r="F47" s="472"/>
      <c r="G47" s="472"/>
      <c r="H47" s="472"/>
      <c r="I47" s="472"/>
      <c r="J47" s="472"/>
      <c r="K47" s="472"/>
      <c r="L47" s="472"/>
      <c r="M47" s="472"/>
      <c r="N47" s="473"/>
      <c r="O47" s="474"/>
      <c r="P47" s="474"/>
      <c r="Q47" s="474"/>
      <c r="R47" s="474"/>
      <c r="S47" s="475"/>
      <c r="T47" s="472"/>
      <c r="U47" s="472"/>
      <c r="V47" s="472"/>
      <c r="W47" s="472"/>
      <c r="X47" s="472"/>
      <c r="Y47" s="472"/>
      <c r="Z47" s="472"/>
      <c r="AA47" s="472"/>
      <c r="AB47" s="472"/>
    </row>
    <row r="48" spans="1:52" ht="12" customHeight="1" x14ac:dyDescent="0.15">
      <c r="A48" s="476">
        <v>12</v>
      </c>
      <c r="B48" s="477"/>
      <c r="C48" s="477"/>
      <c r="D48" s="477"/>
      <c r="E48" s="472"/>
      <c r="F48" s="472"/>
      <c r="G48" s="472"/>
      <c r="H48" s="472"/>
      <c r="I48" s="472" t="s">
        <v>529</v>
      </c>
      <c r="J48" s="472"/>
      <c r="K48" s="472"/>
      <c r="L48" s="472"/>
      <c r="M48" s="472"/>
      <c r="N48" s="487"/>
      <c r="O48" s="488"/>
      <c r="P48" s="488"/>
      <c r="Q48" s="488"/>
      <c r="R48" s="488"/>
      <c r="S48" s="489"/>
      <c r="T48" s="472" t="s">
        <v>530</v>
      </c>
      <c r="U48" s="472"/>
      <c r="V48" s="472"/>
      <c r="W48" s="472"/>
      <c r="X48" s="472"/>
      <c r="Y48" s="472" t="s">
        <v>526</v>
      </c>
      <c r="Z48" s="472"/>
      <c r="AA48" s="472"/>
      <c r="AB48" s="472"/>
    </row>
    <row r="49" spans="1:28" ht="12" customHeight="1" x14ac:dyDescent="0.15">
      <c r="A49" s="476"/>
      <c r="B49" s="477"/>
      <c r="C49" s="477"/>
      <c r="D49" s="477"/>
      <c r="E49" s="472"/>
      <c r="F49" s="472"/>
      <c r="G49" s="472"/>
      <c r="H49" s="472"/>
      <c r="I49" s="472"/>
      <c r="J49" s="472"/>
      <c r="K49" s="472"/>
      <c r="L49" s="472"/>
      <c r="M49" s="472"/>
      <c r="N49" s="490"/>
      <c r="O49" s="491"/>
      <c r="P49" s="491"/>
      <c r="Q49" s="491"/>
      <c r="R49" s="491"/>
      <c r="S49" s="492"/>
      <c r="T49" s="472"/>
      <c r="U49" s="472"/>
      <c r="V49" s="472"/>
      <c r="W49" s="472"/>
      <c r="X49" s="472"/>
      <c r="Y49" s="472"/>
      <c r="Z49" s="472"/>
      <c r="AA49" s="472"/>
      <c r="AB49" s="472"/>
    </row>
    <row r="50" spans="1:28" ht="12" customHeight="1" x14ac:dyDescent="0.15">
      <c r="A50" s="476"/>
      <c r="B50" s="477"/>
      <c r="C50" s="477"/>
      <c r="D50" s="477"/>
      <c r="E50" s="472"/>
      <c r="F50" s="472"/>
      <c r="G50" s="472"/>
      <c r="H50" s="472"/>
      <c r="I50" s="472"/>
      <c r="J50" s="472"/>
      <c r="K50" s="472"/>
      <c r="L50" s="472"/>
      <c r="M50" s="472"/>
      <c r="N50" s="473"/>
      <c r="O50" s="474"/>
      <c r="P50" s="474"/>
      <c r="Q50" s="474"/>
      <c r="R50" s="474"/>
      <c r="S50" s="475"/>
      <c r="T50" s="472"/>
      <c r="U50" s="472"/>
      <c r="V50" s="472"/>
      <c r="W50" s="472"/>
      <c r="X50" s="472"/>
      <c r="Y50" s="472"/>
      <c r="Z50" s="472"/>
      <c r="AA50" s="472"/>
      <c r="AB50" s="472"/>
    </row>
    <row r="51" spans="1:28" ht="12" customHeight="1" x14ac:dyDescent="0.15">
      <c r="A51" s="476">
        <v>13</v>
      </c>
      <c r="B51" s="477"/>
      <c r="C51" s="477"/>
      <c r="D51" s="477"/>
      <c r="E51" s="472"/>
      <c r="F51" s="472"/>
      <c r="G51" s="472"/>
      <c r="H51" s="472"/>
      <c r="I51" s="472" t="s">
        <v>530</v>
      </c>
      <c r="J51" s="472"/>
      <c r="K51" s="472"/>
      <c r="L51" s="472"/>
      <c r="M51" s="472"/>
      <c r="N51" s="487"/>
      <c r="O51" s="488"/>
      <c r="P51" s="488"/>
      <c r="Q51" s="488"/>
      <c r="R51" s="488"/>
      <c r="S51" s="489"/>
      <c r="T51" s="472" t="s">
        <v>530</v>
      </c>
      <c r="U51" s="472"/>
      <c r="V51" s="472"/>
      <c r="W51" s="472"/>
      <c r="X51" s="472"/>
      <c r="Y51" s="472" t="s">
        <v>526</v>
      </c>
      <c r="Z51" s="472"/>
      <c r="AA51" s="472"/>
      <c r="AB51" s="472"/>
    </row>
    <row r="52" spans="1:28" ht="12" customHeight="1" x14ac:dyDescent="0.15">
      <c r="A52" s="476"/>
      <c r="B52" s="477"/>
      <c r="C52" s="477"/>
      <c r="D52" s="477"/>
      <c r="E52" s="472"/>
      <c r="F52" s="472"/>
      <c r="G52" s="472"/>
      <c r="H52" s="472"/>
      <c r="I52" s="472"/>
      <c r="J52" s="472"/>
      <c r="K52" s="472"/>
      <c r="L52" s="472"/>
      <c r="M52" s="472"/>
      <c r="N52" s="490"/>
      <c r="O52" s="491"/>
      <c r="P52" s="491"/>
      <c r="Q52" s="491"/>
      <c r="R52" s="491"/>
      <c r="S52" s="492"/>
      <c r="T52" s="472"/>
      <c r="U52" s="472"/>
      <c r="V52" s="472"/>
      <c r="W52" s="472"/>
      <c r="X52" s="472"/>
      <c r="Y52" s="472"/>
      <c r="Z52" s="472"/>
      <c r="AA52" s="472"/>
      <c r="AB52" s="472"/>
    </row>
    <row r="53" spans="1:28" ht="12" customHeight="1" x14ac:dyDescent="0.15">
      <c r="A53" s="476"/>
      <c r="B53" s="477"/>
      <c r="C53" s="477"/>
      <c r="D53" s="477"/>
      <c r="E53" s="472"/>
      <c r="F53" s="472"/>
      <c r="G53" s="472"/>
      <c r="H53" s="472"/>
      <c r="I53" s="472"/>
      <c r="J53" s="472"/>
      <c r="K53" s="472"/>
      <c r="L53" s="472"/>
      <c r="M53" s="472"/>
      <c r="N53" s="473"/>
      <c r="O53" s="474"/>
      <c r="P53" s="474"/>
      <c r="Q53" s="474"/>
      <c r="R53" s="474"/>
      <c r="S53" s="475"/>
      <c r="T53" s="472"/>
      <c r="U53" s="472"/>
      <c r="V53" s="472"/>
      <c r="W53" s="472"/>
      <c r="X53" s="472"/>
      <c r="Y53" s="472"/>
      <c r="Z53" s="472"/>
      <c r="AA53" s="472"/>
      <c r="AB53" s="472"/>
    </row>
    <row r="54" spans="1:28" ht="12" customHeight="1" x14ac:dyDescent="0.15">
      <c r="A54" s="476">
        <v>14</v>
      </c>
      <c r="B54" s="477"/>
      <c r="C54" s="477"/>
      <c r="D54" s="477"/>
      <c r="E54" s="472"/>
      <c r="F54" s="472"/>
      <c r="G54" s="472"/>
      <c r="H54" s="472"/>
      <c r="I54" s="472" t="s">
        <v>530</v>
      </c>
      <c r="J54" s="472"/>
      <c r="K54" s="472"/>
      <c r="L54" s="472"/>
      <c r="M54" s="472"/>
      <c r="N54" s="487"/>
      <c r="O54" s="488"/>
      <c r="P54" s="488"/>
      <c r="Q54" s="488"/>
      <c r="R54" s="488"/>
      <c r="S54" s="489"/>
      <c r="T54" s="472" t="s">
        <v>530</v>
      </c>
      <c r="U54" s="472"/>
      <c r="V54" s="472"/>
      <c r="W54" s="472"/>
      <c r="X54" s="472"/>
      <c r="Y54" s="472" t="s">
        <v>526</v>
      </c>
      <c r="Z54" s="472"/>
      <c r="AA54" s="472"/>
      <c r="AB54" s="472"/>
    </row>
    <row r="55" spans="1:28" ht="12" customHeight="1" x14ac:dyDescent="0.15">
      <c r="A55" s="476"/>
      <c r="B55" s="477"/>
      <c r="C55" s="477"/>
      <c r="D55" s="477"/>
      <c r="E55" s="472"/>
      <c r="F55" s="472"/>
      <c r="G55" s="472"/>
      <c r="H55" s="472"/>
      <c r="I55" s="472"/>
      <c r="J55" s="472"/>
      <c r="K55" s="472"/>
      <c r="L55" s="472"/>
      <c r="M55" s="472"/>
      <c r="N55" s="490"/>
      <c r="O55" s="491"/>
      <c r="P55" s="491"/>
      <c r="Q55" s="491"/>
      <c r="R55" s="491"/>
      <c r="S55" s="492"/>
      <c r="T55" s="472"/>
      <c r="U55" s="472"/>
      <c r="V55" s="472"/>
      <c r="W55" s="472"/>
      <c r="X55" s="472"/>
      <c r="Y55" s="472"/>
      <c r="Z55" s="472"/>
      <c r="AA55" s="472"/>
      <c r="AB55" s="472"/>
    </row>
    <row r="56" spans="1:28" ht="12" customHeight="1" x14ac:dyDescent="0.15">
      <c r="A56" s="476"/>
      <c r="B56" s="477"/>
      <c r="C56" s="477"/>
      <c r="D56" s="477"/>
      <c r="E56" s="472"/>
      <c r="F56" s="472"/>
      <c r="G56" s="472"/>
      <c r="H56" s="472"/>
      <c r="I56" s="472"/>
      <c r="J56" s="472"/>
      <c r="K56" s="472"/>
      <c r="L56" s="472"/>
      <c r="M56" s="472"/>
      <c r="N56" s="473"/>
      <c r="O56" s="474"/>
      <c r="P56" s="474"/>
      <c r="Q56" s="474"/>
      <c r="R56" s="474"/>
      <c r="S56" s="475"/>
      <c r="T56" s="472"/>
      <c r="U56" s="472"/>
      <c r="V56" s="472"/>
      <c r="W56" s="472"/>
      <c r="X56" s="472"/>
      <c r="Y56" s="472"/>
      <c r="Z56" s="472"/>
      <c r="AA56" s="472"/>
      <c r="AB56" s="472"/>
    </row>
    <row r="57" spans="1:28" ht="12" customHeight="1" x14ac:dyDescent="0.15">
      <c r="A57" s="476">
        <v>15</v>
      </c>
      <c r="B57" s="477"/>
      <c r="C57" s="477"/>
      <c r="D57" s="477"/>
      <c r="E57" s="472"/>
      <c r="F57" s="472"/>
      <c r="G57" s="472"/>
      <c r="H57" s="472"/>
      <c r="I57" s="472" t="s">
        <v>529</v>
      </c>
      <c r="J57" s="472"/>
      <c r="K57" s="472"/>
      <c r="L57" s="472"/>
      <c r="M57" s="472"/>
      <c r="N57" s="487"/>
      <c r="O57" s="488"/>
      <c r="P57" s="488"/>
      <c r="Q57" s="488"/>
      <c r="R57" s="488"/>
      <c r="S57" s="489"/>
      <c r="T57" s="472" t="s">
        <v>530</v>
      </c>
      <c r="U57" s="472"/>
      <c r="V57" s="472"/>
      <c r="W57" s="472"/>
      <c r="X57" s="472"/>
      <c r="Y57" s="472" t="s">
        <v>526</v>
      </c>
      <c r="Z57" s="472"/>
      <c r="AA57" s="472"/>
      <c r="AB57" s="472"/>
    </row>
    <row r="58" spans="1:28" ht="12" customHeight="1" x14ac:dyDescent="0.15">
      <c r="A58" s="476"/>
      <c r="B58" s="477"/>
      <c r="C58" s="477"/>
      <c r="D58" s="477"/>
      <c r="E58" s="472"/>
      <c r="F58" s="472"/>
      <c r="G58" s="472"/>
      <c r="H58" s="472"/>
      <c r="I58" s="472"/>
      <c r="J58" s="472"/>
      <c r="K58" s="472"/>
      <c r="L58" s="472"/>
      <c r="M58" s="472"/>
      <c r="N58" s="490"/>
      <c r="O58" s="491"/>
      <c r="P58" s="491"/>
      <c r="Q58" s="491"/>
      <c r="R58" s="491"/>
      <c r="S58" s="492"/>
      <c r="T58" s="472"/>
      <c r="U58" s="472"/>
      <c r="V58" s="472"/>
      <c r="W58" s="472"/>
      <c r="X58" s="472"/>
      <c r="Y58" s="472"/>
      <c r="Z58" s="472"/>
      <c r="AA58" s="472"/>
      <c r="AB58" s="472"/>
    </row>
    <row r="59" spans="1:28" ht="12" customHeight="1" x14ac:dyDescent="0.15">
      <c r="A59" s="476"/>
      <c r="B59" s="477"/>
      <c r="C59" s="477"/>
      <c r="D59" s="477"/>
      <c r="E59" s="472"/>
      <c r="F59" s="472"/>
      <c r="G59" s="472"/>
      <c r="H59" s="472"/>
      <c r="I59" s="472"/>
      <c r="J59" s="472"/>
      <c r="K59" s="472"/>
      <c r="L59" s="472"/>
      <c r="M59" s="472"/>
      <c r="N59" s="473"/>
      <c r="O59" s="474"/>
      <c r="P59" s="474"/>
      <c r="Q59" s="474"/>
      <c r="R59" s="474"/>
      <c r="S59" s="475"/>
      <c r="T59" s="472"/>
      <c r="U59" s="472"/>
      <c r="V59" s="472"/>
      <c r="W59" s="472"/>
      <c r="X59" s="472"/>
      <c r="Y59" s="472"/>
      <c r="Z59" s="472"/>
      <c r="AA59" s="472"/>
      <c r="AB59" s="472"/>
    </row>
    <row r="60" spans="1:28" ht="12" customHeight="1" x14ac:dyDescent="0.15">
      <c r="A60" s="476">
        <v>16</v>
      </c>
      <c r="B60" s="477"/>
      <c r="C60" s="477"/>
      <c r="D60" s="477"/>
      <c r="E60" s="472"/>
      <c r="F60" s="472"/>
      <c r="G60" s="472"/>
      <c r="H60" s="472"/>
      <c r="I60" s="472" t="s">
        <v>529</v>
      </c>
      <c r="J60" s="472"/>
      <c r="K60" s="472"/>
      <c r="L60" s="472"/>
      <c r="M60" s="472"/>
      <c r="N60" s="487"/>
      <c r="O60" s="488"/>
      <c r="P60" s="488"/>
      <c r="Q60" s="488"/>
      <c r="R60" s="488"/>
      <c r="S60" s="489"/>
      <c r="T60" s="472" t="s">
        <v>529</v>
      </c>
      <c r="U60" s="472"/>
      <c r="V60" s="472"/>
      <c r="W60" s="472"/>
      <c r="X60" s="472"/>
      <c r="Y60" s="472" t="s">
        <v>526</v>
      </c>
      <c r="Z60" s="472"/>
      <c r="AA60" s="472"/>
      <c r="AB60" s="472"/>
    </row>
    <row r="61" spans="1:28" ht="12" customHeight="1" x14ac:dyDescent="0.15">
      <c r="A61" s="476"/>
      <c r="B61" s="477"/>
      <c r="C61" s="477"/>
      <c r="D61" s="477"/>
      <c r="E61" s="472"/>
      <c r="F61" s="472"/>
      <c r="G61" s="472"/>
      <c r="H61" s="472"/>
      <c r="I61" s="472"/>
      <c r="J61" s="472"/>
      <c r="K61" s="472"/>
      <c r="L61" s="472"/>
      <c r="M61" s="472"/>
      <c r="N61" s="490"/>
      <c r="O61" s="491"/>
      <c r="P61" s="491"/>
      <c r="Q61" s="491"/>
      <c r="R61" s="491"/>
      <c r="S61" s="492"/>
      <c r="T61" s="472"/>
      <c r="U61" s="472"/>
      <c r="V61" s="472"/>
      <c r="W61" s="472"/>
      <c r="X61" s="472"/>
      <c r="Y61" s="472"/>
      <c r="Z61" s="472"/>
      <c r="AA61" s="472"/>
      <c r="AB61" s="472"/>
    </row>
    <row r="62" spans="1:28" ht="12" customHeight="1" x14ac:dyDescent="0.15">
      <c r="A62" s="476"/>
      <c r="B62" s="477"/>
      <c r="C62" s="477"/>
      <c r="D62" s="477"/>
      <c r="E62" s="472"/>
      <c r="F62" s="472"/>
      <c r="G62" s="472"/>
      <c r="H62" s="472"/>
      <c r="I62" s="472"/>
      <c r="J62" s="472"/>
      <c r="K62" s="472"/>
      <c r="L62" s="472"/>
      <c r="M62" s="472"/>
      <c r="N62" s="473"/>
      <c r="O62" s="474"/>
      <c r="P62" s="474"/>
      <c r="Q62" s="474"/>
      <c r="R62" s="474"/>
      <c r="S62" s="475"/>
      <c r="T62" s="472"/>
      <c r="U62" s="472"/>
      <c r="V62" s="472"/>
      <c r="W62" s="472"/>
      <c r="X62" s="472"/>
      <c r="Y62" s="472"/>
      <c r="Z62" s="472"/>
      <c r="AA62" s="472"/>
      <c r="AB62" s="472"/>
    </row>
    <row r="63" spans="1:28" ht="12" customHeight="1" x14ac:dyDescent="0.15">
      <c r="A63" s="476">
        <v>17</v>
      </c>
      <c r="B63" s="477"/>
      <c r="C63" s="477"/>
      <c r="D63" s="477"/>
      <c r="E63" s="472"/>
      <c r="F63" s="472"/>
      <c r="G63" s="472"/>
      <c r="H63" s="472"/>
      <c r="I63" s="472" t="s">
        <v>530</v>
      </c>
      <c r="J63" s="472"/>
      <c r="K63" s="472"/>
      <c r="L63" s="472"/>
      <c r="M63" s="472"/>
      <c r="N63" s="487"/>
      <c r="O63" s="488"/>
      <c r="P63" s="488"/>
      <c r="Q63" s="488"/>
      <c r="R63" s="488"/>
      <c r="S63" s="489"/>
      <c r="T63" s="472" t="s">
        <v>530</v>
      </c>
      <c r="U63" s="472"/>
      <c r="V63" s="472"/>
      <c r="W63" s="472"/>
      <c r="X63" s="472"/>
      <c r="Y63" s="472" t="s">
        <v>526</v>
      </c>
      <c r="Z63" s="472"/>
      <c r="AA63" s="472"/>
      <c r="AB63" s="472"/>
    </row>
    <row r="64" spans="1:28" ht="12" customHeight="1" x14ac:dyDescent="0.15">
      <c r="A64" s="476"/>
      <c r="B64" s="477"/>
      <c r="C64" s="477"/>
      <c r="D64" s="477"/>
      <c r="E64" s="472"/>
      <c r="F64" s="472"/>
      <c r="G64" s="472"/>
      <c r="H64" s="472"/>
      <c r="I64" s="472"/>
      <c r="J64" s="472"/>
      <c r="K64" s="472"/>
      <c r="L64" s="472"/>
      <c r="M64" s="472"/>
      <c r="N64" s="490"/>
      <c r="O64" s="491"/>
      <c r="P64" s="491"/>
      <c r="Q64" s="491"/>
      <c r="R64" s="491"/>
      <c r="S64" s="492"/>
      <c r="T64" s="472"/>
      <c r="U64" s="472"/>
      <c r="V64" s="472"/>
      <c r="W64" s="472"/>
      <c r="X64" s="472"/>
      <c r="Y64" s="472"/>
      <c r="Z64" s="472"/>
      <c r="AA64" s="472"/>
      <c r="AB64" s="472"/>
    </row>
    <row r="65" spans="1:49" ht="12" customHeight="1" x14ac:dyDescent="0.15">
      <c r="A65" s="476"/>
      <c r="B65" s="477"/>
      <c r="C65" s="477"/>
      <c r="D65" s="477"/>
      <c r="E65" s="472"/>
      <c r="F65" s="472"/>
      <c r="G65" s="472"/>
      <c r="H65" s="472"/>
      <c r="I65" s="472"/>
      <c r="J65" s="472"/>
      <c r="K65" s="472"/>
      <c r="L65" s="472"/>
      <c r="M65" s="472"/>
      <c r="N65" s="473"/>
      <c r="O65" s="474"/>
      <c r="P65" s="474"/>
      <c r="Q65" s="474"/>
      <c r="R65" s="474"/>
      <c r="S65" s="475"/>
      <c r="T65" s="472"/>
      <c r="U65" s="472"/>
      <c r="V65" s="472"/>
      <c r="W65" s="472"/>
      <c r="X65" s="472"/>
      <c r="Y65" s="472"/>
      <c r="Z65" s="472"/>
      <c r="AA65" s="472"/>
      <c r="AB65" s="472"/>
    </row>
    <row r="66" spans="1:49" ht="12" customHeight="1" x14ac:dyDescent="0.15">
      <c r="A66" s="476">
        <v>18</v>
      </c>
      <c r="B66" s="477"/>
      <c r="C66" s="477"/>
      <c r="D66" s="477"/>
      <c r="E66" s="472"/>
      <c r="F66" s="472"/>
      <c r="G66" s="472"/>
      <c r="H66" s="472"/>
      <c r="I66" s="472" t="s">
        <v>530</v>
      </c>
      <c r="J66" s="472"/>
      <c r="K66" s="472"/>
      <c r="L66" s="472"/>
      <c r="M66" s="472"/>
      <c r="N66" s="487"/>
      <c r="O66" s="488"/>
      <c r="P66" s="488"/>
      <c r="Q66" s="488"/>
      <c r="R66" s="488"/>
      <c r="S66" s="489"/>
      <c r="T66" s="472" t="s">
        <v>530</v>
      </c>
      <c r="U66" s="472"/>
      <c r="V66" s="472"/>
      <c r="W66" s="472"/>
      <c r="X66" s="472"/>
      <c r="Y66" s="472" t="s">
        <v>526</v>
      </c>
      <c r="Z66" s="472"/>
      <c r="AA66" s="472"/>
      <c r="AB66" s="472"/>
      <c r="AC66" s="161"/>
      <c r="AD66" s="161"/>
      <c r="AE66" s="161"/>
      <c r="AF66" s="161"/>
      <c r="AG66" s="161"/>
      <c r="AH66" s="161"/>
      <c r="AI66" s="161"/>
      <c r="AJ66" s="161"/>
      <c r="AK66" s="161"/>
      <c r="AL66" s="161"/>
      <c r="AM66" s="161"/>
      <c r="AN66" s="161"/>
      <c r="AO66" s="161"/>
      <c r="AP66" s="161"/>
      <c r="AQ66" s="161"/>
      <c r="AR66" s="161"/>
      <c r="AS66" s="161"/>
      <c r="AT66" s="161"/>
      <c r="AU66" s="161"/>
      <c r="AV66" s="161"/>
      <c r="AW66" s="161"/>
    </row>
    <row r="67" spans="1:49" ht="12" customHeight="1" x14ac:dyDescent="0.15">
      <c r="A67" s="476"/>
      <c r="B67" s="477"/>
      <c r="C67" s="477"/>
      <c r="D67" s="477"/>
      <c r="E67" s="472"/>
      <c r="F67" s="472"/>
      <c r="G67" s="472"/>
      <c r="H67" s="472"/>
      <c r="I67" s="472"/>
      <c r="J67" s="472"/>
      <c r="K67" s="472"/>
      <c r="L67" s="472"/>
      <c r="M67" s="472"/>
      <c r="N67" s="490"/>
      <c r="O67" s="491"/>
      <c r="P67" s="491"/>
      <c r="Q67" s="491"/>
      <c r="R67" s="491"/>
      <c r="S67" s="492"/>
      <c r="T67" s="472"/>
      <c r="U67" s="472"/>
      <c r="V67" s="472"/>
      <c r="W67" s="472"/>
      <c r="X67" s="472"/>
      <c r="Y67" s="472"/>
      <c r="Z67" s="472"/>
      <c r="AA67" s="472"/>
      <c r="AB67" s="472"/>
    </row>
    <row r="68" spans="1:49" ht="12" customHeight="1" x14ac:dyDescent="0.15">
      <c r="A68" s="476"/>
      <c r="B68" s="477"/>
      <c r="C68" s="477"/>
      <c r="D68" s="477"/>
      <c r="E68" s="472"/>
      <c r="F68" s="472"/>
      <c r="G68" s="472"/>
      <c r="H68" s="472"/>
      <c r="I68" s="472"/>
      <c r="J68" s="472"/>
      <c r="K68" s="472"/>
      <c r="L68" s="472"/>
      <c r="M68" s="472"/>
      <c r="N68" s="473"/>
      <c r="O68" s="474"/>
      <c r="P68" s="474"/>
      <c r="Q68" s="474"/>
      <c r="R68" s="474"/>
      <c r="S68" s="475"/>
      <c r="T68" s="472"/>
      <c r="U68" s="472"/>
      <c r="V68" s="472"/>
      <c r="W68" s="472"/>
      <c r="X68" s="472"/>
      <c r="Y68" s="472"/>
      <c r="Z68" s="472"/>
      <c r="AA68" s="472"/>
      <c r="AB68" s="472"/>
    </row>
    <row r="69" spans="1:49" ht="12" customHeight="1" x14ac:dyDescent="0.15">
      <c r="A69" s="476">
        <v>19</v>
      </c>
      <c r="B69" s="477"/>
      <c r="C69" s="477"/>
      <c r="D69" s="477"/>
      <c r="E69" s="472"/>
      <c r="F69" s="472"/>
      <c r="G69" s="472"/>
      <c r="H69" s="472"/>
      <c r="I69" s="472" t="s">
        <v>530</v>
      </c>
      <c r="J69" s="472"/>
      <c r="K69" s="472"/>
      <c r="L69" s="472"/>
      <c r="M69" s="472"/>
      <c r="N69" s="487"/>
      <c r="O69" s="488"/>
      <c r="P69" s="488"/>
      <c r="Q69" s="488"/>
      <c r="R69" s="488"/>
      <c r="S69" s="489"/>
      <c r="T69" s="472" t="s">
        <v>529</v>
      </c>
      <c r="U69" s="472"/>
      <c r="V69" s="472"/>
      <c r="W69" s="472"/>
      <c r="X69" s="472"/>
      <c r="Y69" s="472" t="s">
        <v>526</v>
      </c>
      <c r="Z69" s="472"/>
      <c r="AA69" s="472"/>
      <c r="AB69" s="472"/>
    </row>
    <row r="70" spans="1:49" ht="12" customHeight="1" x14ac:dyDescent="0.15">
      <c r="A70" s="476"/>
      <c r="B70" s="477"/>
      <c r="C70" s="477"/>
      <c r="D70" s="477"/>
      <c r="E70" s="472"/>
      <c r="F70" s="472"/>
      <c r="G70" s="472"/>
      <c r="H70" s="472"/>
      <c r="I70" s="472"/>
      <c r="J70" s="472"/>
      <c r="K70" s="472"/>
      <c r="L70" s="472"/>
      <c r="M70" s="472"/>
      <c r="N70" s="490"/>
      <c r="O70" s="491"/>
      <c r="P70" s="491"/>
      <c r="Q70" s="491"/>
      <c r="R70" s="491"/>
      <c r="S70" s="492"/>
      <c r="T70" s="472"/>
      <c r="U70" s="472"/>
      <c r="V70" s="472"/>
      <c r="W70" s="472"/>
      <c r="X70" s="472"/>
      <c r="Y70" s="472"/>
      <c r="Z70" s="472"/>
      <c r="AA70" s="472"/>
      <c r="AB70" s="472"/>
    </row>
    <row r="71" spans="1:49" ht="12" customHeight="1" x14ac:dyDescent="0.15">
      <c r="A71" s="476"/>
      <c r="B71" s="477"/>
      <c r="C71" s="477"/>
      <c r="D71" s="477"/>
      <c r="E71" s="472"/>
      <c r="F71" s="472"/>
      <c r="G71" s="472"/>
      <c r="H71" s="472"/>
      <c r="I71" s="472"/>
      <c r="J71" s="472"/>
      <c r="K71" s="472"/>
      <c r="L71" s="472"/>
      <c r="M71" s="472"/>
      <c r="N71" s="473"/>
      <c r="O71" s="474"/>
      <c r="P71" s="474"/>
      <c r="Q71" s="474"/>
      <c r="R71" s="474"/>
      <c r="S71" s="475"/>
      <c r="T71" s="472"/>
      <c r="U71" s="472"/>
      <c r="V71" s="472"/>
      <c r="W71" s="472"/>
      <c r="X71" s="472"/>
      <c r="Y71" s="472"/>
      <c r="Z71" s="472"/>
      <c r="AA71" s="472"/>
      <c r="AB71" s="472"/>
    </row>
    <row r="72" spans="1:49" ht="12" customHeight="1" x14ac:dyDescent="0.15">
      <c r="A72" s="476">
        <v>20</v>
      </c>
      <c r="B72" s="477"/>
      <c r="C72" s="477"/>
      <c r="D72" s="477"/>
      <c r="E72" s="472"/>
      <c r="F72" s="472"/>
      <c r="G72" s="472"/>
      <c r="H72" s="472"/>
      <c r="I72" s="472" t="s">
        <v>530</v>
      </c>
      <c r="J72" s="472"/>
      <c r="K72" s="472"/>
      <c r="L72" s="472"/>
      <c r="M72" s="472"/>
      <c r="N72" s="487"/>
      <c r="O72" s="488"/>
      <c r="P72" s="488"/>
      <c r="Q72" s="488"/>
      <c r="R72" s="488"/>
      <c r="S72" s="489"/>
      <c r="T72" s="472" t="s">
        <v>529</v>
      </c>
      <c r="U72" s="472"/>
      <c r="V72" s="472"/>
      <c r="W72" s="472"/>
      <c r="X72" s="472"/>
      <c r="Y72" s="472" t="s">
        <v>526</v>
      </c>
      <c r="Z72" s="472"/>
      <c r="AA72" s="472"/>
      <c r="AB72" s="472"/>
    </row>
    <row r="73" spans="1:49" ht="12" customHeight="1" x14ac:dyDescent="0.15">
      <c r="A73" s="476"/>
      <c r="B73" s="477"/>
      <c r="C73" s="477"/>
      <c r="D73" s="477"/>
      <c r="E73" s="472"/>
      <c r="F73" s="472"/>
      <c r="G73" s="472"/>
      <c r="H73" s="472"/>
      <c r="I73" s="472"/>
      <c r="J73" s="472"/>
      <c r="K73" s="472"/>
      <c r="L73" s="472"/>
      <c r="M73" s="472"/>
      <c r="N73" s="490"/>
      <c r="O73" s="491"/>
      <c r="P73" s="491"/>
      <c r="Q73" s="491"/>
      <c r="R73" s="491"/>
      <c r="S73" s="492"/>
      <c r="T73" s="472"/>
      <c r="U73" s="472"/>
      <c r="V73" s="472"/>
      <c r="W73" s="472"/>
      <c r="X73" s="472"/>
      <c r="Y73" s="472"/>
      <c r="Z73" s="472"/>
      <c r="AA73" s="472"/>
      <c r="AB73" s="472"/>
    </row>
    <row r="74" spans="1:49" ht="12" customHeight="1" x14ac:dyDescent="0.15">
      <c r="A74" s="476"/>
      <c r="B74" s="477"/>
      <c r="C74" s="477"/>
      <c r="D74" s="477"/>
      <c r="E74" s="472"/>
      <c r="F74" s="472"/>
      <c r="G74" s="472"/>
      <c r="H74" s="472"/>
      <c r="I74" s="472"/>
      <c r="J74" s="472"/>
      <c r="K74" s="472"/>
      <c r="L74" s="472"/>
      <c r="M74" s="472"/>
      <c r="N74" s="473"/>
      <c r="O74" s="474"/>
      <c r="P74" s="474"/>
      <c r="Q74" s="474"/>
      <c r="R74" s="474"/>
      <c r="S74" s="475"/>
      <c r="T74" s="472"/>
      <c r="U74" s="472"/>
      <c r="V74" s="472"/>
      <c r="W74" s="472"/>
      <c r="X74" s="472"/>
      <c r="Y74" s="472"/>
      <c r="Z74" s="472"/>
      <c r="AA74" s="472"/>
      <c r="AB74" s="472"/>
    </row>
    <row r="75" spans="1:49" ht="12" customHeight="1" x14ac:dyDescent="0.15">
      <c r="A75" s="476">
        <v>21</v>
      </c>
      <c r="B75" s="477"/>
      <c r="C75" s="477"/>
      <c r="D75" s="477"/>
      <c r="E75" s="472"/>
      <c r="F75" s="472"/>
      <c r="G75" s="472"/>
      <c r="H75" s="472"/>
      <c r="I75" s="472" t="s">
        <v>530</v>
      </c>
      <c r="J75" s="472"/>
      <c r="K75" s="472"/>
      <c r="L75" s="472"/>
      <c r="M75" s="472"/>
      <c r="N75" s="487"/>
      <c r="O75" s="488"/>
      <c r="P75" s="488"/>
      <c r="Q75" s="488"/>
      <c r="R75" s="488"/>
      <c r="S75" s="489"/>
      <c r="T75" s="472" t="s">
        <v>530</v>
      </c>
      <c r="U75" s="472"/>
      <c r="V75" s="472"/>
      <c r="W75" s="472"/>
      <c r="X75" s="472"/>
      <c r="Y75" s="472" t="s">
        <v>526</v>
      </c>
      <c r="Z75" s="472"/>
      <c r="AA75" s="472"/>
      <c r="AB75" s="472"/>
    </row>
    <row r="76" spans="1:49" ht="12" customHeight="1" x14ac:dyDescent="0.15">
      <c r="A76" s="476"/>
      <c r="B76" s="477"/>
      <c r="C76" s="477"/>
      <c r="D76" s="477"/>
      <c r="E76" s="472"/>
      <c r="F76" s="472"/>
      <c r="G76" s="472"/>
      <c r="H76" s="472"/>
      <c r="I76" s="472"/>
      <c r="J76" s="472"/>
      <c r="K76" s="472"/>
      <c r="L76" s="472"/>
      <c r="M76" s="472"/>
      <c r="N76" s="490"/>
      <c r="O76" s="491"/>
      <c r="P76" s="491"/>
      <c r="Q76" s="491"/>
      <c r="R76" s="491"/>
      <c r="S76" s="492"/>
      <c r="T76" s="472"/>
      <c r="U76" s="472"/>
      <c r="V76" s="472"/>
      <c r="W76" s="472"/>
      <c r="X76" s="472"/>
      <c r="Y76" s="472"/>
      <c r="Z76" s="472"/>
      <c r="AA76" s="472"/>
      <c r="AB76" s="472"/>
    </row>
    <row r="77" spans="1:49" ht="12" customHeight="1" x14ac:dyDescent="0.15">
      <c r="A77" s="476"/>
      <c r="B77" s="477"/>
      <c r="C77" s="477"/>
      <c r="D77" s="477"/>
      <c r="E77" s="472"/>
      <c r="F77" s="472"/>
      <c r="G77" s="472"/>
      <c r="H77" s="472"/>
      <c r="I77" s="472"/>
      <c r="J77" s="472"/>
      <c r="K77" s="472"/>
      <c r="L77" s="472"/>
      <c r="M77" s="472"/>
      <c r="N77" s="473"/>
      <c r="O77" s="474"/>
      <c r="P77" s="474"/>
      <c r="Q77" s="474"/>
      <c r="R77" s="474"/>
      <c r="S77" s="475"/>
      <c r="T77" s="472"/>
      <c r="U77" s="472"/>
      <c r="V77" s="472"/>
      <c r="W77" s="472"/>
      <c r="X77" s="472"/>
      <c r="Y77" s="472"/>
      <c r="Z77" s="472"/>
      <c r="AA77" s="472"/>
      <c r="AB77" s="472"/>
    </row>
    <row r="78" spans="1:49" ht="12" customHeight="1" x14ac:dyDescent="0.15">
      <c r="A78" s="476">
        <v>22</v>
      </c>
      <c r="B78" s="477"/>
      <c r="C78" s="477"/>
      <c r="D78" s="477"/>
      <c r="E78" s="472"/>
      <c r="F78" s="472"/>
      <c r="G78" s="472"/>
      <c r="H78" s="472"/>
      <c r="I78" s="472" t="s">
        <v>530</v>
      </c>
      <c r="J78" s="472"/>
      <c r="K78" s="472"/>
      <c r="L78" s="472"/>
      <c r="M78" s="472"/>
      <c r="N78" s="487"/>
      <c r="O78" s="488"/>
      <c r="P78" s="488"/>
      <c r="Q78" s="488"/>
      <c r="R78" s="488"/>
      <c r="S78" s="489"/>
      <c r="T78" s="472" t="s">
        <v>529</v>
      </c>
      <c r="U78" s="472"/>
      <c r="V78" s="472"/>
      <c r="W78" s="472"/>
      <c r="X78" s="472"/>
      <c r="Y78" s="472" t="s">
        <v>526</v>
      </c>
      <c r="Z78" s="472"/>
      <c r="AA78" s="472"/>
      <c r="AB78" s="472"/>
    </row>
    <row r="79" spans="1:49" ht="12" customHeight="1" x14ac:dyDescent="0.15">
      <c r="A79" s="476"/>
      <c r="B79" s="477"/>
      <c r="C79" s="477"/>
      <c r="D79" s="477"/>
      <c r="E79" s="472"/>
      <c r="F79" s="472"/>
      <c r="G79" s="472"/>
      <c r="H79" s="472"/>
      <c r="I79" s="472"/>
      <c r="J79" s="472"/>
      <c r="K79" s="472"/>
      <c r="L79" s="472"/>
      <c r="M79" s="472"/>
      <c r="N79" s="490"/>
      <c r="O79" s="491"/>
      <c r="P79" s="491"/>
      <c r="Q79" s="491"/>
      <c r="R79" s="491"/>
      <c r="S79" s="492"/>
      <c r="T79" s="472"/>
      <c r="U79" s="472"/>
      <c r="V79" s="472"/>
      <c r="W79" s="472"/>
      <c r="X79" s="472"/>
      <c r="Y79" s="472"/>
      <c r="Z79" s="472"/>
      <c r="AA79" s="472"/>
      <c r="AB79" s="472"/>
    </row>
    <row r="80" spans="1:49" ht="12" customHeight="1" x14ac:dyDescent="0.15">
      <c r="A80" s="476"/>
      <c r="B80" s="477"/>
      <c r="C80" s="477"/>
      <c r="D80" s="477"/>
      <c r="E80" s="472"/>
      <c r="F80" s="472"/>
      <c r="G80" s="472"/>
      <c r="H80" s="472"/>
      <c r="I80" s="472"/>
      <c r="J80" s="472"/>
      <c r="K80" s="472"/>
      <c r="L80" s="472"/>
      <c r="M80" s="472"/>
      <c r="N80" s="473"/>
      <c r="O80" s="474"/>
      <c r="P80" s="474"/>
      <c r="Q80" s="474"/>
      <c r="R80" s="474"/>
      <c r="S80" s="475"/>
      <c r="T80" s="472"/>
      <c r="U80" s="472"/>
      <c r="V80" s="472"/>
      <c r="W80" s="472"/>
      <c r="X80" s="472"/>
      <c r="Y80" s="472"/>
      <c r="Z80" s="472"/>
      <c r="AA80" s="472"/>
      <c r="AB80" s="472"/>
    </row>
    <row r="81" spans="1:28" ht="12" customHeight="1" x14ac:dyDescent="0.15">
      <c r="A81" s="476">
        <v>23</v>
      </c>
      <c r="B81" s="477"/>
      <c r="C81" s="477"/>
      <c r="D81" s="477"/>
      <c r="E81" s="472"/>
      <c r="F81" s="472"/>
      <c r="G81" s="472"/>
      <c r="H81" s="472"/>
      <c r="I81" s="472" t="s">
        <v>530</v>
      </c>
      <c r="J81" s="472"/>
      <c r="K81" s="472"/>
      <c r="L81" s="472"/>
      <c r="M81" s="472"/>
      <c r="N81" s="487"/>
      <c r="O81" s="488"/>
      <c r="P81" s="488"/>
      <c r="Q81" s="488"/>
      <c r="R81" s="488"/>
      <c r="S81" s="489"/>
      <c r="T81" s="472" t="s">
        <v>530</v>
      </c>
      <c r="U81" s="472"/>
      <c r="V81" s="472"/>
      <c r="W81" s="472"/>
      <c r="X81" s="472"/>
      <c r="Y81" s="472" t="s">
        <v>526</v>
      </c>
      <c r="Z81" s="472"/>
      <c r="AA81" s="472"/>
      <c r="AB81" s="472"/>
    </row>
    <row r="82" spans="1:28" ht="12" customHeight="1" x14ac:dyDescent="0.15">
      <c r="A82" s="476"/>
      <c r="B82" s="477"/>
      <c r="C82" s="477"/>
      <c r="D82" s="477"/>
      <c r="E82" s="472"/>
      <c r="F82" s="472"/>
      <c r="G82" s="472"/>
      <c r="H82" s="472"/>
      <c r="I82" s="472"/>
      <c r="J82" s="472"/>
      <c r="K82" s="472"/>
      <c r="L82" s="472"/>
      <c r="M82" s="472"/>
      <c r="N82" s="490"/>
      <c r="O82" s="491"/>
      <c r="P82" s="491"/>
      <c r="Q82" s="491"/>
      <c r="R82" s="491"/>
      <c r="S82" s="492"/>
      <c r="T82" s="472"/>
      <c r="U82" s="472"/>
      <c r="V82" s="472"/>
      <c r="W82" s="472"/>
      <c r="X82" s="472"/>
      <c r="Y82" s="472"/>
      <c r="Z82" s="472"/>
      <c r="AA82" s="472"/>
      <c r="AB82" s="472"/>
    </row>
    <row r="83" spans="1:28" ht="12" customHeight="1" x14ac:dyDescent="0.15">
      <c r="A83" s="476"/>
      <c r="B83" s="477"/>
      <c r="C83" s="477"/>
      <c r="D83" s="477"/>
      <c r="E83" s="472"/>
      <c r="F83" s="472"/>
      <c r="G83" s="472"/>
      <c r="H83" s="472"/>
      <c r="I83" s="472"/>
      <c r="J83" s="472"/>
      <c r="K83" s="472"/>
      <c r="L83" s="472"/>
      <c r="M83" s="472"/>
      <c r="N83" s="473"/>
      <c r="O83" s="474"/>
      <c r="P83" s="474"/>
      <c r="Q83" s="474"/>
      <c r="R83" s="474"/>
      <c r="S83" s="475"/>
      <c r="T83" s="472"/>
      <c r="U83" s="472"/>
      <c r="V83" s="472"/>
      <c r="W83" s="472"/>
      <c r="X83" s="472"/>
      <c r="Y83" s="472"/>
      <c r="Z83" s="472"/>
      <c r="AA83" s="472"/>
      <c r="AB83" s="472"/>
    </row>
    <row r="84" spans="1:28" ht="12" customHeight="1" x14ac:dyDescent="0.15">
      <c r="A84" s="476">
        <v>24</v>
      </c>
      <c r="B84" s="477"/>
      <c r="C84" s="477"/>
      <c r="D84" s="477"/>
      <c r="E84" s="472"/>
      <c r="F84" s="472"/>
      <c r="G84" s="472"/>
      <c r="H84" s="472"/>
      <c r="I84" s="472" t="s">
        <v>530</v>
      </c>
      <c r="J84" s="472"/>
      <c r="K84" s="472"/>
      <c r="L84" s="472"/>
      <c r="M84" s="472"/>
      <c r="N84" s="487"/>
      <c r="O84" s="488"/>
      <c r="P84" s="488"/>
      <c r="Q84" s="488"/>
      <c r="R84" s="488"/>
      <c r="S84" s="489"/>
      <c r="T84" s="472" t="s">
        <v>530</v>
      </c>
      <c r="U84" s="472"/>
      <c r="V84" s="472"/>
      <c r="W84" s="472"/>
      <c r="X84" s="472"/>
      <c r="Y84" s="472" t="s">
        <v>526</v>
      </c>
      <c r="Z84" s="472"/>
      <c r="AA84" s="472"/>
      <c r="AB84" s="472"/>
    </row>
    <row r="85" spans="1:28" ht="12" customHeight="1" x14ac:dyDescent="0.15">
      <c r="A85" s="476"/>
      <c r="B85" s="477"/>
      <c r="C85" s="477"/>
      <c r="D85" s="477"/>
      <c r="E85" s="472"/>
      <c r="F85" s="472"/>
      <c r="G85" s="472"/>
      <c r="H85" s="472"/>
      <c r="I85" s="472"/>
      <c r="J85" s="472"/>
      <c r="K85" s="472"/>
      <c r="L85" s="472"/>
      <c r="M85" s="472"/>
      <c r="N85" s="490"/>
      <c r="O85" s="491"/>
      <c r="P85" s="491"/>
      <c r="Q85" s="491"/>
      <c r="R85" s="491"/>
      <c r="S85" s="492"/>
      <c r="T85" s="472"/>
      <c r="U85" s="472"/>
      <c r="V85" s="472"/>
      <c r="W85" s="472"/>
      <c r="X85" s="472"/>
      <c r="Y85" s="472"/>
      <c r="Z85" s="472"/>
      <c r="AA85" s="472"/>
      <c r="AB85" s="472"/>
    </row>
    <row r="86" spans="1:28" ht="12" customHeight="1" x14ac:dyDescent="0.15">
      <c r="A86" s="476"/>
      <c r="B86" s="477"/>
      <c r="C86" s="477"/>
      <c r="D86" s="477"/>
      <c r="E86" s="472"/>
      <c r="F86" s="472"/>
      <c r="G86" s="472"/>
      <c r="H86" s="472"/>
      <c r="I86" s="472"/>
      <c r="J86" s="472"/>
      <c r="K86" s="472"/>
      <c r="L86" s="472"/>
      <c r="M86" s="472"/>
      <c r="N86" s="473"/>
      <c r="O86" s="474"/>
      <c r="P86" s="474"/>
      <c r="Q86" s="474"/>
      <c r="R86" s="474"/>
      <c r="S86" s="475"/>
      <c r="T86" s="472"/>
      <c r="U86" s="472"/>
      <c r="V86" s="472"/>
      <c r="W86" s="472"/>
      <c r="X86" s="472"/>
      <c r="Y86" s="472"/>
      <c r="Z86" s="472"/>
      <c r="AA86" s="472"/>
      <c r="AB86" s="472"/>
    </row>
    <row r="87" spans="1:28" ht="12" customHeight="1" x14ac:dyDescent="0.15">
      <c r="A87" s="476">
        <v>25</v>
      </c>
      <c r="B87" s="477"/>
      <c r="C87" s="477"/>
      <c r="D87" s="477"/>
      <c r="E87" s="472"/>
      <c r="F87" s="472"/>
      <c r="G87" s="472"/>
      <c r="H87" s="472"/>
      <c r="I87" s="472" t="s">
        <v>530</v>
      </c>
      <c r="J87" s="472"/>
      <c r="K87" s="472"/>
      <c r="L87" s="472"/>
      <c r="M87" s="472"/>
      <c r="N87" s="487"/>
      <c r="O87" s="488"/>
      <c r="P87" s="488"/>
      <c r="Q87" s="488"/>
      <c r="R87" s="488"/>
      <c r="S87" s="489"/>
      <c r="T87" s="472" t="s">
        <v>529</v>
      </c>
      <c r="U87" s="472"/>
      <c r="V87" s="472"/>
      <c r="W87" s="472"/>
      <c r="X87" s="472"/>
      <c r="Y87" s="472" t="s">
        <v>526</v>
      </c>
      <c r="Z87" s="472"/>
      <c r="AA87" s="472"/>
      <c r="AB87" s="472"/>
    </row>
    <row r="88" spans="1:28" ht="12" customHeight="1" x14ac:dyDescent="0.15">
      <c r="A88" s="476"/>
      <c r="B88" s="477"/>
      <c r="C88" s="477"/>
      <c r="D88" s="477"/>
      <c r="E88" s="472"/>
      <c r="F88" s="472"/>
      <c r="G88" s="472"/>
      <c r="H88" s="472"/>
      <c r="I88" s="472"/>
      <c r="J88" s="472"/>
      <c r="K88" s="472"/>
      <c r="L88" s="472"/>
      <c r="M88" s="472"/>
      <c r="N88" s="490"/>
      <c r="O88" s="491"/>
      <c r="P88" s="491"/>
      <c r="Q88" s="491"/>
      <c r="R88" s="491"/>
      <c r="S88" s="492"/>
      <c r="T88" s="472"/>
      <c r="U88" s="472"/>
      <c r="V88" s="472"/>
      <c r="W88" s="472"/>
      <c r="X88" s="472"/>
      <c r="Y88" s="472"/>
      <c r="Z88" s="472"/>
      <c r="AA88" s="472"/>
      <c r="AB88" s="472"/>
    </row>
    <row r="89" spans="1:28" ht="12" customHeight="1" x14ac:dyDescent="0.15">
      <c r="A89" s="476"/>
      <c r="B89" s="477"/>
      <c r="C89" s="477"/>
      <c r="D89" s="477"/>
      <c r="E89" s="472"/>
      <c r="F89" s="472"/>
      <c r="G89" s="472"/>
      <c r="H89" s="472"/>
      <c r="I89" s="472"/>
      <c r="J89" s="472"/>
      <c r="K89" s="472"/>
      <c r="L89" s="472"/>
      <c r="M89" s="472"/>
      <c r="N89" s="473"/>
      <c r="O89" s="474"/>
      <c r="P89" s="474"/>
      <c r="Q89" s="474"/>
      <c r="R89" s="474"/>
      <c r="S89" s="475"/>
      <c r="T89" s="472"/>
      <c r="U89" s="472"/>
      <c r="V89" s="472"/>
      <c r="W89" s="472"/>
      <c r="X89" s="472"/>
      <c r="Y89" s="472"/>
      <c r="Z89" s="472"/>
      <c r="AA89" s="472"/>
      <c r="AB89" s="472"/>
    </row>
    <row r="90" spans="1:28" ht="12" customHeight="1" x14ac:dyDescent="0.15">
      <c r="A90" s="476">
        <v>26</v>
      </c>
      <c r="B90" s="477"/>
      <c r="C90" s="477"/>
      <c r="D90" s="477"/>
      <c r="E90" s="472"/>
      <c r="F90" s="472"/>
      <c r="G90" s="472"/>
      <c r="H90" s="472"/>
      <c r="I90" s="472" t="s">
        <v>530</v>
      </c>
      <c r="J90" s="472"/>
      <c r="K90" s="472"/>
      <c r="L90" s="472"/>
      <c r="M90" s="472"/>
      <c r="N90" s="487"/>
      <c r="O90" s="488"/>
      <c r="P90" s="488"/>
      <c r="Q90" s="488"/>
      <c r="R90" s="488"/>
      <c r="S90" s="489"/>
      <c r="T90" s="472" t="s">
        <v>530</v>
      </c>
      <c r="U90" s="472"/>
      <c r="V90" s="472"/>
      <c r="W90" s="472"/>
      <c r="X90" s="472"/>
      <c r="Y90" s="472" t="s">
        <v>526</v>
      </c>
      <c r="Z90" s="472"/>
      <c r="AA90" s="472"/>
      <c r="AB90" s="472"/>
    </row>
    <row r="91" spans="1:28" ht="12" customHeight="1" x14ac:dyDescent="0.15">
      <c r="A91" s="476"/>
      <c r="B91" s="477"/>
      <c r="C91" s="477"/>
      <c r="D91" s="477"/>
      <c r="E91" s="472"/>
      <c r="F91" s="472"/>
      <c r="G91" s="472"/>
      <c r="H91" s="472"/>
      <c r="I91" s="472"/>
      <c r="J91" s="472"/>
      <c r="K91" s="472"/>
      <c r="L91" s="472"/>
      <c r="M91" s="472"/>
      <c r="N91" s="490"/>
      <c r="O91" s="491"/>
      <c r="P91" s="491"/>
      <c r="Q91" s="491"/>
      <c r="R91" s="491"/>
      <c r="S91" s="492"/>
      <c r="T91" s="472"/>
      <c r="U91" s="472"/>
      <c r="V91" s="472"/>
      <c r="W91" s="472"/>
      <c r="X91" s="472"/>
      <c r="Y91" s="472"/>
      <c r="Z91" s="472"/>
      <c r="AA91" s="472"/>
      <c r="AB91" s="472"/>
    </row>
    <row r="92" spans="1:28" ht="12" customHeight="1" x14ac:dyDescent="0.15">
      <c r="A92" s="476"/>
      <c r="B92" s="477"/>
      <c r="C92" s="477"/>
      <c r="D92" s="477"/>
      <c r="E92" s="472"/>
      <c r="F92" s="472"/>
      <c r="G92" s="472"/>
      <c r="H92" s="472"/>
      <c r="I92" s="472"/>
      <c r="J92" s="472"/>
      <c r="K92" s="472"/>
      <c r="L92" s="472"/>
      <c r="M92" s="472"/>
      <c r="N92" s="473"/>
      <c r="O92" s="474"/>
      <c r="P92" s="474"/>
      <c r="Q92" s="474"/>
      <c r="R92" s="474"/>
      <c r="S92" s="475"/>
      <c r="T92" s="472"/>
      <c r="U92" s="472"/>
      <c r="V92" s="472"/>
      <c r="W92" s="472"/>
      <c r="X92" s="472"/>
      <c r="Y92" s="472"/>
      <c r="Z92" s="472"/>
      <c r="AA92" s="472"/>
      <c r="AB92" s="472"/>
    </row>
    <row r="93" spans="1:28" ht="12" customHeight="1" x14ac:dyDescent="0.15">
      <c r="A93" s="476">
        <v>27</v>
      </c>
      <c r="B93" s="477"/>
      <c r="C93" s="477"/>
      <c r="D93" s="477"/>
      <c r="E93" s="472"/>
      <c r="F93" s="472"/>
      <c r="G93" s="472"/>
      <c r="H93" s="472"/>
      <c r="I93" s="472" t="s">
        <v>530</v>
      </c>
      <c r="J93" s="472"/>
      <c r="K93" s="472"/>
      <c r="L93" s="472"/>
      <c r="M93" s="472"/>
      <c r="N93" s="487"/>
      <c r="O93" s="488"/>
      <c r="P93" s="488"/>
      <c r="Q93" s="488"/>
      <c r="R93" s="488"/>
      <c r="S93" s="489"/>
      <c r="T93" s="472" t="s">
        <v>529</v>
      </c>
      <c r="U93" s="472"/>
      <c r="V93" s="472"/>
      <c r="W93" s="472"/>
      <c r="X93" s="472"/>
      <c r="Y93" s="472" t="s">
        <v>526</v>
      </c>
      <c r="Z93" s="472"/>
      <c r="AA93" s="472"/>
      <c r="AB93" s="472"/>
    </row>
    <row r="94" spans="1:28" ht="12" customHeight="1" x14ac:dyDescent="0.15">
      <c r="A94" s="476"/>
      <c r="B94" s="477"/>
      <c r="C94" s="477"/>
      <c r="D94" s="477"/>
      <c r="E94" s="472"/>
      <c r="F94" s="472"/>
      <c r="G94" s="472"/>
      <c r="H94" s="472"/>
      <c r="I94" s="472"/>
      <c r="J94" s="472"/>
      <c r="K94" s="472"/>
      <c r="L94" s="472"/>
      <c r="M94" s="472"/>
      <c r="N94" s="490"/>
      <c r="O94" s="491"/>
      <c r="P94" s="491"/>
      <c r="Q94" s="491"/>
      <c r="R94" s="491"/>
      <c r="S94" s="492"/>
      <c r="T94" s="472"/>
      <c r="U94" s="472"/>
      <c r="V94" s="472"/>
      <c r="W94" s="472"/>
      <c r="X94" s="472"/>
      <c r="Y94" s="472"/>
      <c r="Z94" s="472"/>
      <c r="AA94" s="472"/>
      <c r="AB94" s="472"/>
    </row>
    <row r="95" spans="1:28" ht="12" customHeight="1" x14ac:dyDescent="0.15">
      <c r="A95" s="476"/>
      <c r="B95" s="477"/>
      <c r="C95" s="477"/>
      <c r="D95" s="477"/>
      <c r="E95" s="472"/>
      <c r="F95" s="472"/>
      <c r="G95" s="472"/>
      <c r="H95" s="472"/>
      <c r="I95" s="472"/>
      <c r="J95" s="472"/>
      <c r="K95" s="472"/>
      <c r="L95" s="472"/>
      <c r="M95" s="472"/>
      <c r="N95" s="473"/>
      <c r="O95" s="474"/>
      <c r="P95" s="474"/>
      <c r="Q95" s="474"/>
      <c r="R95" s="474"/>
      <c r="S95" s="475"/>
      <c r="T95" s="472"/>
      <c r="U95" s="472"/>
      <c r="V95" s="472"/>
      <c r="W95" s="472"/>
      <c r="X95" s="472"/>
      <c r="Y95" s="472"/>
      <c r="Z95" s="472"/>
      <c r="AA95" s="472"/>
      <c r="AB95" s="472"/>
    </row>
    <row r="96" spans="1:28" ht="12" customHeight="1" x14ac:dyDescent="0.15">
      <c r="A96" s="476">
        <v>28</v>
      </c>
      <c r="B96" s="477"/>
      <c r="C96" s="477"/>
      <c r="D96" s="477"/>
      <c r="E96" s="472"/>
      <c r="F96" s="472"/>
      <c r="G96" s="472"/>
      <c r="H96" s="472"/>
      <c r="I96" s="472" t="s">
        <v>530</v>
      </c>
      <c r="J96" s="472"/>
      <c r="K96" s="472"/>
      <c r="L96" s="472"/>
      <c r="M96" s="472"/>
      <c r="N96" s="487"/>
      <c r="O96" s="488"/>
      <c r="P96" s="488"/>
      <c r="Q96" s="488"/>
      <c r="R96" s="488"/>
      <c r="S96" s="489"/>
      <c r="T96" s="472" t="s">
        <v>530</v>
      </c>
      <c r="U96" s="472"/>
      <c r="V96" s="472"/>
      <c r="W96" s="472"/>
      <c r="X96" s="472"/>
      <c r="Y96" s="472" t="s">
        <v>526</v>
      </c>
      <c r="Z96" s="472"/>
      <c r="AA96" s="472"/>
      <c r="AB96" s="472"/>
    </row>
    <row r="97" spans="1:28" ht="12" customHeight="1" x14ac:dyDescent="0.15">
      <c r="A97" s="476"/>
      <c r="B97" s="477"/>
      <c r="C97" s="477"/>
      <c r="D97" s="477"/>
      <c r="E97" s="472"/>
      <c r="F97" s="472"/>
      <c r="G97" s="472"/>
      <c r="H97" s="472"/>
      <c r="I97" s="472"/>
      <c r="J97" s="472"/>
      <c r="K97" s="472"/>
      <c r="L97" s="472"/>
      <c r="M97" s="472"/>
      <c r="N97" s="490"/>
      <c r="O97" s="491"/>
      <c r="P97" s="491"/>
      <c r="Q97" s="491"/>
      <c r="R97" s="491"/>
      <c r="S97" s="492"/>
      <c r="T97" s="472"/>
      <c r="U97" s="472"/>
      <c r="V97" s="472"/>
      <c r="W97" s="472"/>
      <c r="X97" s="472"/>
      <c r="Y97" s="472"/>
      <c r="Z97" s="472"/>
      <c r="AA97" s="472"/>
      <c r="AB97" s="472"/>
    </row>
    <row r="98" spans="1:28" ht="12" customHeight="1" x14ac:dyDescent="0.15">
      <c r="A98" s="476"/>
      <c r="B98" s="477"/>
      <c r="C98" s="477"/>
      <c r="D98" s="477"/>
      <c r="E98" s="472"/>
      <c r="F98" s="472"/>
      <c r="G98" s="472"/>
      <c r="H98" s="472"/>
      <c r="I98" s="472"/>
      <c r="J98" s="472"/>
      <c r="K98" s="472"/>
      <c r="L98" s="472"/>
      <c r="M98" s="472"/>
      <c r="N98" s="473"/>
      <c r="O98" s="474"/>
      <c r="P98" s="474"/>
      <c r="Q98" s="474"/>
      <c r="R98" s="474"/>
      <c r="S98" s="475"/>
      <c r="T98" s="472"/>
      <c r="U98" s="472"/>
      <c r="V98" s="472"/>
      <c r="W98" s="472"/>
      <c r="X98" s="472"/>
      <c r="Y98" s="472"/>
      <c r="Z98" s="472"/>
      <c r="AA98" s="472"/>
      <c r="AB98" s="472"/>
    </row>
    <row r="99" spans="1:28" ht="12" customHeight="1" x14ac:dyDescent="0.15">
      <c r="A99" s="476">
        <v>29</v>
      </c>
      <c r="B99" s="477"/>
      <c r="C99" s="477"/>
      <c r="D99" s="477"/>
      <c r="E99" s="472"/>
      <c r="F99" s="472"/>
      <c r="G99" s="472"/>
      <c r="H99" s="472"/>
      <c r="I99" s="472" t="s">
        <v>530</v>
      </c>
      <c r="J99" s="472"/>
      <c r="K99" s="472"/>
      <c r="L99" s="472"/>
      <c r="M99" s="472"/>
      <c r="N99" s="487"/>
      <c r="O99" s="488"/>
      <c r="P99" s="488"/>
      <c r="Q99" s="488"/>
      <c r="R99" s="488"/>
      <c r="S99" s="489"/>
      <c r="T99" s="472" t="s">
        <v>530</v>
      </c>
      <c r="U99" s="472"/>
      <c r="V99" s="472"/>
      <c r="W99" s="472"/>
      <c r="X99" s="472"/>
      <c r="Y99" s="472" t="s">
        <v>526</v>
      </c>
      <c r="Z99" s="472"/>
      <c r="AA99" s="472"/>
      <c r="AB99" s="472"/>
    </row>
    <row r="100" spans="1:28" ht="12" customHeight="1" x14ac:dyDescent="0.15">
      <c r="A100" s="476"/>
      <c r="B100" s="477"/>
      <c r="C100" s="477"/>
      <c r="D100" s="477"/>
      <c r="E100" s="472"/>
      <c r="F100" s="472"/>
      <c r="G100" s="472"/>
      <c r="H100" s="472"/>
      <c r="I100" s="472"/>
      <c r="J100" s="472"/>
      <c r="K100" s="472"/>
      <c r="L100" s="472"/>
      <c r="M100" s="472"/>
      <c r="N100" s="490"/>
      <c r="O100" s="491"/>
      <c r="P100" s="491"/>
      <c r="Q100" s="491"/>
      <c r="R100" s="491"/>
      <c r="S100" s="492"/>
      <c r="T100" s="472"/>
      <c r="U100" s="472"/>
      <c r="V100" s="472"/>
      <c r="W100" s="472"/>
      <c r="X100" s="472"/>
      <c r="Y100" s="472"/>
      <c r="Z100" s="472"/>
      <c r="AA100" s="472"/>
      <c r="AB100" s="472"/>
    </row>
    <row r="101" spans="1:28" ht="12" customHeight="1" x14ac:dyDescent="0.15">
      <c r="A101" s="476"/>
      <c r="B101" s="477"/>
      <c r="C101" s="477"/>
      <c r="D101" s="477"/>
      <c r="E101" s="472"/>
      <c r="F101" s="472"/>
      <c r="G101" s="472"/>
      <c r="H101" s="472"/>
      <c r="I101" s="472"/>
      <c r="J101" s="472"/>
      <c r="K101" s="472"/>
      <c r="L101" s="472"/>
      <c r="M101" s="472"/>
      <c r="N101" s="473"/>
      <c r="O101" s="474"/>
      <c r="P101" s="474"/>
      <c r="Q101" s="474"/>
      <c r="R101" s="474"/>
      <c r="S101" s="475"/>
      <c r="T101" s="472"/>
      <c r="U101" s="472"/>
      <c r="V101" s="472"/>
      <c r="W101" s="472"/>
      <c r="X101" s="472"/>
      <c r="Y101" s="472"/>
      <c r="Z101" s="472"/>
      <c r="AA101" s="472"/>
      <c r="AB101" s="472"/>
    </row>
    <row r="102" spans="1:28" ht="12" customHeight="1" x14ac:dyDescent="0.15">
      <c r="A102" s="476">
        <v>30</v>
      </c>
      <c r="B102" s="477"/>
      <c r="C102" s="477"/>
      <c r="D102" s="477"/>
      <c r="E102" s="472"/>
      <c r="F102" s="472"/>
      <c r="G102" s="472"/>
      <c r="H102" s="472"/>
      <c r="I102" s="472" t="s">
        <v>529</v>
      </c>
      <c r="J102" s="472"/>
      <c r="K102" s="472"/>
      <c r="L102" s="472"/>
      <c r="M102" s="472"/>
      <c r="N102" s="487"/>
      <c r="O102" s="488"/>
      <c r="P102" s="488"/>
      <c r="Q102" s="488"/>
      <c r="R102" s="488"/>
      <c r="S102" s="489"/>
      <c r="T102" s="472" t="s">
        <v>530</v>
      </c>
      <c r="U102" s="472"/>
      <c r="V102" s="472"/>
      <c r="W102" s="472"/>
      <c r="X102" s="472"/>
      <c r="Y102" s="472" t="s">
        <v>526</v>
      </c>
      <c r="Z102" s="472"/>
      <c r="AA102" s="472"/>
      <c r="AB102" s="472"/>
    </row>
    <row r="103" spans="1:28" ht="12" customHeight="1" x14ac:dyDescent="0.15">
      <c r="A103" s="476"/>
      <c r="B103" s="477"/>
      <c r="C103" s="477"/>
      <c r="D103" s="477"/>
      <c r="E103" s="472"/>
      <c r="F103" s="472"/>
      <c r="G103" s="472"/>
      <c r="H103" s="472"/>
      <c r="I103" s="472"/>
      <c r="J103" s="472"/>
      <c r="K103" s="472"/>
      <c r="L103" s="472"/>
      <c r="M103" s="472"/>
      <c r="N103" s="490"/>
      <c r="O103" s="491"/>
      <c r="P103" s="491"/>
      <c r="Q103" s="491"/>
      <c r="R103" s="491"/>
      <c r="S103" s="492"/>
      <c r="T103" s="472"/>
      <c r="U103" s="472"/>
      <c r="V103" s="472"/>
      <c r="W103" s="472"/>
      <c r="X103" s="472"/>
      <c r="Y103" s="472"/>
      <c r="Z103" s="472"/>
      <c r="AA103" s="472"/>
      <c r="AB103" s="472"/>
    </row>
    <row r="104" spans="1:28" ht="12" customHeight="1" x14ac:dyDescent="0.15">
      <c r="A104" s="476"/>
      <c r="B104" s="477"/>
      <c r="C104" s="477"/>
      <c r="D104" s="477"/>
      <c r="E104" s="472"/>
      <c r="F104" s="472"/>
      <c r="G104" s="472"/>
      <c r="H104" s="472"/>
      <c r="I104" s="472"/>
      <c r="J104" s="472"/>
      <c r="K104" s="472"/>
      <c r="L104" s="472"/>
      <c r="M104" s="472"/>
      <c r="N104" s="473"/>
      <c r="O104" s="474"/>
      <c r="P104" s="474"/>
      <c r="Q104" s="474"/>
      <c r="R104" s="474"/>
      <c r="S104" s="475"/>
      <c r="T104" s="472"/>
      <c r="U104" s="472"/>
      <c r="V104" s="472"/>
      <c r="W104" s="472"/>
      <c r="X104" s="472"/>
      <c r="Y104" s="472"/>
      <c r="Z104" s="472"/>
      <c r="AA104" s="472"/>
      <c r="AB104" s="472"/>
    </row>
    <row r="105" spans="1:28" ht="12" customHeight="1" x14ac:dyDescent="0.15">
      <c r="A105" s="476">
        <v>31</v>
      </c>
      <c r="B105" s="477"/>
      <c r="C105" s="477"/>
      <c r="D105" s="477"/>
      <c r="E105" s="472"/>
      <c r="F105" s="472"/>
      <c r="G105" s="472"/>
      <c r="H105" s="472"/>
      <c r="I105" s="472" t="s">
        <v>529</v>
      </c>
      <c r="J105" s="472"/>
      <c r="K105" s="472"/>
      <c r="L105" s="472"/>
      <c r="M105" s="472"/>
      <c r="N105" s="487"/>
      <c r="O105" s="488"/>
      <c r="P105" s="488"/>
      <c r="Q105" s="488"/>
      <c r="R105" s="488"/>
      <c r="S105" s="489"/>
      <c r="T105" s="472" t="s">
        <v>529</v>
      </c>
      <c r="U105" s="472"/>
      <c r="V105" s="472"/>
      <c r="W105" s="472"/>
      <c r="X105" s="472"/>
      <c r="Y105" s="472" t="s">
        <v>526</v>
      </c>
      <c r="Z105" s="472"/>
      <c r="AA105" s="472"/>
      <c r="AB105" s="472"/>
    </row>
    <row r="106" spans="1:28" ht="12" customHeight="1" x14ac:dyDescent="0.15">
      <c r="A106" s="476"/>
      <c r="B106" s="477"/>
      <c r="C106" s="477"/>
      <c r="D106" s="477"/>
      <c r="E106" s="472"/>
      <c r="F106" s="472"/>
      <c r="G106" s="472"/>
      <c r="H106" s="472"/>
      <c r="I106" s="472"/>
      <c r="J106" s="472"/>
      <c r="K106" s="472"/>
      <c r="L106" s="472"/>
      <c r="M106" s="472"/>
      <c r="N106" s="490"/>
      <c r="O106" s="491"/>
      <c r="P106" s="491"/>
      <c r="Q106" s="491"/>
      <c r="R106" s="491"/>
      <c r="S106" s="492"/>
      <c r="T106" s="472"/>
      <c r="U106" s="472"/>
      <c r="V106" s="472"/>
      <c r="W106" s="472"/>
      <c r="X106" s="472"/>
      <c r="Y106" s="472"/>
      <c r="Z106" s="472"/>
      <c r="AA106" s="472"/>
      <c r="AB106" s="472"/>
    </row>
    <row r="107" spans="1:28" ht="12" customHeight="1" x14ac:dyDescent="0.15">
      <c r="A107" s="476"/>
      <c r="B107" s="477"/>
      <c r="C107" s="477"/>
      <c r="D107" s="477"/>
      <c r="E107" s="472"/>
      <c r="F107" s="472"/>
      <c r="G107" s="472"/>
      <c r="H107" s="472"/>
      <c r="I107" s="472"/>
      <c r="J107" s="472"/>
      <c r="K107" s="472"/>
      <c r="L107" s="472"/>
      <c r="M107" s="472"/>
      <c r="N107" s="473"/>
      <c r="O107" s="474"/>
      <c r="P107" s="474"/>
      <c r="Q107" s="474"/>
      <c r="R107" s="474"/>
      <c r="S107" s="475"/>
      <c r="T107" s="472"/>
      <c r="U107" s="472"/>
      <c r="V107" s="472"/>
      <c r="W107" s="472"/>
      <c r="X107" s="472"/>
      <c r="Y107" s="472"/>
      <c r="Z107" s="472"/>
      <c r="AA107" s="472"/>
      <c r="AB107" s="472"/>
    </row>
    <row r="108" spans="1:28" ht="12" customHeight="1" x14ac:dyDescent="0.15">
      <c r="A108" s="476">
        <v>32</v>
      </c>
      <c r="B108" s="477"/>
      <c r="C108" s="477"/>
      <c r="D108" s="477"/>
      <c r="E108" s="472"/>
      <c r="F108" s="472"/>
      <c r="G108" s="472"/>
      <c r="H108" s="472"/>
      <c r="I108" s="472" t="s">
        <v>530</v>
      </c>
      <c r="J108" s="472"/>
      <c r="K108" s="472"/>
      <c r="L108" s="472"/>
      <c r="M108" s="472"/>
      <c r="N108" s="487"/>
      <c r="O108" s="488"/>
      <c r="P108" s="488"/>
      <c r="Q108" s="488"/>
      <c r="R108" s="488"/>
      <c r="S108" s="489"/>
      <c r="T108" s="472" t="s">
        <v>530</v>
      </c>
      <c r="U108" s="472"/>
      <c r="V108" s="472"/>
      <c r="W108" s="472"/>
      <c r="X108" s="472"/>
      <c r="Y108" s="472" t="s">
        <v>526</v>
      </c>
      <c r="Z108" s="472"/>
      <c r="AA108" s="472"/>
      <c r="AB108" s="472"/>
    </row>
    <row r="109" spans="1:28" ht="12" customHeight="1" x14ac:dyDescent="0.15">
      <c r="A109" s="476"/>
      <c r="B109" s="477"/>
      <c r="C109" s="477"/>
      <c r="D109" s="477"/>
      <c r="E109" s="472"/>
      <c r="F109" s="472"/>
      <c r="G109" s="472"/>
      <c r="H109" s="472"/>
      <c r="I109" s="472"/>
      <c r="J109" s="472"/>
      <c r="K109" s="472"/>
      <c r="L109" s="472"/>
      <c r="M109" s="472"/>
      <c r="N109" s="490"/>
      <c r="O109" s="491"/>
      <c r="P109" s="491"/>
      <c r="Q109" s="491"/>
      <c r="R109" s="491"/>
      <c r="S109" s="492"/>
      <c r="T109" s="472"/>
      <c r="U109" s="472"/>
      <c r="V109" s="472"/>
      <c r="W109" s="472"/>
      <c r="X109" s="472"/>
      <c r="Y109" s="472"/>
      <c r="Z109" s="472"/>
      <c r="AA109" s="472"/>
      <c r="AB109" s="472"/>
    </row>
    <row r="110" spans="1:28" ht="12" customHeight="1" x14ac:dyDescent="0.15">
      <c r="A110" s="476"/>
      <c r="B110" s="477"/>
      <c r="C110" s="477"/>
      <c r="D110" s="477"/>
      <c r="E110" s="472"/>
      <c r="F110" s="472"/>
      <c r="G110" s="472"/>
      <c r="H110" s="472"/>
      <c r="I110" s="472"/>
      <c r="J110" s="472"/>
      <c r="K110" s="472"/>
      <c r="L110" s="472"/>
      <c r="M110" s="472"/>
      <c r="N110" s="473"/>
      <c r="O110" s="474"/>
      <c r="P110" s="474"/>
      <c r="Q110" s="474"/>
      <c r="R110" s="474"/>
      <c r="S110" s="475"/>
      <c r="T110" s="472"/>
      <c r="U110" s="472"/>
      <c r="V110" s="472"/>
      <c r="W110" s="472"/>
      <c r="X110" s="472"/>
      <c r="Y110" s="472"/>
      <c r="Z110" s="472"/>
      <c r="AA110" s="472"/>
      <c r="AB110" s="472"/>
    </row>
    <row r="111" spans="1:28" ht="12" customHeight="1" x14ac:dyDescent="0.15">
      <c r="A111" s="476">
        <v>33</v>
      </c>
      <c r="B111" s="477"/>
      <c r="C111" s="477"/>
      <c r="D111" s="477"/>
      <c r="E111" s="472"/>
      <c r="F111" s="472"/>
      <c r="G111" s="472"/>
      <c r="H111" s="472"/>
      <c r="I111" s="472" t="s">
        <v>530</v>
      </c>
      <c r="J111" s="472"/>
      <c r="K111" s="472"/>
      <c r="L111" s="472"/>
      <c r="M111" s="472"/>
      <c r="N111" s="487"/>
      <c r="O111" s="488"/>
      <c r="P111" s="488"/>
      <c r="Q111" s="488"/>
      <c r="R111" s="488"/>
      <c r="S111" s="489"/>
      <c r="T111" s="472" t="s">
        <v>530</v>
      </c>
      <c r="U111" s="472"/>
      <c r="V111" s="472"/>
      <c r="W111" s="472"/>
      <c r="X111" s="472"/>
      <c r="Y111" s="472" t="s">
        <v>526</v>
      </c>
      <c r="Z111" s="472"/>
      <c r="AA111" s="472"/>
      <c r="AB111" s="472"/>
    </row>
    <row r="112" spans="1:28" ht="12" customHeight="1" x14ac:dyDescent="0.15">
      <c r="A112" s="476"/>
      <c r="B112" s="477"/>
      <c r="C112" s="477"/>
      <c r="D112" s="477"/>
      <c r="E112" s="472"/>
      <c r="F112" s="472"/>
      <c r="G112" s="472"/>
      <c r="H112" s="472"/>
      <c r="I112" s="472"/>
      <c r="J112" s="472"/>
      <c r="K112" s="472"/>
      <c r="L112" s="472"/>
      <c r="M112" s="472"/>
      <c r="N112" s="490"/>
      <c r="O112" s="491"/>
      <c r="P112" s="491"/>
      <c r="Q112" s="491"/>
      <c r="R112" s="491"/>
      <c r="S112" s="492"/>
      <c r="T112" s="472"/>
      <c r="U112" s="472"/>
      <c r="V112" s="472"/>
      <c r="W112" s="472"/>
      <c r="X112" s="472"/>
      <c r="Y112" s="472"/>
      <c r="Z112" s="472"/>
      <c r="AA112" s="472"/>
      <c r="AB112" s="472"/>
    </row>
    <row r="113" spans="1:28" ht="12" customHeight="1" x14ac:dyDescent="0.15">
      <c r="A113" s="476"/>
      <c r="B113" s="477"/>
      <c r="C113" s="477"/>
      <c r="D113" s="477"/>
      <c r="E113" s="472"/>
      <c r="F113" s="472"/>
      <c r="G113" s="472"/>
      <c r="H113" s="472"/>
      <c r="I113" s="472"/>
      <c r="J113" s="472"/>
      <c r="K113" s="472"/>
      <c r="L113" s="472"/>
      <c r="M113" s="472"/>
      <c r="N113" s="473"/>
      <c r="O113" s="474"/>
      <c r="P113" s="474"/>
      <c r="Q113" s="474"/>
      <c r="R113" s="474"/>
      <c r="S113" s="475"/>
      <c r="T113" s="472"/>
      <c r="U113" s="472"/>
      <c r="V113" s="472"/>
      <c r="W113" s="472"/>
      <c r="X113" s="472"/>
      <c r="Y113" s="472"/>
      <c r="Z113" s="472"/>
      <c r="AA113" s="472"/>
      <c r="AB113" s="472"/>
    </row>
    <row r="114" spans="1:28" ht="12" customHeight="1" x14ac:dyDescent="0.15">
      <c r="A114" s="476">
        <v>34</v>
      </c>
      <c r="B114" s="477"/>
      <c r="C114" s="477"/>
      <c r="D114" s="477"/>
      <c r="E114" s="472"/>
      <c r="F114" s="472"/>
      <c r="G114" s="472"/>
      <c r="H114" s="472"/>
      <c r="I114" s="472" t="s">
        <v>530</v>
      </c>
      <c r="J114" s="472"/>
      <c r="K114" s="472"/>
      <c r="L114" s="472"/>
      <c r="M114" s="472"/>
      <c r="N114" s="487"/>
      <c r="O114" s="488"/>
      <c r="P114" s="488"/>
      <c r="Q114" s="488"/>
      <c r="R114" s="488"/>
      <c r="S114" s="489"/>
      <c r="T114" s="472" t="s">
        <v>529</v>
      </c>
      <c r="U114" s="472"/>
      <c r="V114" s="472"/>
      <c r="W114" s="472"/>
      <c r="X114" s="472"/>
      <c r="Y114" s="472" t="s">
        <v>526</v>
      </c>
      <c r="Z114" s="472"/>
      <c r="AA114" s="472"/>
      <c r="AB114" s="472"/>
    </row>
    <row r="115" spans="1:28" ht="12" customHeight="1" x14ac:dyDescent="0.15">
      <c r="A115" s="476"/>
      <c r="B115" s="477"/>
      <c r="C115" s="477"/>
      <c r="D115" s="477"/>
      <c r="E115" s="472"/>
      <c r="F115" s="472"/>
      <c r="G115" s="472"/>
      <c r="H115" s="472"/>
      <c r="I115" s="472"/>
      <c r="J115" s="472"/>
      <c r="K115" s="472"/>
      <c r="L115" s="472"/>
      <c r="M115" s="472"/>
      <c r="N115" s="490"/>
      <c r="O115" s="491"/>
      <c r="P115" s="491"/>
      <c r="Q115" s="491"/>
      <c r="R115" s="491"/>
      <c r="S115" s="492"/>
      <c r="T115" s="472"/>
      <c r="U115" s="472"/>
      <c r="V115" s="472"/>
      <c r="W115" s="472"/>
      <c r="X115" s="472"/>
      <c r="Y115" s="472"/>
      <c r="Z115" s="472"/>
      <c r="AA115" s="472"/>
      <c r="AB115" s="472"/>
    </row>
    <row r="116" spans="1:28" ht="12" customHeight="1" x14ac:dyDescent="0.15">
      <c r="A116" s="476"/>
      <c r="B116" s="477"/>
      <c r="C116" s="477"/>
      <c r="D116" s="477"/>
      <c r="E116" s="472"/>
      <c r="F116" s="472"/>
      <c r="G116" s="472"/>
      <c r="H116" s="472"/>
      <c r="I116" s="472"/>
      <c r="J116" s="472"/>
      <c r="K116" s="472"/>
      <c r="L116" s="472"/>
      <c r="M116" s="472"/>
      <c r="N116" s="473"/>
      <c r="O116" s="474"/>
      <c r="P116" s="474"/>
      <c r="Q116" s="474"/>
      <c r="R116" s="474"/>
      <c r="S116" s="475"/>
      <c r="T116" s="472"/>
      <c r="U116" s="472"/>
      <c r="V116" s="472"/>
      <c r="W116" s="472"/>
      <c r="X116" s="472"/>
      <c r="Y116" s="472"/>
      <c r="Z116" s="472"/>
      <c r="AA116" s="472"/>
      <c r="AB116" s="472"/>
    </row>
    <row r="117" spans="1:28" ht="12" customHeight="1" x14ac:dyDescent="0.15">
      <c r="A117" s="476">
        <v>35</v>
      </c>
      <c r="B117" s="477"/>
      <c r="C117" s="477"/>
      <c r="D117" s="477"/>
      <c r="E117" s="472"/>
      <c r="F117" s="472"/>
      <c r="G117" s="472"/>
      <c r="H117" s="472"/>
      <c r="I117" s="472" t="s">
        <v>530</v>
      </c>
      <c r="J117" s="472"/>
      <c r="K117" s="472"/>
      <c r="L117" s="472"/>
      <c r="M117" s="472"/>
      <c r="N117" s="487"/>
      <c r="O117" s="488"/>
      <c r="P117" s="488"/>
      <c r="Q117" s="488"/>
      <c r="R117" s="488"/>
      <c r="S117" s="489"/>
      <c r="T117" s="472" t="s">
        <v>530</v>
      </c>
      <c r="U117" s="472"/>
      <c r="V117" s="472"/>
      <c r="W117" s="472"/>
      <c r="X117" s="472"/>
      <c r="Y117" s="472" t="s">
        <v>526</v>
      </c>
      <c r="Z117" s="472"/>
      <c r="AA117" s="472"/>
      <c r="AB117" s="472"/>
    </row>
    <row r="118" spans="1:28" ht="12" customHeight="1" x14ac:dyDescent="0.15">
      <c r="A118" s="476"/>
      <c r="B118" s="477"/>
      <c r="C118" s="477"/>
      <c r="D118" s="477"/>
      <c r="E118" s="472"/>
      <c r="F118" s="472"/>
      <c r="G118" s="472"/>
      <c r="H118" s="472"/>
      <c r="I118" s="472"/>
      <c r="J118" s="472"/>
      <c r="K118" s="472"/>
      <c r="L118" s="472"/>
      <c r="M118" s="472"/>
      <c r="N118" s="490"/>
      <c r="O118" s="491"/>
      <c r="P118" s="491"/>
      <c r="Q118" s="491"/>
      <c r="R118" s="491"/>
      <c r="S118" s="492"/>
      <c r="T118" s="472"/>
      <c r="U118" s="472"/>
      <c r="V118" s="472"/>
      <c r="W118" s="472"/>
      <c r="X118" s="472"/>
      <c r="Y118" s="472"/>
      <c r="Z118" s="472"/>
      <c r="AA118" s="472"/>
      <c r="AB118" s="472"/>
    </row>
    <row r="119" spans="1:28" ht="12" customHeight="1" x14ac:dyDescent="0.15">
      <c r="A119" s="476"/>
      <c r="B119" s="477"/>
      <c r="C119" s="477"/>
      <c r="D119" s="477"/>
      <c r="E119" s="472"/>
      <c r="F119" s="472"/>
      <c r="G119" s="472"/>
      <c r="H119" s="472"/>
      <c r="I119" s="472"/>
      <c r="J119" s="472"/>
      <c r="K119" s="472"/>
      <c r="L119" s="472"/>
      <c r="M119" s="472"/>
      <c r="N119" s="473"/>
      <c r="O119" s="474"/>
      <c r="P119" s="474"/>
      <c r="Q119" s="474"/>
      <c r="R119" s="474"/>
      <c r="S119" s="475"/>
      <c r="T119" s="472"/>
      <c r="U119" s="472"/>
      <c r="V119" s="472"/>
      <c r="W119" s="472"/>
      <c r="X119" s="472"/>
      <c r="Y119" s="472"/>
      <c r="Z119" s="472"/>
      <c r="AA119" s="472"/>
      <c r="AB119" s="472"/>
    </row>
    <row r="120" spans="1:28" ht="12" customHeight="1" x14ac:dyDescent="0.15">
      <c r="A120" s="476">
        <v>36</v>
      </c>
      <c r="B120" s="477"/>
      <c r="C120" s="477"/>
      <c r="D120" s="477"/>
      <c r="E120" s="472"/>
      <c r="F120" s="472"/>
      <c r="G120" s="472"/>
      <c r="H120" s="472"/>
      <c r="I120" s="472" t="s">
        <v>530</v>
      </c>
      <c r="J120" s="472"/>
      <c r="K120" s="472"/>
      <c r="L120" s="472"/>
      <c r="M120" s="472"/>
      <c r="N120" s="487"/>
      <c r="O120" s="488"/>
      <c r="P120" s="488"/>
      <c r="Q120" s="488"/>
      <c r="R120" s="488"/>
      <c r="S120" s="489"/>
      <c r="T120" s="472" t="s">
        <v>530</v>
      </c>
      <c r="U120" s="472"/>
      <c r="V120" s="472"/>
      <c r="W120" s="472"/>
      <c r="X120" s="472"/>
      <c r="Y120" s="472" t="s">
        <v>526</v>
      </c>
      <c r="Z120" s="472"/>
      <c r="AA120" s="472"/>
      <c r="AB120" s="472"/>
    </row>
    <row r="121" spans="1:28" ht="12" customHeight="1" x14ac:dyDescent="0.15">
      <c r="A121" s="476"/>
      <c r="B121" s="477"/>
      <c r="C121" s="477"/>
      <c r="D121" s="477"/>
      <c r="E121" s="472"/>
      <c r="F121" s="472"/>
      <c r="G121" s="472"/>
      <c r="H121" s="472"/>
      <c r="I121" s="472"/>
      <c r="J121" s="472"/>
      <c r="K121" s="472"/>
      <c r="L121" s="472"/>
      <c r="M121" s="472"/>
      <c r="N121" s="490"/>
      <c r="O121" s="491"/>
      <c r="P121" s="491"/>
      <c r="Q121" s="491"/>
      <c r="R121" s="491"/>
      <c r="S121" s="492"/>
      <c r="T121" s="472"/>
      <c r="U121" s="472"/>
      <c r="V121" s="472"/>
      <c r="W121" s="472"/>
      <c r="X121" s="472"/>
      <c r="Y121" s="472"/>
      <c r="Z121" s="472"/>
      <c r="AA121" s="472"/>
      <c r="AB121" s="472"/>
    </row>
    <row r="122" spans="1:28" ht="12" customHeight="1" x14ac:dyDescent="0.15">
      <c r="A122" s="476"/>
      <c r="B122" s="477"/>
      <c r="C122" s="477"/>
      <c r="D122" s="477"/>
      <c r="E122" s="472"/>
      <c r="F122" s="472"/>
      <c r="G122" s="472"/>
      <c r="H122" s="472"/>
      <c r="I122" s="472"/>
      <c r="J122" s="472"/>
      <c r="K122" s="472"/>
      <c r="L122" s="472"/>
      <c r="M122" s="472"/>
      <c r="N122" s="473"/>
      <c r="O122" s="474"/>
      <c r="P122" s="474"/>
      <c r="Q122" s="474"/>
      <c r="R122" s="474"/>
      <c r="S122" s="475"/>
      <c r="T122" s="472"/>
      <c r="U122" s="472"/>
      <c r="V122" s="472"/>
      <c r="W122" s="472"/>
      <c r="X122" s="472"/>
      <c r="Y122" s="472"/>
      <c r="Z122" s="472"/>
      <c r="AA122" s="472"/>
      <c r="AB122" s="472"/>
    </row>
    <row r="123" spans="1:28" ht="12" customHeight="1" x14ac:dyDescent="0.15">
      <c r="A123" s="476">
        <v>37</v>
      </c>
      <c r="B123" s="477"/>
      <c r="C123" s="477"/>
      <c r="D123" s="477"/>
      <c r="E123" s="472"/>
      <c r="F123" s="472"/>
      <c r="G123" s="472"/>
      <c r="H123" s="472"/>
      <c r="I123" s="472" t="s">
        <v>530</v>
      </c>
      <c r="J123" s="472"/>
      <c r="K123" s="472"/>
      <c r="L123" s="472"/>
      <c r="M123" s="472"/>
      <c r="N123" s="487"/>
      <c r="O123" s="488"/>
      <c r="P123" s="488"/>
      <c r="Q123" s="488"/>
      <c r="R123" s="488"/>
      <c r="S123" s="489"/>
      <c r="T123" s="472" t="s">
        <v>530</v>
      </c>
      <c r="U123" s="472"/>
      <c r="V123" s="472"/>
      <c r="W123" s="472"/>
      <c r="X123" s="472"/>
      <c r="Y123" s="472" t="s">
        <v>526</v>
      </c>
      <c r="Z123" s="472"/>
      <c r="AA123" s="472"/>
      <c r="AB123" s="472"/>
    </row>
    <row r="124" spans="1:28" ht="12" customHeight="1" x14ac:dyDescent="0.15">
      <c r="A124" s="476"/>
      <c r="B124" s="477"/>
      <c r="C124" s="477"/>
      <c r="D124" s="477"/>
      <c r="E124" s="472"/>
      <c r="F124" s="472"/>
      <c r="G124" s="472"/>
      <c r="H124" s="472"/>
      <c r="I124" s="472"/>
      <c r="J124" s="472"/>
      <c r="K124" s="472"/>
      <c r="L124" s="472"/>
      <c r="M124" s="472"/>
      <c r="N124" s="490"/>
      <c r="O124" s="491"/>
      <c r="P124" s="491"/>
      <c r="Q124" s="491"/>
      <c r="R124" s="491"/>
      <c r="S124" s="492"/>
      <c r="T124" s="472"/>
      <c r="U124" s="472"/>
      <c r="V124" s="472"/>
      <c r="W124" s="472"/>
      <c r="X124" s="472"/>
      <c r="Y124" s="472"/>
      <c r="Z124" s="472"/>
      <c r="AA124" s="472"/>
      <c r="AB124" s="472"/>
    </row>
    <row r="125" spans="1:28" ht="12" customHeight="1" x14ac:dyDescent="0.15">
      <c r="A125" s="476"/>
      <c r="B125" s="477"/>
      <c r="C125" s="477"/>
      <c r="D125" s="477"/>
      <c r="E125" s="472"/>
      <c r="F125" s="472"/>
      <c r="G125" s="472"/>
      <c r="H125" s="472"/>
      <c r="I125" s="472"/>
      <c r="J125" s="472"/>
      <c r="K125" s="472"/>
      <c r="L125" s="472"/>
      <c r="M125" s="472"/>
      <c r="N125" s="473"/>
      <c r="O125" s="474"/>
      <c r="P125" s="474"/>
      <c r="Q125" s="474"/>
      <c r="R125" s="474"/>
      <c r="S125" s="475"/>
      <c r="T125" s="472"/>
      <c r="U125" s="472"/>
      <c r="V125" s="472"/>
      <c r="W125" s="472"/>
      <c r="X125" s="472"/>
      <c r="Y125" s="472"/>
      <c r="Z125" s="472"/>
      <c r="AA125" s="472"/>
      <c r="AB125" s="472"/>
    </row>
    <row r="126" spans="1:28" ht="12" customHeight="1" x14ac:dyDescent="0.15">
      <c r="A126" s="476">
        <v>38</v>
      </c>
      <c r="B126" s="477"/>
      <c r="C126" s="477"/>
      <c r="D126" s="477"/>
      <c r="E126" s="472"/>
      <c r="F126" s="472"/>
      <c r="G126" s="472"/>
      <c r="H126" s="472"/>
      <c r="I126" s="472" t="s">
        <v>530</v>
      </c>
      <c r="J126" s="472"/>
      <c r="K126" s="472"/>
      <c r="L126" s="472"/>
      <c r="M126" s="472"/>
      <c r="N126" s="487"/>
      <c r="O126" s="488"/>
      <c r="P126" s="488"/>
      <c r="Q126" s="488"/>
      <c r="R126" s="488"/>
      <c r="S126" s="489"/>
      <c r="T126" s="472" t="s">
        <v>530</v>
      </c>
      <c r="U126" s="472"/>
      <c r="V126" s="472"/>
      <c r="W126" s="472"/>
      <c r="X126" s="472"/>
      <c r="Y126" s="472" t="s">
        <v>526</v>
      </c>
      <c r="Z126" s="472"/>
      <c r="AA126" s="472"/>
      <c r="AB126" s="472"/>
    </row>
    <row r="127" spans="1:28" ht="12" customHeight="1" x14ac:dyDescent="0.15">
      <c r="A127" s="476"/>
      <c r="B127" s="477"/>
      <c r="C127" s="477"/>
      <c r="D127" s="477"/>
      <c r="E127" s="472"/>
      <c r="F127" s="472"/>
      <c r="G127" s="472"/>
      <c r="H127" s="472"/>
      <c r="I127" s="472"/>
      <c r="J127" s="472"/>
      <c r="K127" s="472"/>
      <c r="L127" s="472"/>
      <c r="M127" s="472"/>
      <c r="N127" s="490"/>
      <c r="O127" s="491"/>
      <c r="P127" s="491"/>
      <c r="Q127" s="491"/>
      <c r="R127" s="491"/>
      <c r="S127" s="492"/>
      <c r="T127" s="472"/>
      <c r="U127" s="472"/>
      <c r="V127" s="472"/>
      <c r="W127" s="472"/>
      <c r="X127" s="472"/>
      <c r="Y127" s="472"/>
      <c r="Z127" s="472"/>
      <c r="AA127" s="472"/>
      <c r="AB127" s="472"/>
    </row>
    <row r="128" spans="1:28" ht="12" customHeight="1" x14ac:dyDescent="0.15">
      <c r="A128" s="476"/>
      <c r="B128" s="477"/>
      <c r="C128" s="477"/>
      <c r="D128" s="477"/>
      <c r="E128" s="472"/>
      <c r="F128" s="472"/>
      <c r="G128" s="472"/>
      <c r="H128" s="472"/>
      <c r="I128" s="472"/>
      <c r="J128" s="472"/>
      <c r="K128" s="472"/>
      <c r="L128" s="472"/>
      <c r="M128" s="472"/>
      <c r="N128" s="473"/>
      <c r="O128" s="474"/>
      <c r="P128" s="474"/>
      <c r="Q128" s="474"/>
      <c r="R128" s="474"/>
      <c r="S128" s="475"/>
      <c r="T128" s="472"/>
      <c r="U128" s="472"/>
      <c r="V128" s="472"/>
      <c r="W128" s="472"/>
      <c r="X128" s="472"/>
      <c r="Y128" s="472"/>
      <c r="Z128" s="472"/>
      <c r="AA128" s="472"/>
      <c r="AB128" s="472"/>
    </row>
    <row r="129" spans="1:28" ht="12" customHeight="1" x14ac:dyDescent="0.15">
      <c r="A129" s="476">
        <v>39</v>
      </c>
      <c r="B129" s="477"/>
      <c r="C129" s="477"/>
      <c r="D129" s="477"/>
      <c r="E129" s="472"/>
      <c r="F129" s="472"/>
      <c r="G129" s="472"/>
      <c r="H129" s="472"/>
      <c r="I129" s="472" t="s">
        <v>529</v>
      </c>
      <c r="J129" s="472"/>
      <c r="K129" s="472"/>
      <c r="L129" s="472"/>
      <c r="M129" s="472"/>
      <c r="N129" s="487"/>
      <c r="O129" s="488"/>
      <c r="P129" s="488"/>
      <c r="Q129" s="488"/>
      <c r="R129" s="488"/>
      <c r="S129" s="489"/>
      <c r="T129" s="472" t="s">
        <v>530</v>
      </c>
      <c r="U129" s="472"/>
      <c r="V129" s="472"/>
      <c r="W129" s="472"/>
      <c r="X129" s="472"/>
      <c r="Y129" s="472" t="s">
        <v>526</v>
      </c>
      <c r="Z129" s="472"/>
      <c r="AA129" s="472"/>
      <c r="AB129" s="472"/>
    </row>
    <row r="130" spans="1:28" ht="12" customHeight="1" x14ac:dyDescent="0.15">
      <c r="A130" s="476"/>
      <c r="B130" s="477"/>
      <c r="C130" s="477"/>
      <c r="D130" s="477"/>
      <c r="E130" s="472"/>
      <c r="F130" s="472"/>
      <c r="G130" s="472"/>
      <c r="H130" s="472"/>
      <c r="I130" s="472"/>
      <c r="J130" s="472"/>
      <c r="K130" s="472"/>
      <c r="L130" s="472"/>
      <c r="M130" s="472"/>
      <c r="N130" s="490"/>
      <c r="O130" s="491"/>
      <c r="P130" s="491"/>
      <c r="Q130" s="491"/>
      <c r="R130" s="491"/>
      <c r="S130" s="492"/>
      <c r="T130" s="472"/>
      <c r="U130" s="472"/>
      <c r="V130" s="472"/>
      <c r="W130" s="472"/>
      <c r="X130" s="472"/>
      <c r="Y130" s="472"/>
      <c r="Z130" s="472"/>
      <c r="AA130" s="472"/>
      <c r="AB130" s="472"/>
    </row>
    <row r="131" spans="1:28" ht="12" customHeight="1" x14ac:dyDescent="0.15">
      <c r="A131" s="476"/>
      <c r="B131" s="477"/>
      <c r="C131" s="477"/>
      <c r="D131" s="477"/>
      <c r="E131" s="472"/>
      <c r="F131" s="472"/>
      <c r="G131" s="472"/>
      <c r="H131" s="472"/>
      <c r="I131" s="472"/>
      <c r="J131" s="472"/>
      <c r="K131" s="472"/>
      <c r="L131" s="472"/>
      <c r="M131" s="472"/>
      <c r="N131" s="473"/>
      <c r="O131" s="474"/>
      <c r="P131" s="474"/>
      <c r="Q131" s="474"/>
      <c r="R131" s="474"/>
      <c r="S131" s="475"/>
      <c r="T131" s="472"/>
      <c r="U131" s="472"/>
      <c r="V131" s="472"/>
      <c r="W131" s="472"/>
      <c r="X131" s="472"/>
      <c r="Y131" s="472"/>
      <c r="Z131" s="472"/>
      <c r="AA131" s="472"/>
      <c r="AB131" s="472"/>
    </row>
    <row r="132" spans="1:28" ht="12" customHeight="1" x14ac:dyDescent="0.15">
      <c r="A132" s="476">
        <v>40</v>
      </c>
      <c r="B132" s="477"/>
      <c r="C132" s="477"/>
      <c r="D132" s="477"/>
      <c r="E132" s="472"/>
      <c r="F132" s="472"/>
      <c r="G132" s="472"/>
      <c r="H132" s="472"/>
      <c r="I132" s="472" t="s">
        <v>530</v>
      </c>
      <c r="J132" s="472"/>
      <c r="K132" s="472"/>
      <c r="L132" s="472"/>
      <c r="M132" s="472"/>
      <c r="N132" s="487"/>
      <c r="O132" s="488"/>
      <c r="P132" s="488"/>
      <c r="Q132" s="488"/>
      <c r="R132" s="488"/>
      <c r="S132" s="489"/>
      <c r="T132" s="472" t="s">
        <v>530</v>
      </c>
      <c r="U132" s="472"/>
      <c r="V132" s="472"/>
      <c r="W132" s="472"/>
      <c r="X132" s="472"/>
      <c r="Y132" s="472" t="s">
        <v>526</v>
      </c>
      <c r="Z132" s="472"/>
      <c r="AA132" s="472"/>
      <c r="AB132" s="472"/>
    </row>
    <row r="133" spans="1:28" ht="12" customHeight="1" x14ac:dyDescent="0.15">
      <c r="A133" s="476"/>
      <c r="B133" s="477"/>
      <c r="C133" s="477"/>
      <c r="D133" s="477"/>
      <c r="E133" s="472"/>
      <c r="F133" s="472"/>
      <c r="G133" s="472"/>
      <c r="H133" s="472"/>
      <c r="I133" s="472"/>
      <c r="J133" s="472"/>
      <c r="K133" s="472"/>
      <c r="L133" s="472"/>
      <c r="M133" s="472"/>
      <c r="N133" s="490"/>
      <c r="O133" s="491"/>
      <c r="P133" s="491"/>
      <c r="Q133" s="491"/>
      <c r="R133" s="491"/>
      <c r="S133" s="492"/>
      <c r="T133" s="472"/>
      <c r="U133" s="472"/>
      <c r="V133" s="472"/>
      <c r="W133" s="472"/>
      <c r="X133" s="472"/>
      <c r="Y133" s="472"/>
      <c r="Z133" s="472"/>
      <c r="AA133" s="472"/>
      <c r="AB133" s="472"/>
    </row>
    <row r="134" spans="1:28" ht="12" customHeight="1" x14ac:dyDescent="0.15">
      <c r="A134" s="476"/>
      <c r="B134" s="477"/>
      <c r="C134" s="477"/>
      <c r="D134" s="477"/>
      <c r="E134" s="472"/>
      <c r="F134" s="472"/>
      <c r="G134" s="472"/>
      <c r="H134" s="472"/>
      <c r="I134" s="472"/>
      <c r="J134" s="472"/>
      <c r="K134" s="472"/>
      <c r="L134" s="472"/>
      <c r="M134" s="472"/>
      <c r="N134" s="473"/>
      <c r="O134" s="474"/>
      <c r="P134" s="474"/>
      <c r="Q134" s="474"/>
      <c r="R134" s="474"/>
      <c r="S134" s="475"/>
      <c r="T134" s="472"/>
      <c r="U134" s="472"/>
      <c r="V134" s="472"/>
      <c r="W134" s="472"/>
      <c r="X134" s="472"/>
      <c r="Y134" s="472"/>
      <c r="Z134" s="472"/>
      <c r="AA134" s="472"/>
      <c r="AB134" s="472"/>
    </row>
    <row r="135" spans="1:28" ht="12" customHeight="1" x14ac:dyDescent="0.15">
      <c r="A135" s="476">
        <v>41</v>
      </c>
      <c r="B135" s="477"/>
      <c r="C135" s="477"/>
      <c r="D135" s="477"/>
      <c r="E135" s="472"/>
      <c r="F135" s="472"/>
      <c r="G135" s="472"/>
      <c r="H135" s="472"/>
      <c r="I135" s="472" t="s">
        <v>530</v>
      </c>
      <c r="J135" s="472"/>
      <c r="K135" s="472"/>
      <c r="L135" s="472"/>
      <c r="M135" s="472"/>
      <c r="N135" s="487"/>
      <c r="O135" s="488"/>
      <c r="P135" s="488"/>
      <c r="Q135" s="488"/>
      <c r="R135" s="488"/>
      <c r="S135" s="489"/>
      <c r="T135" s="472" t="s">
        <v>529</v>
      </c>
      <c r="U135" s="472"/>
      <c r="V135" s="472"/>
      <c r="W135" s="472"/>
      <c r="X135" s="472"/>
      <c r="Y135" s="472" t="s">
        <v>526</v>
      </c>
      <c r="Z135" s="472"/>
      <c r="AA135" s="472"/>
      <c r="AB135" s="472"/>
    </row>
    <row r="136" spans="1:28" ht="12" customHeight="1" x14ac:dyDescent="0.15">
      <c r="A136" s="476"/>
      <c r="B136" s="477"/>
      <c r="C136" s="477"/>
      <c r="D136" s="477"/>
      <c r="E136" s="472"/>
      <c r="F136" s="472"/>
      <c r="G136" s="472"/>
      <c r="H136" s="472"/>
      <c r="I136" s="472"/>
      <c r="J136" s="472"/>
      <c r="K136" s="472"/>
      <c r="L136" s="472"/>
      <c r="M136" s="472"/>
      <c r="N136" s="490"/>
      <c r="O136" s="491"/>
      <c r="P136" s="491"/>
      <c r="Q136" s="491"/>
      <c r="R136" s="491"/>
      <c r="S136" s="492"/>
      <c r="T136" s="472"/>
      <c r="U136" s="472"/>
      <c r="V136" s="472"/>
      <c r="W136" s="472"/>
      <c r="X136" s="472"/>
      <c r="Y136" s="472"/>
      <c r="Z136" s="472"/>
      <c r="AA136" s="472"/>
      <c r="AB136" s="472"/>
    </row>
    <row r="137" spans="1:28" ht="12" customHeight="1" x14ac:dyDescent="0.15">
      <c r="A137" s="476"/>
      <c r="B137" s="477"/>
      <c r="C137" s="477"/>
      <c r="D137" s="477"/>
      <c r="E137" s="472"/>
      <c r="F137" s="472"/>
      <c r="G137" s="472"/>
      <c r="H137" s="472"/>
      <c r="I137" s="472"/>
      <c r="J137" s="472"/>
      <c r="K137" s="472"/>
      <c r="L137" s="472"/>
      <c r="M137" s="472"/>
      <c r="N137" s="473"/>
      <c r="O137" s="474"/>
      <c r="P137" s="474"/>
      <c r="Q137" s="474"/>
      <c r="R137" s="474"/>
      <c r="S137" s="475"/>
      <c r="T137" s="472"/>
      <c r="U137" s="472"/>
      <c r="V137" s="472"/>
      <c r="W137" s="472"/>
      <c r="X137" s="472"/>
      <c r="Y137" s="472"/>
      <c r="Z137" s="472"/>
      <c r="AA137" s="472"/>
      <c r="AB137" s="472"/>
    </row>
    <row r="138" spans="1:28" ht="12" customHeight="1" x14ac:dyDescent="0.15">
      <c r="A138" s="476">
        <v>42</v>
      </c>
      <c r="B138" s="477"/>
      <c r="C138" s="477"/>
      <c r="D138" s="477"/>
      <c r="E138" s="472"/>
      <c r="F138" s="472"/>
      <c r="G138" s="472"/>
      <c r="H138" s="472"/>
      <c r="I138" s="472" t="s">
        <v>530</v>
      </c>
      <c r="J138" s="472"/>
      <c r="K138" s="472"/>
      <c r="L138" s="472"/>
      <c r="M138" s="472"/>
      <c r="N138" s="487"/>
      <c r="O138" s="488"/>
      <c r="P138" s="488"/>
      <c r="Q138" s="488"/>
      <c r="R138" s="488"/>
      <c r="S138" s="489"/>
      <c r="T138" s="472" t="s">
        <v>530</v>
      </c>
      <c r="U138" s="472"/>
      <c r="V138" s="472"/>
      <c r="W138" s="472"/>
      <c r="X138" s="472"/>
      <c r="Y138" s="472" t="s">
        <v>526</v>
      </c>
      <c r="Z138" s="472"/>
      <c r="AA138" s="472"/>
      <c r="AB138" s="472"/>
    </row>
    <row r="139" spans="1:28" ht="12" customHeight="1" x14ac:dyDescent="0.15">
      <c r="A139" s="476"/>
      <c r="B139" s="477"/>
      <c r="C139" s="477"/>
      <c r="D139" s="477"/>
      <c r="E139" s="472"/>
      <c r="F139" s="472"/>
      <c r="G139" s="472"/>
      <c r="H139" s="472"/>
      <c r="I139" s="472"/>
      <c r="J139" s="472"/>
      <c r="K139" s="472"/>
      <c r="L139" s="472"/>
      <c r="M139" s="472"/>
      <c r="N139" s="490"/>
      <c r="O139" s="491"/>
      <c r="P139" s="491"/>
      <c r="Q139" s="491"/>
      <c r="R139" s="491"/>
      <c r="S139" s="492"/>
      <c r="T139" s="472"/>
      <c r="U139" s="472"/>
      <c r="V139" s="472"/>
      <c r="W139" s="472"/>
      <c r="X139" s="472"/>
      <c r="Y139" s="472"/>
      <c r="Z139" s="472"/>
      <c r="AA139" s="472"/>
      <c r="AB139" s="472"/>
    </row>
    <row r="140" spans="1:28" ht="12" customHeight="1" x14ac:dyDescent="0.15">
      <c r="A140" s="476"/>
      <c r="B140" s="477"/>
      <c r="C140" s="477"/>
      <c r="D140" s="477"/>
      <c r="E140" s="472"/>
      <c r="F140" s="472"/>
      <c r="G140" s="472"/>
      <c r="H140" s="472"/>
      <c r="I140" s="472"/>
      <c r="J140" s="472"/>
      <c r="K140" s="472"/>
      <c r="L140" s="472"/>
      <c r="M140" s="472"/>
      <c r="N140" s="473"/>
      <c r="O140" s="474"/>
      <c r="P140" s="474"/>
      <c r="Q140" s="474"/>
      <c r="R140" s="474"/>
      <c r="S140" s="475"/>
      <c r="T140" s="472"/>
      <c r="U140" s="472"/>
      <c r="V140" s="472"/>
      <c r="W140" s="472"/>
      <c r="X140" s="472"/>
      <c r="Y140" s="472"/>
      <c r="Z140" s="472"/>
      <c r="AA140" s="472"/>
      <c r="AB140" s="472"/>
    </row>
    <row r="141" spans="1:28" ht="12" customHeight="1" x14ac:dyDescent="0.15">
      <c r="A141" s="476">
        <v>43</v>
      </c>
      <c r="B141" s="477"/>
      <c r="C141" s="477"/>
      <c r="D141" s="477"/>
      <c r="E141" s="472"/>
      <c r="F141" s="472"/>
      <c r="G141" s="472"/>
      <c r="H141" s="472"/>
      <c r="I141" s="472" t="s">
        <v>530</v>
      </c>
      <c r="J141" s="472"/>
      <c r="K141" s="472"/>
      <c r="L141" s="472"/>
      <c r="M141" s="472"/>
      <c r="N141" s="487"/>
      <c r="O141" s="488"/>
      <c r="P141" s="488"/>
      <c r="Q141" s="488"/>
      <c r="R141" s="488"/>
      <c r="S141" s="489"/>
      <c r="T141" s="472" t="s">
        <v>530</v>
      </c>
      <c r="U141" s="472"/>
      <c r="V141" s="472"/>
      <c r="W141" s="472"/>
      <c r="X141" s="472"/>
      <c r="Y141" s="472" t="s">
        <v>526</v>
      </c>
      <c r="Z141" s="472"/>
      <c r="AA141" s="472"/>
      <c r="AB141" s="472"/>
    </row>
    <row r="142" spans="1:28" ht="12" customHeight="1" x14ac:dyDescent="0.15">
      <c r="A142" s="476"/>
      <c r="B142" s="477"/>
      <c r="C142" s="477"/>
      <c r="D142" s="477"/>
      <c r="E142" s="472"/>
      <c r="F142" s="472"/>
      <c r="G142" s="472"/>
      <c r="H142" s="472"/>
      <c r="I142" s="472"/>
      <c r="J142" s="472"/>
      <c r="K142" s="472"/>
      <c r="L142" s="472"/>
      <c r="M142" s="472"/>
      <c r="N142" s="490"/>
      <c r="O142" s="491"/>
      <c r="P142" s="491"/>
      <c r="Q142" s="491"/>
      <c r="R142" s="491"/>
      <c r="S142" s="492"/>
      <c r="T142" s="472"/>
      <c r="U142" s="472"/>
      <c r="V142" s="472"/>
      <c r="W142" s="472"/>
      <c r="X142" s="472"/>
      <c r="Y142" s="472"/>
      <c r="Z142" s="472"/>
      <c r="AA142" s="472"/>
      <c r="AB142" s="472"/>
    </row>
    <row r="143" spans="1:28" ht="12" customHeight="1" x14ac:dyDescent="0.15">
      <c r="A143" s="476"/>
      <c r="B143" s="477"/>
      <c r="C143" s="477"/>
      <c r="D143" s="477"/>
      <c r="E143" s="472"/>
      <c r="F143" s="472"/>
      <c r="G143" s="472"/>
      <c r="H143" s="472"/>
      <c r="I143" s="472"/>
      <c r="J143" s="472"/>
      <c r="K143" s="472"/>
      <c r="L143" s="472"/>
      <c r="M143" s="472"/>
      <c r="N143" s="473"/>
      <c r="O143" s="474"/>
      <c r="P143" s="474"/>
      <c r="Q143" s="474"/>
      <c r="R143" s="474"/>
      <c r="S143" s="475"/>
      <c r="T143" s="472"/>
      <c r="U143" s="472"/>
      <c r="V143" s="472"/>
      <c r="W143" s="472"/>
      <c r="X143" s="472"/>
      <c r="Y143" s="472"/>
      <c r="Z143" s="472"/>
      <c r="AA143" s="472"/>
      <c r="AB143" s="472"/>
    </row>
    <row r="144" spans="1:28" ht="12" customHeight="1" x14ac:dyDescent="0.15">
      <c r="A144" s="476">
        <v>44</v>
      </c>
      <c r="B144" s="477"/>
      <c r="C144" s="477"/>
      <c r="D144" s="477"/>
      <c r="E144" s="472"/>
      <c r="F144" s="472"/>
      <c r="G144" s="472"/>
      <c r="H144" s="472"/>
      <c r="I144" s="472" t="s">
        <v>530</v>
      </c>
      <c r="J144" s="472"/>
      <c r="K144" s="472"/>
      <c r="L144" s="472"/>
      <c r="M144" s="472"/>
      <c r="N144" s="487"/>
      <c r="O144" s="488"/>
      <c r="P144" s="488"/>
      <c r="Q144" s="488"/>
      <c r="R144" s="488"/>
      <c r="S144" s="489"/>
      <c r="T144" s="472" t="s">
        <v>530</v>
      </c>
      <c r="U144" s="472"/>
      <c r="V144" s="472"/>
      <c r="W144" s="472"/>
      <c r="X144" s="472"/>
      <c r="Y144" s="472" t="s">
        <v>526</v>
      </c>
      <c r="Z144" s="472"/>
      <c r="AA144" s="472"/>
      <c r="AB144" s="472"/>
    </row>
    <row r="145" spans="1:28" ht="12" customHeight="1" x14ac:dyDescent="0.15">
      <c r="A145" s="476"/>
      <c r="B145" s="477"/>
      <c r="C145" s="477"/>
      <c r="D145" s="477"/>
      <c r="E145" s="472"/>
      <c r="F145" s="472"/>
      <c r="G145" s="472"/>
      <c r="H145" s="472"/>
      <c r="I145" s="472"/>
      <c r="J145" s="472"/>
      <c r="K145" s="472"/>
      <c r="L145" s="472"/>
      <c r="M145" s="472"/>
      <c r="N145" s="490"/>
      <c r="O145" s="491"/>
      <c r="P145" s="491"/>
      <c r="Q145" s="491"/>
      <c r="R145" s="491"/>
      <c r="S145" s="492"/>
      <c r="T145" s="472"/>
      <c r="U145" s="472"/>
      <c r="V145" s="472"/>
      <c r="W145" s="472"/>
      <c r="X145" s="472"/>
      <c r="Y145" s="472"/>
      <c r="Z145" s="472"/>
      <c r="AA145" s="472"/>
      <c r="AB145" s="472"/>
    </row>
    <row r="146" spans="1:28" ht="12" customHeight="1" x14ac:dyDescent="0.15">
      <c r="A146" s="476"/>
      <c r="B146" s="477"/>
      <c r="C146" s="477"/>
      <c r="D146" s="477"/>
      <c r="E146" s="472"/>
      <c r="F146" s="472"/>
      <c r="G146" s="472"/>
      <c r="H146" s="472"/>
      <c r="I146" s="472"/>
      <c r="J146" s="472"/>
      <c r="K146" s="472"/>
      <c r="L146" s="472"/>
      <c r="M146" s="472"/>
      <c r="N146" s="473"/>
      <c r="O146" s="474"/>
      <c r="P146" s="474"/>
      <c r="Q146" s="474"/>
      <c r="R146" s="474"/>
      <c r="S146" s="475"/>
      <c r="T146" s="472"/>
      <c r="U146" s="472"/>
      <c r="V146" s="472"/>
      <c r="W146" s="472"/>
      <c r="X146" s="472"/>
      <c r="Y146" s="472"/>
      <c r="Z146" s="472"/>
      <c r="AA146" s="472"/>
      <c r="AB146" s="472"/>
    </row>
    <row r="147" spans="1:28" ht="12" customHeight="1" x14ac:dyDescent="0.15">
      <c r="A147" s="476">
        <v>45</v>
      </c>
      <c r="B147" s="477"/>
      <c r="C147" s="477"/>
      <c r="D147" s="477"/>
      <c r="E147" s="472"/>
      <c r="F147" s="472"/>
      <c r="G147" s="472"/>
      <c r="H147" s="472"/>
      <c r="I147" s="472" t="s">
        <v>530</v>
      </c>
      <c r="J147" s="472"/>
      <c r="K147" s="472"/>
      <c r="L147" s="472"/>
      <c r="M147" s="472"/>
      <c r="N147" s="487"/>
      <c r="O147" s="488"/>
      <c r="P147" s="488"/>
      <c r="Q147" s="488"/>
      <c r="R147" s="488"/>
      <c r="S147" s="489"/>
      <c r="T147" s="472" t="s">
        <v>530</v>
      </c>
      <c r="U147" s="472"/>
      <c r="V147" s="472"/>
      <c r="W147" s="472"/>
      <c r="X147" s="472"/>
      <c r="Y147" s="472" t="s">
        <v>526</v>
      </c>
      <c r="Z147" s="472"/>
      <c r="AA147" s="472"/>
      <c r="AB147" s="472"/>
    </row>
    <row r="148" spans="1:28" ht="12" customHeight="1" x14ac:dyDescent="0.15">
      <c r="A148" s="476"/>
      <c r="B148" s="477"/>
      <c r="C148" s="477"/>
      <c r="D148" s="477"/>
      <c r="E148" s="472"/>
      <c r="F148" s="472"/>
      <c r="G148" s="472"/>
      <c r="H148" s="472"/>
      <c r="I148" s="472"/>
      <c r="J148" s="472"/>
      <c r="K148" s="472"/>
      <c r="L148" s="472"/>
      <c r="M148" s="472"/>
      <c r="N148" s="490"/>
      <c r="O148" s="491"/>
      <c r="P148" s="491"/>
      <c r="Q148" s="491"/>
      <c r="R148" s="491"/>
      <c r="S148" s="492"/>
      <c r="T148" s="472"/>
      <c r="U148" s="472"/>
      <c r="V148" s="472"/>
      <c r="W148" s="472"/>
      <c r="X148" s="472"/>
      <c r="Y148" s="472"/>
      <c r="Z148" s="472"/>
      <c r="AA148" s="472"/>
      <c r="AB148" s="472"/>
    </row>
    <row r="149" spans="1:28" ht="12" customHeight="1" x14ac:dyDescent="0.15">
      <c r="A149" s="476"/>
      <c r="B149" s="477"/>
      <c r="C149" s="477"/>
      <c r="D149" s="477"/>
      <c r="E149" s="472"/>
      <c r="F149" s="472"/>
      <c r="G149" s="472"/>
      <c r="H149" s="472"/>
      <c r="I149" s="472"/>
      <c r="J149" s="472"/>
      <c r="K149" s="472"/>
      <c r="L149" s="472"/>
      <c r="M149" s="472"/>
      <c r="N149" s="473"/>
      <c r="O149" s="474"/>
      <c r="P149" s="474"/>
      <c r="Q149" s="474"/>
      <c r="R149" s="474"/>
      <c r="S149" s="475"/>
      <c r="T149" s="472"/>
      <c r="U149" s="472"/>
      <c r="V149" s="472"/>
      <c r="W149" s="472"/>
      <c r="X149" s="472"/>
      <c r="Y149" s="472"/>
      <c r="Z149" s="472"/>
      <c r="AA149" s="472"/>
      <c r="AB149" s="472"/>
    </row>
    <row r="150" spans="1:28" ht="12" customHeight="1" x14ac:dyDescent="0.15">
      <c r="A150" s="476">
        <v>46</v>
      </c>
      <c r="B150" s="477"/>
      <c r="C150" s="477"/>
      <c r="D150" s="477"/>
      <c r="E150" s="472"/>
      <c r="F150" s="472"/>
      <c r="G150" s="472"/>
      <c r="H150" s="472"/>
      <c r="I150" s="472" t="s">
        <v>530</v>
      </c>
      <c r="J150" s="472"/>
      <c r="K150" s="472"/>
      <c r="L150" s="472"/>
      <c r="M150" s="472"/>
      <c r="N150" s="487"/>
      <c r="O150" s="488"/>
      <c r="P150" s="488"/>
      <c r="Q150" s="488"/>
      <c r="R150" s="488"/>
      <c r="S150" s="489"/>
      <c r="T150" s="472" t="s">
        <v>530</v>
      </c>
      <c r="U150" s="472"/>
      <c r="V150" s="472"/>
      <c r="W150" s="472"/>
      <c r="X150" s="472"/>
      <c r="Y150" s="472" t="s">
        <v>526</v>
      </c>
      <c r="Z150" s="472"/>
      <c r="AA150" s="472"/>
      <c r="AB150" s="472"/>
    </row>
    <row r="151" spans="1:28" ht="12" customHeight="1" x14ac:dyDescent="0.15">
      <c r="A151" s="476"/>
      <c r="B151" s="477"/>
      <c r="C151" s="477"/>
      <c r="D151" s="477"/>
      <c r="E151" s="472"/>
      <c r="F151" s="472"/>
      <c r="G151" s="472"/>
      <c r="H151" s="472"/>
      <c r="I151" s="472"/>
      <c r="J151" s="472"/>
      <c r="K151" s="472"/>
      <c r="L151" s="472"/>
      <c r="M151" s="472"/>
      <c r="N151" s="490"/>
      <c r="O151" s="491"/>
      <c r="P151" s="491"/>
      <c r="Q151" s="491"/>
      <c r="R151" s="491"/>
      <c r="S151" s="492"/>
      <c r="T151" s="472"/>
      <c r="U151" s="472"/>
      <c r="V151" s="472"/>
      <c r="W151" s="472"/>
      <c r="X151" s="472"/>
      <c r="Y151" s="472"/>
      <c r="Z151" s="472"/>
      <c r="AA151" s="472"/>
      <c r="AB151" s="472"/>
    </row>
    <row r="152" spans="1:28" ht="12" customHeight="1" x14ac:dyDescent="0.15">
      <c r="A152" s="476"/>
      <c r="B152" s="477"/>
      <c r="C152" s="477"/>
      <c r="D152" s="477"/>
      <c r="E152" s="472"/>
      <c r="F152" s="472"/>
      <c r="G152" s="472"/>
      <c r="H152" s="472"/>
      <c r="I152" s="472"/>
      <c r="J152" s="472"/>
      <c r="K152" s="472"/>
      <c r="L152" s="472"/>
      <c r="M152" s="472"/>
      <c r="N152" s="473"/>
      <c r="O152" s="474"/>
      <c r="P152" s="474"/>
      <c r="Q152" s="474"/>
      <c r="R152" s="474"/>
      <c r="S152" s="475"/>
      <c r="T152" s="472"/>
      <c r="U152" s="472"/>
      <c r="V152" s="472"/>
      <c r="W152" s="472"/>
      <c r="X152" s="472"/>
      <c r="Y152" s="472"/>
      <c r="Z152" s="472"/>
      <c r="AA152" s="472"/>
      <c r="AB152" s="472"/>
    </row>
    <row r="153" spans="1:28" ht="12" customHeight="1" x14ac:dyDescent="0.15">
      <c r="A153" s="476">
        <v>47</v>
      </c>
      <c r="B153" s="477"/>
      <c r="C153" s="477"/>
      <c r="D153" s="477"/>
      <c r="E153" s="472"/>
      <c r="F153" s="472"/>
      <c r="G153" s="472"/>
      <c r="H153" s="472"/>
      <c r="I153" s="472" t="s">
        <v>530</v>
      </c>
      <c r="J153" s="472"/>
      <c r="K153" s="472"/>
      <c r="L153" s="472"/>
      <c r="M153" s="472"/>
      <c r="N153" s="487"/>
      <c r="O153" s="488"/>
      <c r="P153" s="488"/>
      <c r="Q153" s="488"/>
      <c r="R153" s="488"/>
      <c r="S153" s="489"/>
      <c r="T153" s="472" t="s">
        <v>530</v>
      </c>
      <c r="U153" s="472"/>
      <c r="V153" s="472"/>
      <c r="W153" s="472"/>
      <c r="X153" s="472"/>
      <c r="Y153" s="472" t="s">
        <v>526</v>
      </c>
      <c r="Z153" s="472"/>
      <c r="AA153" s="472"/>
      <c r="AB153" s="472"/>
    </row>
    <row r="154" spans="1:28" ht="12" customHeight="1" x14ac:dyDescent="0.15">
      <c r="A154" s="476"/>
      <c r="B154" s="477"/>
      <c r="C154" s="477"/>
      <c r="D154" s="477"/>
      <c r="E154" s="472"/>
      <c r="F154" s="472"/>
      <c r="G154" s="472"/>
      <c r="H154" s="472"/>
      <c r="I154" s="472"/>
      <c r="J154" s="472"/>
      <c r="K154" s="472"/>
      <c r="L154" s="472"/>
      <c r="M154" s="472"/>
      <c r="N154" s="490"/>
      <c r="O154" s="491"/>
      <c r="P154" s="491"/>
      <c r="Q154" s="491"/>
      <c r="R154" s="491"/>
      <c r="S154" s="492"/>
      <c r="T154" s="472"/>
      <c r="U154" s="472"/>
      <c r="V154" s="472"/>
      <c r="W154" s="472"/>
      <c r="X154" s="472"/>
      <c r="Y154" s="472"/>
      <c r="Z154" s="472"/>
      <c r="AA154" s="472"/>
      <c r="AB154" s="472"/>
    </row>
    <row r="155" spans="1:28" ht="12" customHeight="1" x14ac:dyDescent="0.15">
      <c r="A155" s="476"/>
      <c r="B155" s="477"/>
      <c r="C155" s="477"/>
      <c r="D155" s="477"/>
      <c r="E155" s="472"/>
      <c r="F155" s="472"/>
      <c r="G155" s="472"/>
      <c r="H155" s="472"/>
      <c r="I155" s="472"/>
      <c r="J155" s="472"/>
      <c r="K155" s="472"/>
      <c r="L155" s="472"/>
      <c r="M155" s="472"/>
      <c r="N155" s="473"/>
      <c r="O155" s="474"/>
      <c r="P155" s="474"/>
      <c r="Q155" s="474"/>
      <c r="R155" s="474"/>
      <c r="S155" s="475"/>
      <c r="T155" s="472"/>
      <c r="U155" s="472"/>
      <c r="V155" s="472"/>
      <c r="W155" s="472"/>
      <c r="X155" s="472"/>
      <c r="Y155" s="472"/>
      <c r="Z155" s="472"/>
      <c r="AA155" s="472"/>
      <c r="AB155" s="472"/>
    </row>
    <row r="156" spans="1:28" ht="12" customHeight="1" x14ac:dyDescent="0.15">
      <c r="A156" s="476">
        <v>48</v>
      </c>
      <c r="B156" s="477"/>
      <c r="C156" s="477"/>
      <c r="D156" s="477"/>
      <c r="E156" s="472"/>
      <c r="F156" s="472"/>
      <c r="G156" s="472"/>
      <c r="H156" s="472"/>
      <c r="I156" s="472" t="s">
        <v>529</v>
      </c>
      <c r="J156" s="472"/>
      <c r="K156" s="472"/>
      <c r="L156" s="472"/>
      <c r="M156" s="472"/>
      <c r="N156" s="487"/>
      <c r="O156" s="488"/>
      <c r="P156" s="488"/>
      <c r="Q156" s="488"/>
      <c r="R156" s="488"/>
      <c r="S156" s="489"/>
      <c r="T156" s="472" t="s">
        <v>530</v>
      </c>
      <c r="U156" s="472"/>
      <c r="V156" s="472"/>
      <c r="W156" s="472"/>
      <c r="X156" s="472"/>
      <c r="Y156" s="472" t="s">
        <v>526</v>
      </c>
      <c r="Z156" s="472"/>
      <c r="AA156" s="472"/>
      <c r="AB156" s="472"/>
    </row>
    <row r="157" spans="1:28" ht="12" customHeight="1" x14ac:dyDescent="0.15">
      <c r="A157" s="476"/>
      <c r="B157" s="477"/>
      <c r="C157" s="477"/>
      <c r="D157" s="477"/>
      <c r="E157" s="472"/>
      <c r="F157" s="472"/>
      <c r="G157" s="472"/>
      <c r="H157" s="472"/>
      <c r="I157" s="472"/>
      <c r="J157" s="472"/>
      <c r="K157" s="472"/>
      <c r="L157" s="472"/>
      <c r="M157" s="472"/>
      <c r="N157" s="490"/>
      <c r="O157" s="491"/>
      <c r="P157" s="491"/>
      <c r="Q157" s="491"/>
      <c r="R157" s="491"/>
      <c r="S157" s="492"/>
      <c r="T157" s="472"/>
      <c r="U157" s="472"/>
      <c r="V157" s="472"/>
      <c r="W157" s="472"/>
      <c r="X157" s="472"/>
      <c r="Y157" s="472"/>
      <c r="Z157" s="472"/>
      <c r="AA157" s="472"/>
      <c r="AB157" s="472"/>
    </row>
    <row r="158" spans="1:28" ht="12" customHeight="1" x14ac:dyDescent="0.15">
      <c r="A158" s="476"/>
      <c r="B158" s="477"/>
      <c r="C158" s="477"/>
      <c r="D158" s="477"/>
      <c r="E158" s="472"/>
      <c r="F158" s="472"/>
      <c r="G158" s="472"/>
      <c r="H158" s="472"/>
      <c r="I158" s="472"/>
      <c r="J158" s="472"/>
      <c r="K158" s="472"/>
      <c r="L158" s="472"/>
      <c r="M158" s="472"/>
      <c r="N158" s="473"/>
      <c r="O158" s="474"/>
      <c r="P158" s="474"/>
      <c r="Q158" s="474"/>
      <c r="R158" s="474"/>
      <c r="S158" s="475"/>
      <c r="T158" s="472"/>
      <c r="U158" s="472"/>
      <c r="V158" s="472"/>
      <c r="W158" s="472"/>
      <c r="X158" s="472"/>
      <c r="Y158" s="472"/>
      <c r="Z158" s="472"/>
      <c r="AA158" s="472"/>
      <c r="AB158" s="472"/>
    </row>
    <row r="159" spans="1:28" ht="12" customHeight="1" x14ac:dyDescent="0.15">
      <c r="A159" s="476">
        <v>49</v>
      </c>
      <c r="B159" s="477"/>
      <c r="C159" s="477"/>
      <c r="D159" s="477"/>
      <c r="E159" s="472"/>
      <c r="F159" s="472"/>
      <c r="G159" s="472"/>
      <c r="H159" s="472"/>
      <c r="I159" s="472" t="s">
        <v>530</v>
      </c>
      <c r="J159" s="472"/>
      <c r="K159" s="472"/>
      <c r="L159" s="472"/>
      <c r="M159" s="472"/>
      <c r="N159" s="487"/>
      <c r="O159" s="488"/>
      <c r="P159" s="488"/>
      <c r="Q159" s="488"/>
      <c r="R159" s="488"/>
      <c r="S159" s="489"/>
      <c r="T159" s="472" t="s">
        <v>530</v>
      </c>
      <c r="U159" s="472"/>
      <c r="V159" s="472"/>
      <c r="W159" s="472"/>
      <c r="X159" s="472"/>
      <c r="Y159" s="472" t="s">
        <v>526</v>
      </c>
      <c r="Z159" s="472"/>
      <c r="AA159" s="472"/>
      <c r="AB159" s="472"/>
    </row>
    <row r="160" spans="1:28" ht="12" customHeight="1" x14ac:dyDescent="0.15">
      <c r="A160" s="476"/>
      <c r="B160" s="477"/>
      <c r="C160" s="477"/>
      <c r="D160" s="477"/>
      <c r="E160" s="472"/>
      <c r="F160" s="472"/>
      <c r="G160" s="472"/>
      <c r="H160" s="472"/>
      <c r="I160" s="472"/>
      <c r="J160" s="472"/>
      <c r="K160" s="472"/>
      <c r="L160" s="472"/>
      <c r="M160" s="472"/>
      <c r="N160" s="490"/>
      <c r="O160" s="491"/>
      <c r="P160" s="491"/>
      <c r="Q160" s="491"/>
      <c r="R160" s="491"/>
      <c r="S160" s="492"/>
      <c r="T160" s="472"/>
      <c r="U160" s="472"/>
      <c r="V160" s="472"/>
      <c r="W160" s="472"/>
      <c r="X160" s="472"/>
      <c r="Y160" s="472"/>
      <c r="Z160" s="472"/>
      <c r="AA160" s="472"/>
      <c r="AB160" s="472"/>
    </row>
    <row r="161" spans="1:28" ht="12" customHeight="1" x14ac:dyDescent="0.15">
      <c r="A161" s="476"/>
      <c r="B161" s="477"/>
      <c r="C161" s="477"/>
      <c r="D161" s="477"/>
      <c r="E161" s="472"/>
      <c r="F161" s="472"/>
      <c r="G161" s="472"/>
      <c r="H161" s="472"/>
      <c r="I161" s="472"/>
      <c r="J161" s="472"/>
      <c r="K161" s="472"/>
      <c r="L161" s="472"/>
      <c r="M161" s="472"/>
      <c r="N161" s="473"/>
      <c r="O161" s="474"/>
      <c r="P161" s="474"/>
      <c r="Q161" s="474"/>
      <c r="R161" s="474"/>
      <c r="S161" s="475"/>
      <c r="T161" s="472"/>
      <c r="U161" s="472"/>
      <c r="V161" s="472"/>
      <c r="W161" s="472"/>
      <c r="X161" s="472"/>
      <c r="Y161" s="472"/>
      <c r="Z161" s="472"/>
      <c r="AA161" s="472"/>
      <c r="AB161" s="472"/>
    </row>
    <row r="162" spans="1:28" ht="12" customHeight="1" x14ac:dyDescent="0.15">
      <c r="A162" s="476">
        <v>50</v>
      </c>
      <c r="B162" s="477"/>
      <c r="C162" s="477"/>
      <c r="D162" s="477"/>
      <c r="E162" s="472"/>
      <c r="F162" s="472"/>
      <c r="G162" s="472"/>
      <c r="H162" s="472"/>
      <c r="I162" s="472" t="s">
        <v>529</v>
      </c>
      <c r="J162" s="472"/>
      <c r="K162" s="472"/>
      <c r="L162" s="472"/>
      <c r="M162" s="472"/>
      <c r="N162" s="487"/>
      <c r="O162" s="488"/>
      <c r="P162" s="488"/>
      <c r="Q162" s="488"/>
      <c r="R162" s="488"/>
      <c r="S162" s="489"/>
      <c r="T162" s="472" t="s">
        <v>530</v>
      </c>
      <c r="U162" s="472"/>
      <c r="V162" s="472"/>
      <c r="W162" s="472"/>
      <c r="X162" s="472"/>
      <c r="Y162" s="472" t="s">
        <v>526</v>
      </c>
      <c r="Z162" s="472"/>
      <c r="AA162" s="472"/>
      <c r="AB162" s="472"/>
    </row>
    <row r="163" spans="1:28" ht="12" customHeight="1" x14ac:dyDescent="0.15">
      <c r="A163" s="476"/>
      <c r="B163" s="477"/>
      <c r="C163" s="477"/>
      <c r="D163" s="477"/>
      <c r="E163" s="472"/>
      <c r="F163" s="472"/>
      <c r="G163" s="472"/>
      <c r="H163" s="472"/>
      <c r="I163" s="472"/>
      <c r="J163" s="472"/>
      <c r="K163" s="472"/>
      <c r="L163" s="472"/>
      <c r="M163" s="472"/>
      <c r="N163" s="490"/>
      <c r="O163" s="491"/>
      <c r="P163" s="491"/>
      <c r="Q163" s="491"/>
      <c r="R163" s="491"/>
      <c r="S163" s="492"/>
      <c r="T163" s="472"/>
      <c r="U163" s="472"/>
      <c r="V163" s="472"/>
      <c r="W163" s="472"/>
      <c r="X163" s="472"/>
      <c r="Y163" s="472"/>
      <c r="Z163" s="472"/>
      <c r="AA163" s="472"/>
      <c r="AB163" s="472"/>
    </row>
    <row r="164" spans="1:28" ht="12" customHeight="1" x14ac:dyDescent="0.15">
      <c r="A164" s="476"/>
      <c r="B164" s="477"/>
      <c r="C164" s="477"/>
      <c r="D164" s="477"/>
      <c r="E164" s="472"/>
      <c r="F164" s="472"/>
      <c r="G164" s="472"/>
      <c r="H164" s="472"/>
      <c r="I164" s="472"/>
      <c r="J164" s="472"/>
      <c r="K164" s="472"/>
      <c r="L164" s="472"/>
      <c r="M164" s="472"/>
      <c r="N164" s="473"/>
      <c r="O164" s="474"/>
      <c r="P164" s="474"/>
      <c r="Q164" s="474"/>
      <c r="R164" s="474"/>
      <c r="S164" s="475"/>
      <c r="T164" s="472"/>
      <c r="U164" s="472"/>
      <c r="V164" s="472"/>
      <c r="W164" s="472"/>
      <c r="X164" s="472"/>
      <c r="Y164" s="472"/>
      <c r="Z164" s="472"/>
      <c r="AA164" s="472"/>
      <c r="AB164" s="472"/>
    </row>
    <row r="165" spans="1:28" ht="12" customHeight="1" x14ac:dyDescent="0.15">
      <c r="A165" s="476">
        <v>51</v>
      </c>
      <c r="B165" s="477"/>
      <c r="C165" s="477"/>
      <c r="D165" s="477"/>
      <c r="E165" s="472"/>
      <c r="F165" s="472"/>
      <c r="G165" s="472"/>
      <c r="H165" s="472"/>
      <c r="I165" s="472" t="s">
        <v>529</v>
      </c>
      <c r="J165" s="472"/>
      <c r="K165" s="472"/>
      <c r="L165" s="472"/>
      <c r="M165" s="472"/>
      <c r="N165" s="487"/>
      <c r="O165" s="488"/>
      <c r="P165" s="488"/>
      <c r="Q165" s="488"/>
      <c r="R165" s="488"/>
      <c r="S165" s="489"/>
      <c r="T165" s="472" t="s">
        <v>530</v>
      </c>
      <c r="U165" s="472"/>
      <c r="V165" s="472"/>
      <c r="W165" s="472"/>
      <c r="X165" s="472"/>
      <c r="Y165" s="472" t="s">
        <v>526</v>
      </c>
      <c r="Z165" s="472"/>
      <c r="AA165" s="472"/>
      <c r="AB165" s="472"/>
    </row>
    <row r="166" spans="1:28" ht="12" customHeight="1" x14ac:dyDescent="0.15">
      <c r="A166" s="476"/>
      <c r="B166" s="477"/>
      <c r="C166" s="477"/>
      <c r="D166" s="477"/>
      <c r="E166" s="472"/>
      <c r="F166" s="472"/>
      <c r="G166" s="472"/>
      <c r="H166" s="472"/>
      <c r="I166" s="472"/>
      <c r="J166" s="472"/>
      <c r="K166" s="472"/>
      <c r="L166" s="472"/>
      <c r="M166" s="472"/>
      <c r="N166" s="490"/>
      <c r="O166" s="491"/>
      <c r="P166" s="491"/>
      <c r="Q166" s="491"/>
      <c r="R166" s="491"/>
      <c r="S166" s="492"/>
      <c r="T166" s="472"/>
      <c r="U166" s="472"/>
      <c r="V166" s="472"/>
      <c r="W166" s="472"/>
      <c r="X166" s="472"/>
      <c r="Y166" s="472"/>
      <c r="Z166" s="472"/>
      <c r="AA166" s="472"/>
      <c r="AB166" s="472"/>
    </row>
    <row r="167" spans="1:28" ht="12" customHeight="1" x14ac:dyDescent="0.15">
      <c r="A167" s="476"/>
      <c r="B167" s="477"/>
      <c r="C167" s="477"/>
      <c r="D167" s="477"/>
      <c r="E167" s="472"/>
      <c r="F167" s="472"/>
      <c r="G167" s="472"/>
      <c r="H167" s="472"/>
      <c r="I167" s="472"/>
      <c r="J167" s="472"/>
      <c r="K167" s="472"/>
      <c r="L167" s="472"/>
      <c r="M167" s="472"/>
      <c r="N167" s="473"/>
      <c r="O167" s="474"/>
      <c r="P167" s="474"/>
      <c r="Q167" s="474"/>
      <c r="R167" s="474"/>
      <c r="S167" s="475"/>
      <c r="T167" s="472"/>
      <c r="U167" s="472"/>
      <c r="V167" s="472"/>
      <c r="W167" s="472"/>
      <c r="X167" s="472"/>
      <c r="Y167" s="472"/>
      <c r="Z167" s="472"/>
      <c r="AA167" s="472"/>
      <c r="AB167" s="472"/>
    </row>
    <row r="168" spans="1:28" ht="12" customHeight="1" x14ac:dyDescent="0.15">
      <c r="A168" s="476">
        <v>52</v>
      </c>
      <c r="B168" s="477"/>
      <c r="C168" s="477"/>
      <c r="D168" s="477"/>
      <c r="E168" s="472"/>
      <c r="F168" s="472"/>
      <c r="G168" s="472"/>
      <c r="H168" s="472"/>
      <c r="I168" s="472" t="s">
        <v>530</v>
      </c>
      <c r="J168" s="472"/>
      <c r="K168" s="472"/>
      <c r="L168" s="472"/>
      <c r="M168" s="472"/>
      <c r="N168" s="487"/>
      <c r="O168" s="488"/>
      <c r="P168" s="488"/>
      <c r="Q168" s="488"/>
      <c r="R168" s="488"/>
      <c r="S168" s="489"/>
      <c r="T168" s="472" t="s">
        <v>530</v>
      </c>
      <c r="U168" s="472"/>
      <c r="V168" s="472"/>
      <c r="W168" s="472"/>
      <c r="X168" s="472"/>
      <c r="Y168" s="472" t="s">
        <v>526</v>
      </c>
      <c r="Z168" s="472"/>
      <c r="AA168" s="472"/>
      <c r="AB168" s="472"/>
    </row>
    <row r="169" spans="1:28" ht="12" customHeight="1" x14ac:dyDescent="0.15">
      <c r="A169" s="476"/>
      <c r="B169" s="477"/>
      <c r="C169" s="477"/>
      <c r="D169" s="477"/>
      <c r="E169" s="472"/>
      <c r="F169" s="472"/>
      <c r="G169" s="472"/>
      <c r="H169" s="472"/>
      <c r="I169" s="472"/>
      <c r="J169" s="472"/>
      <c r="K169" s="472"/>
      <c r="L169" s="472"/>
      <c r="M169" s="472"/>
      <c r="N169" s="490"/>
      <c r="O169" s="491"/>
      <c r="P169" s="491"/>
      <c r="Q169" s="491"/>
      <c r="R169" s="491"/>
      <c r="S169" s="492"/>
      <c r="T169" s="472"/>
      <c r="U169" s="472"/>
      <c r="V169" s="472"/>
      <c r="W169" s="472"/>
      <c r="X169" s="472"/>
      <c r="Y169" s="472"/>
      <c r="Z169" s="472"/>
      <c r="AA169" s="472"/>
      <c r="AB169" s="472"/>
    </row>
    <row r="170" spans="1:28" ht="12" customHeight="1" x14ac:dyDescent="0.15">
      <c r="A170" s="476"/>
      <c r="B170" s="477"/>
      <c r="C170" s="477"/>
      <c r="D170" s="477"/>
      <c r="E170" s="472"/>
      <c r="F170" s="472"/>
      <c r="G170" s="472"/>
      <c r="H170" s="472"/>
      <c r="I170" s="472"/>
      <c r="J170" s="472"/>
      <c r="K170" s="472"/>
      <c r="L170" s="472"/>
      <c r="M170" s="472"/>
      <c r="N170" s="473"/>
      <c r="O170" s="474"/>
      <c r="P170" s="474"/>
      <c r="Q170" s="474"/>
      <c r="R170" s="474"/>
      <c r="S170" s="475"/>
      <c r="T170" s="472"/>
      <c r="U170" s="472"/>
      <c r="V170" s="472"/>
      <c r="W170" s="472"/>
      <c r="X170" s="472"/>
      <c r="Y170" s="472"/>
      <c r="Z170" s="472"/>
      <c r="AA170" s="472"/>
      <c r="AB170" s="472"/>
    </row>
    <row r="171" spans="1:28" ht="12" customHeight="1" x14ac:dyDescent="0.15">
      <c r="A171" s="476">
        <v>53</v>
      </c>
      <c r="B171" s="477"/>
      <c r="C171" s="477"/>
      <c r="D171" s="477"/>
      <c r="E171" s="472"/>
      <c r="F171" s="472"/>
      <c r="G171" s="472"/>
      <c r="H171" s="472"/>
      <c r="I171" s="472" t="s">
        <v>530</v>
      </c>
      <c r="J171" s="472"/>
      <c r="K171" s="472"/>
      <c r="L171" s="472"/>
      <c r="M171" s="472"/>
      <c r="N171" s="487"/>
      <c r="O171" s="488"/>
      <c r="P171" s="488"/>
      <c r="Q171" s="488"/>
      <c r="R171" s="488"/>
      <c r="S171" s="489"/>
      <c r="T171" s="472" t="s">
        <v>529</v>
      </c>
      <c r="U171" s="472"/>
      <c r="V171" s="472"/>
      <c r="W171" s="472"/>
      <c r="X171" s="472"/>
      <c r="Y171" s="472" t="s">
        <v>526</v>
      </c>
      <c r="Z171" s="472"/>
      <c r="AA171" s="472"/>
      <c r="AB171" s="472"/>
    </row>
    <row r="172" spans="1:28" ht="12" customHeight="1" x14ac:dyDescent="0.15">
      <c r="A172" s="476"/>
      <c r="B172" s="477"/>
      <c r="C172" s="477"/>
      <c r="D172" s="477"/>
      <c r="E172" s="472"/>
      <c r="F172" s="472"/>
      <c r="G172" s="472"/>
      <c r="H172" s="472"/>
      <c r="I172" s="472"/>
      <c r="J172" s="472"/>
      <c r="K172" s="472"/>
      <c r="L172" s="472"/>
      <c r="M172" s="472"/>
      <c r="N172" s="490"/>
      <c r="O172" s="491"/>
      <c r="P172" s="491"/>
      <c r="Q172" s="491"/>
      <c r="R172" s="491"/>
      <c r="S172" s="492"/>
      <c r="T172" s="472"/>
      <c r="U172" s="472"/>
      <c r="V172" s="472"/>
      <c r="W172" s="472"/>
      <c r="X172" s="472"/>
      <c r="Y172" s="472"/>
      <c r="Z172" s="472"/>
      <c r="AA172" s="472"/>
      <c r="AB172" s="472"/>
    </row>
    <row r="173" spans="1:28" ht="12" customHeight="1" x14ac:dyDescent="0.15">
      <c r="A173" s="476"/>
      <c r="B173" s="477"/>
      <c r="C173" s="477"/>
      <c r="D173" s="477"/>
      <c r="E173" s="472"/>
      <c r="F173" s="472"/>
      <c r="G173" s="472"/>
      <c r="H173" s="472"/>
      <c r="I173" s="472"/>
      <c r="J173" s="472"/>
      <c r="K173" s="472"/>
      <c r="L173" s="472"/>
      <c r="M173" s="472"/>
      <c r="N173" s="473"/>
      <c r="O173" s="474"/>
      <c r="P173" s="474"/>
      <c r="Q173" s="474"/>
      <c r="R173" s="474"/>
      <c r="S173" s="475"/>
      <c r="T173" s="472"/>
      <c r="U173" s="472"/>
      <c r="V173" s="472"/>
      <c r="W173" s="472"/>
      <c r="X173" s="472"/>
      <c r="Y173" s="472"/>
      <c r="Z173" s="472"/>
      <c r="AA173" s="472"/>
      <c r="AB173" s="472"/>
    </row>
    <row r="174" spans="1:28" ht="12" customHeight="1" x14ac:dyDescent="0.15">
      <c r="A174" s="476">
        <v>54</v>
      </c>
      <c r="B174" s="477"/>
      <c r="C174" s="477"/>
      <c r="D174" s="477"/>
      <c r="E174" s="472"/>
      <c r="F174" s="472"/>
      <c r="G174" s="472"/>
      <c r="H174" s="472"/>
      <c r="I174" s="472" t="s">
        <v>530</v>
      </c>
      <c r="J174" s="472"/>
      <c r="K174" s="472"/>
      <c r="L174" s="472"/>
      <c r="M174" s="472"/>
      <c r="N174" s="487"/>
      <c r="O174" s="488"/>
      <c r="P174" s="488"/>
      <c r="Q174" s="488"/>
      <c r="R174" s="488"/>
      <c r="S174" s="489"/>
      <c r="T174" s="472" t="s">
        <v>530</v>
      </c>
      <c r="U174" s="472"/>
      <c r="V174" s="472"/>
      <c r="W174" s="472"/>
      <c r="X174" s="472"/>
      <c r="Y174" s="472" t="s">
        <v>526</v>
      </c>
      <c r="Z174" s="472"/>
      <c r="AA174" s="472"/>
      <c r="AB174" s="472"/>
    </row>
    <row r="175" spans="1:28" ht="12" customHeight="1" x14ac:dyDescent="0.15">
      <c r="A175" s="476"/>
      <c r="B175" s="477"/>
      <c r="C175" s="477"/>
      <c r="D175" s="477"/>
      <c r="E175" s="472"/>
      <c r="F175" s="472"/>
      <c r="G175" s="472"/>
      <c r="H175" s="472"/>
      <c r="I175" s="472"/>
      <c r="J175" s="472"/>
      <c r="K175" s="472"/>
      <c r="L175" s="472"/>
      <c r="M175" s="472"/>
      <c r="N175" s="490"/>
      <c r="O175" s="491"/>
      <c r="P175" s="491"/>
      <c r="Q175" s="491"/>
      <c r="R175" s="491"/>
      <c r="S175" s="492"/>
      <c r="T175" s="472"/>
      <c r="U175" s="472"/>
      <c r="V175" s="472"/>
      <c r="W175" s="472"/>
      <c r="X175" s="472"/>
      <c r="Y175" s="472"/>
      <c r="Z175" s="472"/>
      <c r="AA175" s="472"/>
      <c r="AB175" s="472"/>
    </row>
    <row r="176" spans="1:28" ht="12" customHeight="1" x14ac:dyDescent="0.15">
      <c r="A176" s="476"/>
      <c r="B176" s="477"/>
      <c r="C176" s="477"/>
      <c r="D176" s="477"/>
      <c r="E176" s="472"/>
      <c r="F176" s="472"/>
      <c r="G176" s="472"/>
      <c r="H176" s="472"/>
      <c r="I176" s="472"/>
      <c r="J176" s="472"/>
      <c r="K176" s="472"/>
      <c r="L176" s="472"/>
      <c r="M176" s="472"/>
      <c r="N176" s="473"/>
      <c r="O176" s="474"/>
      <c r="P176" s="474"/>
      <c r="Q176" s="474"/>
      <c r="R176" s="474"/>
      <c r="S176" s="475"/>
      <c r="T176" s="472"/>
      <c r="U176" s="472"/>
      <c r="V176" s="472"/>
      <c r="W176" s="472"/>
      <c r="X176" s="472"/>
      <c r="Y176" s="472"/>
      <c r="Z176" s="472"/>
      <c r="AA176" s="472"/>
      <c r="AB176" s="472"/>
    </row>
    <row r="177" spans="1:28" ht="12" customHeight="1" x14ac:dyDescent="0.15">
      <c r="A177" s="476">
        <v>55</v>
      </c>
      <c r="B177" s="477"/>
      <c r="C177" s="477"/>
      <c r="D177" s="477"/>
      <c r="E177" s="472"/>
      <c r="F177" s="472"/>
      <c r="G177" s="472"/>
      <c r="H177" s="472"/>
      <c r="I177" s="472" t="s">
        <v>529</v>
      </c>
      <c r="J177" s="472"/>
      <c r="K177" s="472"/>
      <c r="L177" s="472"/>
      <c r="M177" s="472"/>
      <c r="N177" s="487"/>
      <c r="O177" s="488"/>
      <c r="P177" s="488"/>
      <c r="Q177" s="488"/>
      <c r="R177" s="488"/>
      <c r="S177" s="489"/>
      <c r="T177" s="472" t="s">
        <v>530</v>
      </c>
      <c r="U177" s="472"/>
      <c r="V177" s="472"/>
      <c r="W177" s="472"/>
      <c r="X177" s="472"/>
      <c r="Y177" s="472" t="s">
        <v>526</v>
      </c>
      <c r="Z177" s="472"/>
      <c r="AA177" s="472"/>
      <c r="AB177" s="472"/>
    </row>
    <row r="178" spans="1:28" ht="12" customHeight="1" x14ac:dyDescent="0.15">
      <c r="A178" s="476"/>
      <c r="B178" s="477"/>
      <c r="C178" s="477"/>
      <c r="D178" s="477"/>
      <c r="E178" s="472"/>
      <c r="F178" s="472"/>
      <c r="G178" s="472"/>
      <c r="H178" s="472"/>
      <c r="I178" s="472"/>
      <c r="J178" s="472"/>
      <c r="K178" s="472"/>
      <c r="L178" s="472"/>
      <c r="M178" s="472"/>
      <c r="N178" s="490"/>
      <c r="O178" s="491"/>
      <c r="P178" s="491"/>
      <c r="Q178" s="491"/>
      <c r="R178" s="491"/>
      <c r="S178" s="492"/>
      <c r="T178" s="472"/>
      <c r="U178" s="472"/>
      <c r="V178" s="472"/>
      <c r="W178" s="472"/>
      <c r="X178" s="472"/>
      <c r="Y178" s="472"/>
      <c r="Z178" s="472"/>
      <c r="AA178" s="472"/>
      <c r="AB178" s="472"/>
    </row>
    <row r="179" spans="1:28" ht="12" customHeight="1" x14ac:dyDescent="0.15">
      <c r="A179" s="476"/>
      <c r="B179" s="477"/>
      <c r="C179" s="477"/>
      <c r="D179" s="477"/>
      <c r="E179" s="472"/>
      <c r="F179" s="472"/>
      <c r="G179" s="472"/>
      <c r="H179" s="472"/>
      <c r="I179" s="472"/>
      <c r="J179" s="472"/>
      <c r="K179" s="472"/>
      <c r="L179" s="472"/>
      <c r="M179" s="472"/>
      <c r="N179" s="473"/>
      <c r="O179" s="474"/>
      <c r="P179" s="474"/>
      <c r="Q179" s="474"/>
      <c r="R179" s="474"/>
      <c r="S179" s="475"/>
      <c r="T179" s="472"/>
      <c r="U179" s="472"/>
      <c r="V179" s="472"/>
      <c r="W179" s="472"/>
      <c r="X179" s="472"/>
      <c r="Y179" s="472"/>
      <c r="Z179" s="472"/>
      <c r="AA179" s="472"/>
      <c r="AB179" s="472"/>
    </row>
    <row r="180" spans="1:28" ht="12" customHeight="1" x14ac:dyDescent="0.15">
      <c r="A180" s="476">
        <v>56</v>
      </c>
      <c r="B180" s="477"/>
      <c r="C180" s="477"/>
      <c r="D180" s="477"/>
      <c r="E180" s="472"/>
      <c r="F180" s="472"/>
      <c r="G180" s="472"/>
      <c r="H180" s="472"/>
      <c r="I180" s="472" t="s">
        <v>530</v>
      </c>
      <c r="J180" s="472"/>
      <c r="K180" s="472"/>
      <c r="L180" s="472"/>
      <c r="M180" s="472"/>
      <c r="N180" s="487"/>
      <c r="O180" s="488"/>
      <c r="P180" s="488"/>
      <c r="Q180" s="488"/>
      <c r="R180" s="488"/>
      <c r="S180" s="489"/>
      <c r="T180" s="472" t="s">
        <v>530</v>
      </c>
      <c r="U180" s="472"/>
      <c r="V180" s="472"/>
      <c r="W180" s="472"/>
      <c r="X180" s="472"/>
      <c r="Y180" s="472" t="s">
        <v>526</v>
      </c>
      <c r="Z180" s="472"/>
      <c r="AA180" s="472"/>
      <c r="AB180" s="472"/>
    </row>
    <row r="181" spans="1:28" ht="12" customHeight="1" x14ac:dyDescent="0.15">
      <c r="A181" s="476"/>
      <c r="B181" s="477"/>
      <c r="C181" s="477"/>
      <c r="D181" s="477"/>
      <c r="E181" s="472"/>
      <c r="F181" s="472"/>
      <c r="G181" s="472"/>
      <c r="H181" s="472"/>
      <c r="I181" s="472"/>
      <c r="J181" s="472"/>
      <c r="K181" s="472"/>
      <c r="L181" s="472"/>
      <c r="M181" s="472"/>
      <c r="N181" s="490"/>
      <c r="O181" s="491"/>
      <c r="P181" s="491"/>
      <c r="Q181" s="491"/>
      <c r="R181" s="491"/>
      <c r="S181" s="492"/>
      <c r="T181" s="472"/>
      <c r="U181" s="472"/>
      <c r="V181" s="472"/>
      <c r="W181" s="472"/>
      <c r="X181" s="472"/>
      <c r="Y181" s="472"/>
      <c r="Z181" s="472"/>
      <c r="AA181" s="472"/>
      <c r="AB181" s="472"/>
    </row>
    <row r="182" spans="1:28" ht="12" customHeight="1" x14ac:dyDescent="0.15">
      <c r="A182" s="476"/>
      <c r="B182" s="477"/>
      <c r="C182" s="477"/>
      <c r="D182" s="477"/>
      <c r="E182" s="472"/>
      <c r="F182" s="472"/>
      <c r="G182" s="472"/>
      <c r="H182" s="472"/>
      <c r="I182" s="472"/>
      <c r="J182" s="472"/>
      <c r="K182" s="472"/>
      <c r="L182" s="472"/>
      <c r="M182" s="472"/>
      <c r="N182" s="473"/>
      <c r="O182" s="474"/>
      <c r="P182" s="474"/>
      <c r="Q182" s="474"/>
      <c r="R182" s="474"/>
      <c r="S182" s="475"/>
      <c r="T182" s="472"/>
      <c r="U182" s="472"/>
      <c r="V182" s="472"/>
      <c r="W182" s="472"/>
      <c r="X182" s="472"/>
      <c r="Y182" s="472"/>
      <c r="Z182" s="472"/>
      <c r="AA182" s="472"/>
      <c r="AB182" s="472"/>
    </row>
    <row r="183" spans="1:28" ht="12" customHeight="1" x14ac:dyDescent="0.15">
      <c r="A183" s="476">
        <v>57</v>
      </c>
      <c r="B183" s="477"/>
      <c r="C183" s="477"/>
      <c r="D183" s="477"/>
      <c r="E183" s="472"/>
      <c r="F183" s="472"/>
      <c r="G183" s="472"/>
      <c r="H183" s="472"/>
      <c r="I183" s="472" t="s">
        <v>530</v>
      </c>
      <c r="J183" s="472"/>
      <c r="K183" s="472"/>
      <c r="L183" s="472"/>
      <c r="M183" s="472"/>
      <c r="N183" s="487"/>
      <c r="O183" s="488"/>
      <c r="P183" s="488"/>
      <c r="Q183" s="488"/>
      <c r="R183" s="488"/>
      <c r="S183" s="489"/>
      <c r="T183" s="472" t="s">
        <v>530</v>
      </c>
      <c r="U183" s="472"/>
      <c r="V183" s="472"/>
      <c r="W183" s="472"/>
      <c r="X183" s="472"/>
      <c r="Y183" s="472" t="s">
        <v>526</v>
      </c>
      <c r="Z183" s="472"/>
      <c r="AA183" s="472"/>
      <c r="AB183" s="472"/>
    </row>
    <row r="184" spans="1:28" ht="12" customHeight="1" x14ac:dyDescent="0.15">
      <c r="A184" s="476"/>
      <c r="B184" s="477"/>
      <c r="C184" s="477"/>
      <c r="D184" s="477"/>
      <c r="E184" s="472"/>
      <c r="F184" s="472"/>
      <c r="G184" s="472"/>
      <c r="H184" s="472"/>
      <c r="I184" s="472"/>
      <c r="J184" s="472"/>
      <c r="K184" s="472"/>
      <c r="L184" s="472"/>
      <c r="M184" s="472"/>
      <c r="N184" s="490"/>
      <c r="O184" s="491"/>
      <c r="P184" s="491"/>
      <c r="Q184" s="491"/>
      <c r="R184" s="491"/>
      <c r="S184" s="492"/>
      <c r="T184" s="472"/>
      <c r="U184" s="472"/>
      <c r="V184" s="472"/>
      <c r="W184" s="472"/>
      <c r="X184" s="472"/>
      <c r="Y184" s="472"/>
      <c r="Z184" s="472"/>
      <c r="AA184" s="472"/>
      <c r="AB184" s="472"/>
    </row>
    <row r="185" spans="1:28" ht="12" customHeight="1" x14ac:dyDescent="0.15">
      <c r="A185" s="476"/>
      <c r="B185" s="477"/>
      <c r="C185" s="477"/>
      <c r="D185" s="477"/>
      <c r="E185" s="472"/>
      <c r="F185" s="472"/>
      <c r="G185" s="472"/>
      <c r="H185" s="472"/>
      <c r="I185" s="472"/>
      <c r="J185" s="472"/>
      <c r="K185" s="472"/>
      <c r="L185" s="472"/>
      <c r="M185" s="472"/>
      <c r="N185" s="473"/>
      <c r="O185" s="474"/>
      <c r="P185" s="474"/>
      <c r="Q185" s="474"/>
      <c r="R185" s="474"/>
      <c r="S185" s="475"/>
      <c r="T185" s="472"/>
      <c r="U185" s="472"/>
      <c r="V185" s="472"/>
      <c r="W185" s="472"/>
      <c r="X185" s="472"/>
      <c r="Y185" s="472"/>
      <c r="Z185" s="472"/>
      <c r="AA185" s="472"/>
      <c r="AB185" s="472"/>
    </row>
    <row r="186" spans="1:28" ht="12" customHeight="1" x14ac:dyDescent="0.15">
      <c r="A186" s="476">
        <v>58</v>
      </c>
      <c r="B186" s="477"/>
      <c r="C186" s="477"/>
      <c r="D186" s="477"/>
      <c r="E186" s="472"/>
      <c r="F186" s="472"/>
      <c r="G186" s="472"/>
      <c r="H186" s="472"/>
      <c r="I186" s="472" t="s">
        <v>530</v>
      </c>
      <c r="J186" s="472"/>
      <c r="K186" s="472"/>
      <c r="L186" s="472"/>
      <c r="M186" s="472"/>
      <c r="N186" s="487"/>
      <c r="O186" s="488"/>
      <c r="P186" s="488"/>
      <c r="Q186" s="488"/>
      <c r="R186" s="488"/>
      <c r="S186" s="489"/>
      <c r="T186" s="472" t="s">
        <v>530</v>
      </c>
      <c r="U186" s="472"/>
      <c r="V186" s="472"/>
      <c r="W186" s="472"/>
      <c r="X186" s="472"/>
      <c r="Y186" s="472" t="s">
        <v>526</v>
      </c>
      <c r="Z186" s="472"/>
      <c r="AA186" s="472"/>
      <c r="AB186" s="472"/>
    </row>
    <row r="187" spans="1:28" ht="12" customHeight="1" x14ac:dyDescent="0.15">
      <c r="A187" s="476"/>
      <c r="B187" s="477"/>
      <c r="C187" s="477"/>
      <c r="D187" s="477"/>
      <c r="E187" s="472"/>
      <c r="F187" s="472"/>
      <c r="G187" s="472"/>
      <c r="H187" s="472"/>
      <c r="I187" s="472"/>
      <c r="J187" s="472"/>
      <c r="K187" s="472"/>
      <c r="L187" s="472"/>
      <c r="M187" s="472"/>
      <c r="N187" s="490"/>
      <c r="O187" s="491"/>
      <c r="P187" s="491"/>
      <c r="Q187" s="491"/>
      <c r="R187" s="491"/>
      <c r="S187" s="492"/>
      <c r="T187" s="472"/>
      <c r="U187" s="472"/>
      <c r="V187" s="472"/>
      <c r="W187" s="472"/>
      <c r="X187" s="472"/>
      <c r="Y187" s="472"/>
      <c r="Z187" s="472"/>
      <c r="AA187" s="472"/>
      <c r="AB187" s="472"/>
    </row>
    <row r="188" spans="1:28" ht="12" customHeight="1" x14ac:dyDescent="0.15">
      <c r="A188" s="476"/>
      <c r="B188" s="477"/>
      <c r="C188" s="477"/>
      <c r="D188" s="477"/>
      <c r="E188" s="472"/>
      <c r="F188" s="472"/>
      <c r="G188" s="472"/>
      <c r="H188" s="472"/>
      <c r="I188" s="472"/>
      <c r="J188" s="472"/>
      <c r="K188" s="472"/>
      <c r="L188" s="472"/>
      <c r="M188" s="472"/>
      <c r="N188" s="473"/>
      <c r="O188" s="474"/>
      <c r="P188" s="474"/>
      <c r="Q188" s="474"/>
      <c r="R188" s="474"/>
      <c r="S188" s="475"/>
      <c r="T188" s="472"/>
      <c r="U188" s="472"/>
      <c r="V188" s="472"/>
      <c r="W188" s="472"/>
      <c r="X188" s="472"/>
      <c r="Y188" s="472"/>
      <c r="Z188" s="472"/>
      <c r="AA188" s="472"/>
      <c r="AB188" s="472"/>
    </row>
    <row r="189" spans="1:28" ht="12" customHeight="1" x14ac:dyDescent="0.15">
      <c r="A189" s="476">
        <v>59</v>
      </c>
      <c r="B189" s="477"/>
      <c r="C189" s="477"/>
      <c r="D189" s="477"/>
      <c r="E189" s="472"/>
      <c r="F189" s="472"/>
      <c r="G189" s="472"/>
      <c r="H189" s="472"/>
      <c r="I189" s="472" t="s">
        <v>530</v>
      </c>
      <c r="J189" s="472"/>
      <c r="K189" s="472"/>
      <c r="L189" s="472"/>
      <c r="M189" s="472"/>
      <c r="N189" s="487"/>
      <c r="O189" s="488"/>
      <c r="P189" s="488"/>
      <c r="Q189" s="488"/>
      <c r="R189" s="488"/>
      <c r="S189" s="489"/>
      <c r="T189" s="472" t="s">
        <v>529</v>
      </c>
      <c r="U189" s="472"/>
      <c r="V189" s="472"/>
      <c r="W189" s="472"/>
      <c r="X189" s="472"/>
      <c r="Y189" s="472" t="s">
        <v>526</v>
      </c>
      <c r="Z189" s="472"/>
      <c r="AA189" s="472"/>
      <c r="AB189" s="472"/>
    </row>
    <row r="190" spans="1:28" ht="12" customHeight="1" x14ac:dyDescent="0.15">
      <c r="A190" s="476"/>
      <c r="B190" s="477"/>
      <c r="C190" s="477"/>
      <c r="D190" s="477"/>
      <c r="E190" s="472"/>
      <c r="F190" s="472"/>
      <c r="G190" s="472"/>
      <c r="H190" s="472"/>
      <c r="I190" s="472"/>
      <c r="J190" s="472"/>
      <c r="K190" s="472"/>
      <c r="L190" s="472"/>
      <c r="M190" s="472"/>
      <c r="N190" s="490"/>
      <c r="O190" s="491"/>
      <c r="P190" s="491"/>
      <c r="Q190" s="491"/>
      <c r="R190" s="491"/>
      <c r="S190" s="492"/>
      <c r="T190" s="472"/>
      <c r="U190" s="472"/>
      <c r="V190" s="472"/>
      <c r="W190" s="472"/>
      <c r="X190" s="472"/>
      <c r="Y190" s="472"/>
      <c r="Z190" s="472"/>
      <c r="AA190" s="472"/>
      <c r="AB190" s="472"/>
    </row>
    <row r="191" spans="1:28" ht="12" customHeight="1" x14ac:dyDescent="0.15">
      <c r="A191" s="476"/>
      <c r="B191" s="477"/>
      <c r="C191" s="477"/>
      <c r="D191" s="477"/>
      <c r="E191" s="472"/>
      <c r="F191" s="472"/>
      <c r="G191" s="472"/>
      <c r="H191" s="472"/>
      <c r="I191" s="472"/>
      <c r="J191" s="472"/>
      <c r="K191" s="472"/>
      <c r="L191" s="472"/>
      <c r="M191" s="472"/>
      <c r="N191" s="473"/>
      <c r="O191" s="474"/>
      <c r="P191" s="474"/>
      <c r="Q191" s="474"/>
      <c r="R191" s="474"/>
      <c r="S191" s="475"/>
      <c r="T191" s="472"/>
      <c r="U191" s="472"/>
      <c r="V191" s="472"/>
      <c r="W191" s="472"/>
      <c r="X191" s="472"/>
      <c r="Y191" s="472"/>
      <c r="Z191" s="472"/>
      <c r="AA191" s="472"/>
      <c r="AB191" s="472"/>
    </row>
    <row r="192" spans="1:28" ht="12" customHeight="1" x14ac:dyDescent="0.15">
      <c r="A192" s="476">
        <v>60</v>
      </c>
      <c r="B192" s="477"/>
      <c r="C192" s="477"/>
      <c r="D192" s="477"/>
      <c r="E192" s="472"/>
      <c r="F192" s="472"/>
      <c r="G192" s="472"/>
      <c r="H192" s="472"/>
      <c r="I192" s="472" t="s">
        <v>530</v>
      </c>
      <c r="J192" s="472"/>
      <c r="K192" s="472"/>
      <c r="L192" s="472"/>
      <c r="M192" s="472"/>
      <c r="N192" s="487"/>
      <c r="O192" s="488"/>
      <c r="P192" s="488"/>
      <c r="Q192" s="488"/>
      <c r="R192" s="488"/>
      <c r="S192" s="489"/>
      <c r="T192" s="472" t="s">
        <v>530</v>
      </c>
      <c r="U192" s="472"/>
      <c r="V192" s="472"/>
      <c r="W192" s="472"/>
      <c r="X192" s="472"/>
      <c r="Y192" s="472" t="s">
        <v>526</v>
      </c>
      <c r="Z192" s="472"/>
      <c r="AA192" s="472"/>
      <c r="AB192" s="472"/>
    </row>
    <row r="193" spans="1:28" ht="12" customHeight="1" x14ac:dyDescent="0.15">
      <c r="A193" s="476"/>
      <c r="B193" s="477"/>
      <c r="C193" s="477"/>
      <c r="D193" s="477"/>
      <c r="E193" s="472"/>
      <c r="F193" s="472"/>
      <c r="G193" s="472"/>
      <c r="H193" s="472"/>
      <c r="I193" s="472"/>
      <c r="J193" s="472"/>
      <c r="K193" s="472"/>
      <c r="L193" s="472"/>
      <c r="M193" s="472"/>
      <c r="N193" s="490"/>
      <c r="O193" s="491"/>
      <c r="P193" s="491"/>
      <c r="Q193" s="491"/>
      <c r="R193" s="491"/>
      <c r="S193" s="492"/>
      <c r="T193" s="472"/>
      <c r="U193" s="472"/>
      <c r="V193" s="472"/>
      <c r="W193" s="472"/>
      <c r="X193" s="472"/>
      <c r="Y193" s="472"/>
      <c r="Z193" s="472"/>
      <c r="AA193" s="472"/>
      <c r="AB193" s="472"/>
    </row>
    <row r="194" spans="1:28" ht="12" customHeight="1" x14ac:dyDescent="0.15">
      <c r="A194" s="476"/>
      <c r="B194" s="477"/>
      <c r="C194" s="477"/>
      <c r="D194" s="477"/>
      <c r="E194" s="472"/>
      <c r="F194" s="472"/>
      <c r="G194" s="472"/>
      <c r="H194" s="472"/>
      <c r="I194" s="472"/>
      <c r="J194" s="472"/>
      <c r="K194" s="472"/>
      <c r="L194" s="472"/>
      <c r="M194" s="472"/>
      <c r="N194" s="473"/>
      <c r="O194" s="474"/>
      <c r="P194" s="474"/>
      <c r="Q194" s="474"/>
      <c r="R194" s="474"/>
      <c r="S194" s="475"/>
      <c r="T194" s="472"/>
      <c r="U194" s="472"/>
      <c r="V194" s="472"/>
      <c r="W194" s="472"/>
      <c r="X194" s="472"/>
      <c r="Y194" s="472"/>
      <c r="Z194" s="472"/>
      <c r="AA194" s="472"/>
      <c r="AB194" s="472"/>
    </row>
    <row r="195" spans="1:28" ht="12" customHeight="1" x14ac:dyDescent="0.15">
      <c r="A195" s="476">
        <v>61</v>
      </c>
      <c r="B195" s="477"/>
      <c r="C195" s="477"/>
      <c r="D195" s="477"/>
      <c r="E195" s="472"/>
      <c r="F195" s="472"/>
      <c r="G195" s="472"/>
      <c r="H195" s="472"/>
      <c r="I195" s="472" t="s">
        <v>530</v>
      </c>
      <c r="J195" s="472"/>
      <c r="K195" s="472"/>
      <c r="L195" s="472"/>
      <c r="M195" s="472"/>
      <c r="N195" s="487"/>
      <c r="O195" s="488"/>
      <c r="P195" s="488"/>
      <c r="Q195" s="488"/>
      <c r="R195" s="488"/>
      <c r="S195" s="489"/>
      <c r="T195" s="472" t="s">
        <v>530</v>
      </c>
      <c r="U195" s="472"/>
      <c r="V195" s="472"/>
      <c r="W195" s="472"/>
      <c r="X195" s="472"/>
      <c r="Y195" s="472" t="s">
        <v>526</v>
      </c>
      <c r="Z195" s="472"/>
      <c r="AA195" s="472"/>
      <c r="AB195" s="472"/>
    </row>
    <row r="196" spans="1:28" ht="12" customHeight="1" x14ac:dyDescent="0.15">
      <c r="A196" s="476"/>
      <c r="B196" s="477"/>
      <c r="C196" s="477"/>
      <c r="D196" s="477"/>
      <c r="E196" s="472"/>
      <c r="F196" s="472"/>
      <c r="G196" s="472"/>
      <c r="H196" s="472"/>
      <c r="I196" s="472"/>
      <c r="J196" s="472"/>
      <c r="K196" s="472"/>
      <c r="L196" s="472"/>
      <c r="M196" s="472"/>
      <c r="N196" s="490"/>
      <c r="O196" s="491"/>
      <c r="P196" s="491"/>
      <c r="Q196" s="491"/>
      <c r="R196" s="491"/>
      <c r="S196" s="492"/>
      <c r="T196" s="472"/>
      <c r="U196" s="472"/>
      <c r="V196" s="472"/>
      <c r="W196" s="472"/>
      <c r="X196" s="472"/>
      <c r="Y196" s="472"/>
      <c r="Z196" s="472"/>
      <c r="AA196" s="472"/>
      <c r="AB196" s="472"/>
    </row>
    <row r="197" spans="1:28" ht="12" customHeight="1" x14ac:dyDescent="0.15">
      <c r="A197" s="476"/>
      <c r="B197" s="477"/>
      <c r="C197" s="477"/>
      <c r="D197" s="477"/>
      <c r="E197" s="472"/>
      <c r="F197" s="472"/>
      <c r="G197" s="472"/>
      <c r="H197" s="472"/>
      <c r="I197" s="472"/>
      <c r="J197" s="472"/>
      <c r="K197" s="472"/>
      <c r="L197" s="472"/>
      <c r="M197" s="472"/>
      <c r="N197" s="473"/>
      <c r="O197" s="474"/>
      <c r="P197" s="474"/>
      <c r="Q197" s="474"/>
      <c r="R197" s="474"/>
      <c r="S197" s="475"/>
      <c r="T197" s="472"/>
      <c r="U197" s="472"/>
      <c r="V197" s="472"/>
      <c r="W197" s="472"/>
      <c r="X197" s="472"/>
      <c r="Y197" s="472"/>
      <c r="Z197" s="472"/>
      <c r="AA197" s="472"/>
      <c r="AB197" s="472"/>
    </row>
    <row r="198" spans="1:28" ht="12" customHeight="1" x14ac:dyDescent="0.15">
      <c r="A198" s="476">
        <v>62</v>
      </c>
      <c r="B198" s="477"/>
      <c r="C198" s="477"/>
      <c r="D198" s="477"/>
      <c r="E198" s="472"/>
      <c r="F198" s="472"/>
      <c r="G198" s="472"/>
      <c r="H198" s="472"/>
      <c r="I198" s="472" t="s">
        <v>530</v>
      </c>
      <c r="J198" s="472"/>
      <c r="K198" s="472"/>
      <c r="L198" s="472"/>
      <c r="M198" s="472"/>
      <c r="N198" s="487"/>
      <c r="O198" s="488"/>
      <c r="P198" s="488"/>
      <c r="Q198" s="488"/>
      <c r="R198" s="488"/>
      <c r="S198" s="489"/>
      <c r="T198" s="472" t="s">
        <v>530</v>
      </c>
      <c r="U198" s="472"/>
      <c r="V198" s="472"/>
      <c r="W198" s="472"/>
      <c r="X198" s="472"/>
      <c r="Y198" s="472" t="s">
        <v>526</v>
      </c>
      <c r="Z198" s="472"/>
      <c r="AA198" s="472"/>
      <c r="AB198" s="472"/>
    </row>
    <row r="199" spans="1:28" ht="12" customHeight="1" x14ac:dyDescent="0.15">
      <c r="A199" s="476"/>
      <c r="B199" s="477"/>
      <c r="C199" s="477"/>
      <c r="D199" s="477"/>
      <c r="E199" s="472"/>
      <c r="F199" s="472"/>
      <c r="G199" s="472"/>
      <c r="H199" s="472"/>
      <c r="I199" s="472"/>
      <c r="J199" s="472"/>
      <c r="K199" s="472"/>
      <c r="L199" s="472"/>
      <c r="M199" s="472"/>
      <c r="N199" s="490"/>
      <c r="O199" s="491"/>
      <c r="P199" s="491"/>
      <c r="Q199" s="491"/>
      <c r="R199" s="491"/>
      <c r="S199" s="492"/>
      <c r="T199" s="472"/>
      <c r="U199" s="472"/>
      <c r="V199" s="472"/>
      <c r="W199" s="472"/>
      <c r="X199" s="472"/>
      <c r="Y199" s="472"/>
      <c r="Z199" s="472"/>
      <c r="AA199" s="472"/>
      <c r="AB199" s="472"/>
    </row>
    <row r="200" spans="1:28" ht="12" customHeight="1" x14ac:dyDescent="0.15">
      <c r="A200" s="476"/>
      <c r="B200" s="477"/>
      <c r="C200" s="477"/>
      <c r="D200" s="477"/>
      <c r="E200" s="472"/>
      <c r="F200" s="472"/>
      <c r="G200" s="472"/>
      <c r="H200" s="472"/>
      <c r="I200" s="472"/>
      <c r="J200" s="472"/>
      <c r="K200" s="472"/>
      <c r="L200" s="472"/>
      <c r="M200" s="472"/>
      <c r="N200" s="473"/>
      <c r="O200" s="474"/>
      <c r="P200" s="474"/>
      <c r="Q200" s="474"/>
      <c r="R200" s="474"/>
      <c r="S200" s="475"/>
      <c r="T200" s="472"/>
      <c r="U200" s="472"/>
      <c r="V200" s="472"/>
      <c r="W200" s="472"/>
      <c r="X200" s="472"/>
      <c r="Y200" s="472"/>
      <c r="Z200" s="472"/>
      <c r="AA200" s="472"/>
      <c r="AB200" s="472"/>
    </row>
    <row r="201" spans="1:28" ht="12" customHeight="1" x14ac:dyDescent="0.15">
      <c r="A201" s="476">
        <v>63</v>
      </c>
      <c r="B201" s="477"/>
      <c r="C201" s="477"/>
      <c r="D201" s="477"/>
      <c r="E201" s="472"/>
      <c r="F201" s="472"/>
      <c r="G201" s="472"/>
      <c r="H201" s="472"/>
      <c r="I201" s="472" t="s">
        <v>530</v>
      </c>
      <c r="J201" s="472"/>
      <c r="K201" s="472"/>
      <c r="L201" s="472"/>
      <c r="M201" s="472"/>
      <c r="N201" s="487"/>
      <c r="O201" s="488"/>
      <c r="P201" s="488"/>
      <c r="Q201" s="488"/>
      <c r="R201" s="488"/>
      <c r="S201" s="489"/>
      <c r="T201" s="472" t="s">
        <v>530</v>
      </c>
      <c r="U201" s="472"/>
      <c r="V201" s="472"/>
      <c r="W201" s="472"/>
      <c r="X201" s="472"/>
      <c r="Y201" s="472" t="s">
        <v>526</v>
      </c>
      <c r="Z201" s="472"/>
      <c r="AA201" s="472"/>
      <c r="AB201" s="472"/>
    </row>
    <row r="202" spans="1:28" ht="12" customHeight="1" x14ac:dyDescent="0.15">
      <c r="A202" s="476"/>
      <c r="B202" s="477"/>
      <c r="C202" s="477"/>
      <c r="D202" s="477"/>
      <c r="E202" s="472"/>
      <c r="F202" s="472"/>
      <c r="G202" s="472"/>
      <c r="H202" s="472"/>
      <c r="I202" s="472"/>
      <c r="J202" s="472"/>
      <c r="K202" s="472"/>
      <c r="L202" s="472"/>
      <c r="M202" s="472"/>
      <c r="N202" s="490"/>
      <c r="O202" s="491"/>
      <c r="P202" s="491"/>
      <c r="Q202" s="491"/>
      <c r="R202" s="491"/>
      <c r="S202" s="492"/>
      <c r="T202" s="472"/>
      <c r="U202" s="472"/>
      <c r="V202" s="472"/>
      <c r="W202" s="472"/>
      <c r="X202" s="472"/>
      <c r="Y202" s="472"/>
      <c r="Z202" s="472"/>
      <c r="AA202" s="472"/>
      <c r="AB202" s="472"/>
    </row>
    <row r="203" spans="1:28" ht="12" customHeight="1" x14ac:dyDescent="0.15">
      <c r="A203" s="476"/>
      <c r="B203" s="477"/>
      <c r="C203" s="477"/>
      <c r="D203" s="477"/>
      <c r="E203" s="472"/>
      <c r="F203" s="472"/>
      <c r="G203" s="472"/>
      <c r="H203" s="472"/>
      <c r="I203" s="472"/>
      <c r="J203" s="472"/>
      <c r="K203" s="472"/>
      <c r="L203" s="472"/>
      <c r="M203" s="472"/>
      <c r="N203" s="473"/>
      <c r="O203" s="474"/>
      <c r="P203" s="474"/>
      <c r="Q203" s="474"/>
      <c r="R203" s="474"/>
      <c r="S203" s="475"/>
      <c r="T203" s="472"/>
      <c r="U203" s="472"/>
      <c r="V203" s="472"/>
      <c r="W203" s="472"/>
      <c r="X203" s="472"/>
      <c r="Y203" s="472"/>
      <c r="Z203" s="472"/>
      <c r="AA203" s="472"/>
      <c r="AB203" s="472"/>
    </row>
    <row r="204" spans="1:28" ht="12" customHeight="1" x14ac:dyDescent="0.15">
      <c r="A204" s="476">
        <v>64</v>
      </c>
      <c r="B204" s="477"/>
      <c r="C204" s="477"/>
      <c r="D204" s="477"/>
      <c r="E204" s="472"/>
      <c r="F204" s="472"/>
      <c r="G204" s="472"/>
      <c r="H204" s="472"/>
      <c r="I204" s="472" t="s">
        <v>530</v>
      </c>
      <c r="J204" s="472"/>
      <c r="K204" s="472"/>
      <c r="L204" s="472"/>
      <c r="M204" s="472"/>
      <c r="N204" s="487"/>
      <c r="O204" s="488"/>
      <c r="P204" s="488"/>
      <c r="Q204" s="488"/>
      <c r="R204" s="488"/>
      <c r="S204" s="489"/>
      <c r="T204" s="472" t="s">
        <v>530</v>
      </c>
      <c r="U204" s="472"/>
      <c r="V204" s="472"/>
      <c r="W204" s="472"/>
      <c r="X204" s="472"/>
      <c r="Y204" s="472" t="s">
        <v>526</v>
      </c>
      <c r="Z204" s="472"/>
      <c r="AA204" s="472"/>
      <c r="AB204" s="472"/>
    </row>
    <row r="205" spans="1:28" ht="12" customHeight="1" x14ac:dyDescent="0.15">
      <c r="A205" s="476"/>
      <c r="B205" s="477"/>
      <c r="C205" s="477"/>
      <c r="D205" s="477"/>
      <c r="E205" s="472"/>
      <c r="F205" s="472"/>
      <c r="G205" s="472"/>
      <c r="H205" s="472"/>
      <c r="I205" s="472"/>
      <c r="J205" s="472"/>
      <c r="K205" s="472"/>
      <c r="L205" s="472"/>
      <c r="M205" s="472"/>
      <c r="N205" s="490"/>
      <c r="O205" s="491"/>
      <c r="P205" s="491"/>
      <c r="Q205" s="491"/>
      <c r="R205" s="491"/>
      <c r="S205" s="492"/>
      <c r="T205" s="472"/>
      <c r="U205" s="472"/>
      <c r="V205" s="472"/>
      <c r="W205" s="472"/>
      <c r="X205" s="472"/>
      <c r="Y205" s="472"/>
      <c r="Z205" s="472"/>
      <c r="AA205" s="472"/>
      <c r="AB205" s="472"/>
    </row>
    <row r="206" spans="1:28" ht="12" customHeight="1" x14ac:dyDescent="0.15">
      <c r="A206" s="476"/>
      <c r="B206" s="477"/>
      <c r="C206" s="477"/>
      <c r="D206" s="477"/>
      <c r="E206" s="472"/>
      <c r="F206" s="472"/>
      <c r="G206" s="472"/>
      <c r="H206" s="472"/>
      <c r="I206" s="472"/>
      <c r="J206" s="472"/>
      <c r="K206" s="472"/>
      <c r="L206" s="472"/>
      <c r="M206" s="472"/>
      <c r="N206" s="473"/>
      <c r="O206" s="474"/>
      <c r="P206" s="474"/>
      <c r="Q206" s="474"/>
      <c r="R206" s="474"/>
      <c r="S206" s="475"/>
      <c r="T206" s="472"/>
      <c r="U206" s="472"/>
      <c r="V206" s="472"/>
      <c r="W206" s="472"/>
      <c r="X206" s="472"/>
      <c r="Y206" s="472"/>
      <c r="Z206" s="472"/>
      <c r="AA206" s="472"/>
      <c r="AB206" s="472"/>
    </row>
    <row r="207" spans="1:28" ht="12" customHeight="1" x14ac:dyDescent="0.15">
      <c r="A207" s="476">
        <v>65</v>
      </c>
      <c r="B207" s="477"/>
      <c r="C207" s="477"/>
      <c r="D207" s="477"/>
      <c r="E207" s="472"/>
      <c r="F207" s="472"/>
      <c r="G207" s="472"/>
      <c r="H207" s="472"/>
      <c r="I207" s="472" t="s">
        <v>530</v>
      </c>
      <c r="J207" s="472"/>
      <c r="K207" s="472"/>
      <c r="L207" s="472"/>
      <c r="M207" s="472"/>
      <c r="N207" s="487"/>
      <c r="O207" s="488"/>
      <c r="P207" s="488"/>
      <c r="Q207" s="488"/>
      <c r="R207" s="488"/>
      <c r="S207" s="489"/>
      <c r="T207" s="472" t="s">
        <v>530</v>
      </c>
      <c r="U207" s="472"/>
      <c r="V207" s="472"/>
      <c r="W207" s="472"/>
      <c r="X207" s="472"/>
      <c r="Y207" s="472" t="s">
        <v>526</v>
      </c>
      <c r="Z207" s="472"/>
      <c r="AA207" s="472"/>
      <c r="AB207" s="472"/>
    </row>
    <row r="208" spans="1:28" ht="12" customHeight="1" x14ac:dyDescent="0.15">
      <c r="A208" s="476"/>
      <c r="B208" s="477"/>
      <c r="C208" s="477"/>
      <c r="D208" s="477"/>
      <c r="E208" s="472"/>
      <c r="F208" s="472"/>
      <c r="G208" s="472"/>
      <c r="H208" s="472"/>
      <c r="I208" s="472"/>
      <c r="J208" s="472"/>
      <c r="K208" s="472"/>
      <c r="L208" s="472"/>
      <c r="M208" s="472"/>
      <c r="N208" s="490"/>
      <c r="O208" s="491"/>
      <c r="P208" s="491"/>
      <c r="Q208" s="491"/>
      <c r="R208" s="491"/>
      <c r="S208" s="492"/>
      <c r="T208" s="472"/>
      <c r="U208" s="472"/>
      <c r="V208" s="472"/>
      <c r="W208" s="472"/>
      <c r="X208" s="472"/>
      <c r="Y208" s="472"/>
      <c r="Z208" s="472"/>
      <c r="AA208" s="472"/>
      <c r="AB208" s="472"/>
    </row>
    <row r="209" spans="1:28" ht="12" customHeight="1" x14ac:dyDescent="0.15">
      <c r="A209" s="476"/>
      <c r="B209" s="477"/>
      <c r="C209" s="477"/>
      <c r="D209" s="477"/>
      <c r="E209" s="472"/>
      <c r="F209" s="472"/>
      <c r="G209" s="472"/>
      <c r="H209" s="472"/>
      <c r="I209" s="472"/>
      <c r="J209" s="472"/>
      <c r="K209" s="472"/>
      <c r="L209" s="472"/>
      <c r="M209" s="472"/>
      <c r="N209" s="473"/>
      <c r="O209" s="474"/>
      <c r="P209" s="474"/>
      <c r="Q209" s="474"/>
      <c r="R209" s="474"/>
      <c r="S209" s="475"/>
      <c r="T209" s="472"/>
      <c r="U209" s="472"/>
      <c r="V209" s="472"/>
      <c r="W209" s="472"/>
      <c r="X209" s="472"/>
      <c r="Y209" s="472"/>
      <c r="Z209" s="472"/>
      <c r="AA209" s="472"/>
      <c r="AB209" s="472"/>
    </row>
    <row r="210" spans="1:28" ht="12" customHeight="1" x14ac:dyDescent="0.15">
      <c r="A210" s="476">
        <v>66</v>
      </c>
      <c r="B210" s="477"/>
      <c r="C210" s="477"/>
      <c r="D210" s="477"/>
      <c r="E210" s="472"/>
      <c r="F210" s="472"/>
      <c r="G210" s="472"/>
      <c r="H210" s="472"/>
      <c r="I210" s="472" t="s">
        <v>529</v>
      </c>
      <c r="J210" s="472"/>
      <c r="K210" s="472"/>
      <c r="L210" s="472"/>
      <c r="M210" s="472"/>
      <c r="N210" s="487"/>
      <c r="O210" s="488"/>
      <c r="P210" s="488"/>
      <c r="Q210" s="488"/>
      <c r="R210" s="488"/>
      <c r="S210" s="489"/>
      <c r="T210" s="472" t="s">
        <v>530</v>
      </c>
      <c r="U210" s="472"/>
      <c r="V210" s="472"/>
      <c r="W210" s="472"/>
      <c r="X210" s="472"/>
      <c r="Y210" s="472" t="s">
        <v>526</v>
      </c>
      <c r="Z210" s="472"/>
      <c r="AA210" s="472"/>
      <c r="AB210" s="472"/>
    </row>
    <row r="211" spans="1:28" ht="12" customHeight="1" x14ac:dyDescent="0.15">
      <c r="A211" s="476"/>
      <c r="B211" s="477"/>
      <c r="C211" s="477"/>
      <c r="D211" s="477"/>
      <c r="E211" s="472"/>
      <c r="F211" s="472"/>
      <c r="G211" s="472"/>
      <c r="H211" s="472"/>
      <c r="I211" s="472"/>
      <c r="J211" s="472"/>
      <c r="K211" s="472"/>
      <c r="L211" s="472"/>
      <c r="M211" s="472"/>
      <c r="N211" s="490"/>
      <c r="O211" s="491"/>
      <c r="P211" s="491"/>
      <c r="Q211" s="491"/>
      <c r="R211" s="491"/>
      <c r="S211" s="492"/>
      <c r="T211" s="472"/>
      <c r="U211" s="472"/>
      <c r="V211" s="472"/>
      <c r="W211" s="472"/>
      <c r="X211" s="472"/>
      <c r="Y211" s="472"/>
      <c r="Z211" s="472"/>
      <c r="AA211" s="472"/>
      <c r="AB211" s="472"/>
    </row>
    <row r="212" spans="1:28" ht="12" customHeight="1" x14ac:dyDescent="0.15">
      <c r="A212" s="476"/>
      <c r="B212" s="477"/>
      <c r="C212" s="477"/>
      <c r="D212" s="477"/>
      <c r="E212" s="472"/>
      <c r="F212" s="472"/>
      <c r="G212" s="472"/>
      <c r="H212" s="472"/>
      <c r="I212" s="472"/>
      <c r="J212" s="472"/>
      <c r="K212" s="472"/>
      <c r="L212" s="472"/>
      <c r="M212" s="472"/>
      <c r="N212" s="473"/>
      <c r="O212" s="474"/>
      <c r="P212" s="474"/>
      <c r="Q212" s="474"/>
      <c r="R212" s="474"/>
      <c r="S212" s="475"/>
      <c r="T212" s="472"/>
      <c r="U212" s="472"/>
      <c r="V212" s="472"/>
      <c r="W212" s="472"/>
      <c r="X212" s="472"/>
      <c r="Y212" s="472"/>
      <c r="Z212" s="472"/>
      <c r="AA212" s="472"/>
      <c r="AB212" s="472"/>
    </row>
    <row r="213" spans="1:28" ht="12" customHeight="1" x14ac:dyDescent="0.15">
      <c r="A213" s="476">
        <v>67</v>
      </c>
      <c r="B213" s="477"/>
      <c r="C213" s="477"/>
      <c r="D213" s="477"/>
      <c r="E213" s="472"/>
      <c r="F213" s="472"/>
      <c r="G213" s="472"/>
      <c r="H213" s="472"/>
      <c r="I213" s="472" t="s">
        <v>530</v>
      </c>
      <c r="J213" s="472"/>
      <c r="K213" s="472"/>
      <c r="L213" s="472"/>
      <c r="M213" s="472"/>
      <c r="N213" s="487"/>
      <c r="O213" s="488"/>
      <c r="P213" s="488"/>
      <c r="Q213" s="488"/>
      <c r="R213" s="488"/>
      <c r="S213" s="489"/>
      <c r="T213" s="472" t="s">
        <v>530</v>
      </c>
      <c r="U213" s="472"/>
      <c r="V213" s="472"/>
      <c r="W213" s="472"/>
      <c r="X213" s="472"/>
      <c r="Y213" s="472" t="s">
        <v>526</v>
      </c>
      <c r="Z213" s="472"/>
      <c r="AA213" s="472"/>
      <c r="AB213" s="472"/>
    </row>
    <row r="214" spans="1:28" ht="12" customHeight="1" x14ac:dyDescent="0.15">
      <c r="A214" s="476"/>
      <c r="B214" s="477"/>
      <c r="C214" s="477"/>
      <c r="D214" s="477"/>
      <c r="E214" s="472"/>
      <c r="F214" s="472"/>
      <c r="G214" s="472"/>
      <c r="H214" s="472"/>
      <c r="I214" s="472"/>
      <c r="J214" s="472"/>
      <c r="K214" s="472"/>
      <c r="L214" s="472"/>
      <c r="M214" s="472"/>
      <c r="N214" s="490"/>
      <c r="O214" s="491"/>
      <c r="P214" s="491"/>
      <c r="Q214" s="491"/>
      <c r="R214" s="491"/>
      <c r="S214" s="492"/>
      <c r="T214" s="472"/>
      <c r="U214" s="472"/>
      <c r="V214" s="472"/>
      <c r="W214" s="472"/>
      <c r="X214" s="472"/>
      <c r="Y214" s="472"/>
      <c r="Z214" s="472"/>
      <c r="AA214" s="472"/>
      <c r="AB214" s="472"/>
    </row>
    <row r="215" spans="1:28" ht="12" customHeight="1" x14ac:dyDescent="0.15">
      <c r="A215" s="476"/>
      <c r="B215" s="477"/>
      <c r="C215" s="477"/>
      <c r="D215" s="477"/>
      <c r="E215" s="472"/>
      <c r="F215" s="472"/>
      <c r="G215" s="472"/>
      <c r="H215" s="472"/>
      <c r="I215" s="472"/>
      <c r="J215" s="472"/>
      <c r="K215" s="472"/>
      <c r="L215" s="472"/>
      <c r="M215" s="472"/>
      <c r="N215" s="473"/>
      <c r="O215" s="474"/>
      <c r="P215" s="474"/>
      <c r="Q215" s="474"/>
      <c r="R215" s="474"/>
      <c r="S215" s="475"/>
      <c r="T215" s="472"/>
      <c r="U215" s="472"/>
      <c r="V215" s="472"/>
      <c r="W215" s="472"/>
      <c r="X215" s="472"/>
      <c r="Y215" s="472"/>
      <c r="Z215" s="472"/>
      <c r="AA215" s="472"/>
      <c r="AB215" s="472"/>
    </row>
    <row r="216" spans="1:28" ht="12" customHeight="1" x14ac:dyDescent="0.15">
      <c r="A216" s="476">
        <v>68</v>
      </c>
      <c r="B216" s="477"/>
      <c r="C216" s="477"/>
      <c r="D216" s="477"/>
      <c r="E216" s="472"/>
      <c r="F216" s="472"/>
      <c r="G216" s="472"/>
      <c r="H216" s="472"/>
      <c r="I216" s="472" t="s">
        <v>530</v>
      </c>
      <c r="J216" s="472"/>
      <c r="K216" s="472"/>
      <c r="L216" s="472"/>
      <c r="M216" s="472"/>
      <c r="N216" s="487"/>
      <c r="O216" s="488"/>
      <c r="P216" s="488"/>
      <c r="Q216" s="488"/>
      <c r="R216" s="488"/>
      <c r="S216" s="489"/>
      <c r="T216" s="472" t="s">
        <v>529</v>
      </c>
      <c r="U216" s="472"/>
      <c r="V216" s="472"/>
      <c r="W216" s="472"/>
      <c r="X216" s="472"/>
      <c r="Y216" s="472" t="s">
        <v>526</v>
      </c>
      <c r="Z216" s="472"/>
      <c r="AA216" s="472"/>
      <c r="AB216" s="472"/>
    </row>
    <row r="217" spans="1:28" ht="12" customHeight="1" x14ac:dyDescent="0.15">
      <c r="A217" s="476"/>
      <c r="B217" s="477"/>
      <c r="C217" s="477"/>
      <c r="D217" s="477"/>
      <c r="E217" s="472"/>
      <c r="F217" s="472"/>
      <c r="G217" s="472"/>
      <c r="H217" s="472"/>
      <c r="I217" s="472"/>
      <c r="J217" s="472"/>
      <c r="K217" s="472"/>
      <c r="L217" s="472"/>
      <c r="M217" s="472"/>
      <c r="N217" s="490"/>
      <c r="O217" s="491"/>
      <c r="P217" s="491"/>
      <c r="Q217" s="491"/>
      <c r="R217" s="491"/>
      <c r="S217" s="492"/>
      <c r="T217" s="472"/>
      <c r="U217" s="472"/>
      <c r="V217" s="472"/>
      <c r="W217" s="472"/>
      <c r="X217" s="472"/>
      <c r="Y217" s="472"/>
      <c r="Z217" s="472"/>
      <c r="AA217" s="472"/>
      <c r="AB217" s="472"/>
    </row>
    <row r="218" spans="1:28" ht="12" customHeight="1" x14ac:dyDescent="0.15">
      <c r="A218" s="476"/>
      <c r="B218" s="477"/>
      <c r="C218" s="477"/>
      <c r="D218" s="477"/>
      <c r="E218" s="472"/>
      <c r="F218" s="472"/>
      <c r="G218" s="472"/>
      <c r="H218" s="472"/>
      <c r="I218" s="472"/>
      <c r="J218" s="472"/>
      <c r="K218" s="472"/>
      <c r="L218" s="472"/>
      <c r="M218" s="472"/>
      <c r="N218" s="473"/>
      <c r="O218" s="474"/>
      <c r="P218" s="474"/>
      <c r="Q218" s="474"/>
      <c r="R218" s="474"/>
      <c r="S218" s="475"/>
      <c r="T218" s="472"/>
      <c r="U218" s="472"/>
      <c r="V218" s="472"/>
      <c r="W218" s="472"/>
      <c r="X218" s="472"/>
      <c r="Y218" s="472"/>
      <c r="Z218" s="472"/>
      <c r="AA218" s="472"/>
      <c r="AB218" s="472"/>
    </row>
    <row r="219" spans="1:28" ht="12" customHeight="1" x14ac:dyDescent="0.15">
      <c r="A219" s="476">
        <v>69</v>
      </c>
      <c r="B219" s="477"/>
      <c r="C219" s="477"/>
      <c r="D219" s="477"/>
      <c r="E219" s="472"/>
      <c r="F219" s="472"/>
      <c r="G219" s="472"/>
      <c r="H219" s="472"/>
      <c r="I219" s="472" t="s">
        <v>530</v>
      </c>
      <c r="J219" s="472"/>
      <c r="K219" s="472"/>
      <c r="L219" s="472"/>
      <c r="M219" s="472"/>
      <c r="N219" s="487"/>
      <c r="O219" s="488"/>
      <c r="P219" s="488"/>
      <c r="Q219" s="488"/>
      <c r="R219" s="488"/>
      <c r="S219" s="489"/>
      <c r="T219" s="472" t="s">
        <v>530</v>
      </c>
      <c r="U219" s="472"/>
      <c r="V219" s="472"/>
      <c r="W219" s="472"/>
      <c r="X219" s="472"/>
      <c r="Y219" s="472" t="s">
        <v>526</v>
      </c>
      <c r="Z219" s="472"/>
      <c r="AA219" s="472"/>
      <c r="AB219" s="472"/>
    </row>
    <row r="220" spans="1:28" ht="12" customHeight="1" x14ac:dyDescent="0.15">
      <c r="A220" s="476"/>
      <c r="B220" s="477"/>
      <c r="C220" s="477"/>
      <c r="D220" s="477"/>
      <c r="E220" s="472"/>
      <c r="F220" s="472"/>
      <c r="G220" s="472"/>
      <c r="H220" s="472"/>
      <c r="I220" s="472"/>
      <c r="J220" s="472"/>
      <c r="K220" s="472"/>
      <c r="L220" s="472"/>
      <c r="M220" s="472"/>
      <c r="N220" s="490"/>
      <c r="O220" s="491"/>
      <c r="P220" s="491"/>
      <c r="Q220" s="491"/>
      <c r="R220" s="491"/>
      <c r="S220" s="492"/>
      <c r="T220" s="472"/>
      <c r="U220" s="472"/>
      <c r="V220" s="472"/>
      <c r="W220" s="472"/>
      <c r="X220" s="472"/>
      <c r="Y220" s="472"/>
      <c r="Z220" s="472"/>
      <c r="AA220" s="472"/>
      <c r="AB220" s="472"/>
    </row>
    <row r="221" spans="1:28" ht="12" customHeight="1" x14ac:dyDescent="0.15">
      <c r="A221" s="476"/>
      <c r="B221" s="477"/>
      <c r="C221" s="477"/>
      <c r="D221" s="477"/>
      <c r="E221" s="472"/>
      <c r="F221" s="472"/>
      <c r="G221" s="472"/>
      <c r="H221" s="472"/>
      <c r="I221" s="472"/>
      <c r="J221" s="472"/>
      <c r="K221" s="472"/>
      <c r="L221" s="472"/>
      <c r="M221" s="472"/>
      <c r="N221" s="473"/>
      <c r="O221" s="474"/>
      <c r="P221" s="474"/>
      <c r="Q221" s="474"/>
      <c r="R221" s="474"/>
      <c r="S221" s="475"/>
      <c r="T221" s="472"/>
      <c r="U221" s="472"/>
      <c r="V221" s="472"/>
      <c r="W221" s="472"/>
      <c r="X221" s="472"/>
      <c r="Y221" s="472"/>
      <c r="Z221" s="472"/>
      <c r="AA221" s="472"/>
      <c r="AB221" s="472"/>
    </row>
    <row r="222" spans="1:28" ht="12" customHeight="1" x14ac:dyDescent="0.15">
      <c r="A222" s="476">
        <v>70</v>
      </c>
      <c r="B222" s="477"/>
      <c r="C222" s="477"/>
      <c r="D222" s="477"/>
      <c r="E222" s="472"/>
      <c r="F222" s="472"/>
      <c r="G222" s="472"/>
      <c r="H222" s="472"/>
      <c r="I222" s="472" t="s">
        <v>530</v>
      </c>
      <c r="J222" s="472"/>
      <c r="K222" s="472"/>
      <c r="L222" s="472"/>
      <c r="M222" s="472"/>
      <c r="N222" s="487"/>
      <c r="O222" s="488"/>
      <c r="P222" s="488"/>
      <c r="Q222" s="488"/>
      <c r="R222" s="488"/>
      <c r="S222" s="489"/>
      <c r="T222" s="472" t="s">
        <v>530</v>
      </c>
      <c r="U222" s="472"/>
      <c r="V222" s="472"/>
      <c r="W222" s="472"/>
      <c r="X222" s="472"/>
      <c r="Y222" s="472" t="s">
        <v>526</v>
      </c>
      <c r="Z222" s="472"/>
      <c r="AA222" s="472"/>
      <c r="AB222" s="472"/>
    </row>
    <row r="223" spans="1:28" ht="12" customHeight="1" x14ac:dyDescent="0.15">
      <c r="A223" s="476"/>
      <c r="B223" s="477"/>
      <c r="C223" s="477"/>
      <c r="D223" s="477"/>
      <c r="E223" s="472"/>
      <c r="F223" s="472"/>
      <c r="G223" s="472"/>
      <c r="H223" s="472"/>
      <c r="I223" s="472"/>
      <c r="J223" s="472"/>
      <c r="K223" s="472"/>
      <c r="L223" s="472"/>
      <c r="M223" s="472"/>
      <c r="N223" s="490"/>
      <c r="O223" s="491"/>
      <c r="P223" s="491"/>
      <c r="Q223" s="491"/>
      <c r="R223" s="491"/>
      <c r="S223" s="492"/>
      <c r="T223" s="472"/>
      <c r="U223" s="472"/>
      <c r="V223" s="472"/>
      <c r="W223" s="472"/>
      <c r="X223" s="472"/>
      <c r="Y223" s="472"/>
      <c r="Z223" s="472"/>
      <c r="AA223" s="472"/>
      <c r="AB223" s="472"/>
    </row>
    <row r="224" spans="1:28" ht="12" customHeight="1" x14ac:dyDescent="0.15">
      <c r="A224" s="476"/>
      <c r="B224" s="477"/>
      <c r="C224" s="477"/>
      <c r="D224" s="477"/>
      <c r="E224" s="472"/>
      <c r="F224" s="472"/>
      <c r="G224" s="472"/>
      <c r="H224" s="472"/>
      <c r="I224" s="472"/>
      <c r="J224" s="472"/>
      <c r="K224" s="472"/>
      <c r="L224" s="472"/>
      <c r="M224" s="472"/>
      <c r="N224" s="473"/>
      <c r="O224" s="474"/>
      <c r="P224" s="474"/>
      <c r="Q224" s="474"/>
      <c r="R224" s="474"/>
      <c r="S224" s="475"/>
      <c r="T224" s="472"/>
      <c r="U224" s="472"/>
      <c r="V224" s="472"/>
      <c r="W224" s="472"/>
      <c r="X224" s="472"/>
      <c r="Y224" s="472"/>
      <c r="Z224" s="472"/>
      <c r="AA224" s="472"/>
      <c r="AB224" s="472"/>
    </row>
    <row r="225" spans="1:28" ht="12" customHeight="1" x14ac:dyDescent="0.15">
      <c r="A225" s="476">
        <v>71</v>
      </c>
      <c r="B225" s="477"/>
      <c r="C225" s="477"/>
      <c r="D225" s="477"/>
      <c r="E225" s="472"/>
      <c r="F225" s="472"/>
      <c r="G225" s="472"/>
      <c r="H225" s="472"/>
      <c r="I225" s="472" t="s">
        <v>530</v>
      </c>
      <c r="J225" s="472"/>
      <c r="K225" s="472"/>
      <c r="L225" s="472"/>
      <c r="M225" s="472"/>
      <c r="N225" s="487"/>
      <c r="O225" s="488"/>
      <c r="P225" s="488"/>
      <c r="Q225" s="488"/>
      <c r="R225" s="488"/>
      <c r="S225" s="489"/>
      <c r="T225" s="472" t="s">
        <v>529</v>
      </c>
      <c r="U225" s="472"/>
      <c r="V225" s="472"/>
      <c r="W225" s="472"/>
      <c r="X225" s="472"/>
      <c r="Y225" s="472" t="s">
        <v>526</v>
      </c>
      <c r="Z225" s="472"/>
      <c r="AA225" s="472"/>
      <c r="AB225" s="472"/>
    </row>
    <row r="226" spans="1:28" ht="12" customHeight="1" x14ac:dyDescent="0.15">
      <c r="A226" s="476"/>
      <c r="B226" s="477"/>
      <c r="C226" s="477"/>
      <c r="D226" s="477"/>
      <c r="E226" s="472"/>
      <c r="F226" s="472"/>
      <c r="G226" s="472"/>
      <c r="H226" s="472"/>
      <c r="I226" s="472"/>
      <c r="J226" s="472"/>
      <c r="K226" s="472"/>
      <c r="L226" s="472"/>
      <c r="M226" s="472"/>
      <c r="N226" s="490"/>
      <c r="O226" s="491"/>
      <c r="P226" s="491"/>
      <c r="Q226" s="491"/>
      <c r="R226" s="491"/>
      <c r="S226" s="492"/>
      <c r="T226" s="472"/>
      <c r="U226" s="472"/>
      <c r="V226" s="472"/>
      <c r="W226" s="472"/>
      <c r="X226" s="472"/>
      <c r="Y226" s="472"/>
      <c r="Z226" s="472"/>
      <c r="AA226" s="472"/>
      <c r="AB226" s="472"/>
    </row>
    <row r="227" spans="1:28" ht="12" customHeight="1" x14ac:dyDescent="0.15">
      <c r="A227" s="476"/>
      <c r="B227" s="477"/>
      <c r="C227" s="477"/>
      <c r="D227" s="477"/>
      <c r="E227" s="472"/>
      <c r="F227" s="472"/>
      <c r="G227" s="472"/>
      <c r="H227" s="472"/>
      <c r="I227" s="472"/>
      <c r="J227" s="472"/>
      <c r="K227" s="472"/>
      <c r="L227" s="472"/>
      <c r="M227" s="472"/>
      <c r="N227" s="473"/>
      <c r="O227" s="474"/>
      <c r="P227" s="474"/>
      <c r="Q227" s="474"/>
      <c r="R227" s="474"/>
      <c r="S227" s="475"/>
      <c r="T227" s="472"/>
      <c r="U227" s="472"/>
      <c r="V227" s="472"/>
      <c r="W227" s="472"/>
      <c r="X227" s="472"/>
      <c r="Y227" s="472"/>
      <c r="Z227" s="472"/>
      <c r="AA227" s="472"/>
      <c r="AB227" s="472"/>
    </row>
    <row r="228" spans="1:28" ht="12" customHeight="1" x14ac:dyDescent="0.15">
      <c r="A228" s="476">
        <v>72</v>
      </c>
      <c r="B228" s="477"/>
      <c r="C228" s="477"/>
      <c r="D228" s="477"/>
      <c r="E228" s="472"/>
      <c r="F228" s="472"/>
      <c r="G228" s="472"/>
      <c r="H228" s="472"/>
      <c r="I228" s="472" t="s">
        <v>529</v>
      </c>
      <c r="J228" s="472"/>
      <c r="K228" s="472"/>
      <c r="L228" s="472"/>
      <c r="M228" s="472"/>
      <c r="N228" s="487"/>
      <c r="O228" s="488"/>
      <c r="P228" s="488"/>
      <c r="Q228" s="488"/>
      <c r="R228" s="488"/>
      <c r="S228" s="489"/>
      <c r="T228" s="472" t="s">
        <v>529</v>
      </c>
      <c r="U228" s="472"/>
      <c r="V228" s="472"/>
      <c r="W228" s="472"/>
      <c r="X228" s="472"/>
      <c r="Y228" s="472" t="s">
        <v>526</v>
      </c>
      <c r="Z228" s="472"/>
      <c r="AA228" s="472"/>
      <c r="AB228" s="472"/>
    </row>
    <row r="229" spans="1:28" ht="12" customHeight="1" x14ac:dyDescent="0.15">
      <c r="A229" s="476"/>
      <c r="B229" s="477"/>
      <c r="C229" s="477"/>
      <c r="D229" s="477"/>
      <c r="E229" s="472"/>
      <c r="F229" s="472"/>
      <c r="G229" s="472"/>
      <c r="H229" s="472"/>
      <c r="I229" s="472"/>
      <c r="J229" s="472"/>
      <c r="K229" s="472"/>
      <c r="L229" s="472"/>
      <c r="M229" s="472"/>
      <c r="N229" s="490"/>
      <c r="O229" s="491"/>
      <c r="P229" s="491"/>
      <c r="Q229" s="491"/>
      <c r="R229" s="491"/>
      <c r="S229" s="492"/>
      <c r="T229" s="472"/>
      <c r="U229" s="472"/>
      <c r="V229" s="472"/>
      <c r="W229" s="472"/>
      <c r="X229" s="472"/>
      <c r="Y229" s="472"/>
      <c r="Z229" s="472"/>
      <c r="AA229" s="472"/>
      <c r="AB229" s="472"/>
    </row>
    <row r="230" spans="1:28" ht="12" customHeight="1" x14ac:dyDescent="0.15">
      <c r="A230" s="476"/>
      <c r="B230" s="477"/>
      <c r="C230" s="477"/>
      <c r="D230" s="477"/>
      <c r="E230" s="472"/>
      <c r="F230" s="472"/>
      <c r="G230" s="472"/>
      <c r="H230" s="472"/>
      <c r="I230" s="472"/>
      <c r="J230" s="472"/>
      <c r="K230" s="472"/>
      <c r="L230" s="472"/>
      <c r="M230" s="472"/>
      <c r="N230" s="473"/>
      <c r="O230" s="474"/>
      <c r="P230" s="474"/>
      <c r="Q230" s="474"/>
      <c r="R230" s="474"/>
      <c r="S230" s="475"/>
      <c r="T230" s="472"/>
      <c r="U230" s="472"/>
      <c r="V230" s="472"/>
      <c r="W230" s="472"/>
      <c r="X230" s="472"/>
      <c r="Y230" s="472"/>
      <c r="Z230" s="472"/>
      <c r="AA230" s="472"/>
      <c r="AB230" s="472"/>
    </row>
    <row r="231" spans="1:28" ht="12" customHeight="1" x14ac:dyDescent="0.15">
      <c r="A231" s="476">
        <v>73</v>
      </c>
      <c r="B231" s="477"/>
      <c r="C231" s="477"/>
      <c r="D231" s="477"/>
      <c r="E231" s="472"/>
      <c r="F231" s="472"/>
      <c r="G231" s="472"/>
      <c r="H231" s="472"/>
      <c r="I231" s="472" t="s">
        <v>529</v>
      </c>
      <c r="J231" s="472"/>
      <c r="K231" s="472"/>
      <c r="L231" s="472"/>
      <c r="M231" s="472"/>
      <c r="N231" s="487"/>
      <c r="O231" s="488"/>
      <c r="P231" s="488"/>
      <c r="Q231" s="488"/>
      <c r="R231" s="488"/>
      <c r="S231" s="489"/>
      <c r="T231" s="472" t="s">
        <v>530</v>
      </c>
      <c r="U231" s="472"/>
      <c r="V231" s="472"/>
      <c r="W231" s="472"/>
      <c r="X231" s="472"/>
      <c r="Y231" s="472" t="s">
        <v>526</v>
      </c>
      <c r="Z231" s="472"/>
      <c r="AA231" s="472"/>
      <c r="AB231" s="472"/>
    </row>
    <row r="232" spans="1:28" ht="12" customHeight="1" x14ac:dyDescent="0.15">
      <c r="A232" s="476"/>
      <c r="B232" s="477"/>
      <c r="C232" s="477"/>
      <c r="D232" s="477"/>
      <c r="E232" s="472"/>
      <c r="F232" s="472"/>
      <c r="G232" s="472"/>
      <c r="H232" s="472"/>
      <c r="I232" s="472"/>
      <c r="J232" s="472"/>
      <c r="K232" s="472"/>
      <c r="L232" s="472"/>
      <c r="M232" s="472"/>
      <c r="N232" s="490"/>
      <c r="O232" s="491"/>
      <c r="P232" s="491"/>
      <c r="Q232" s="491"/>
      <c r="R232" s="491"/>
      <c r="S232" s="492"/>
      <c r="T232" s="472"/>
      <c r="U232" s="472"/>
      <c r="V232" s="472"/>
      <c r="W232" s="472"/>
      <c r="X232" s="472"/>
      <c r="Y232" s="472"/>
      <c r="Z232" s="472"/>
      <c r="AA232" s="472"/>
      <c r="AB232" s="472"/>
    </row>
    <row r="233" spans="1:28" ht="12" customHeight="1" x14ac:dyDescent="0.15">
      <c r="A233" s="476"/>
      <c r="B233" s="477"/>
      <c r="C233" s="477"/>
      <c r="D233" s="477"/>
      <c r="E233" s="472"/>
      <c r="F233" s="472"/>
      <c r="G233" s="472"/>
      <c r="H233" s="472"/>
      <c r="I233" s="472"/>
      <c r="J233" s="472"/>
      <c r="K233" s="472"/>
      <c r="L233" s="472"/>
      <c r="M233" s="472"/>
      <c r="N233" s="473"/>
      <c r="O233" s="474"/>
      <c r="P233" s="474"/>
      <c r="Q233" s="474"/>
      <c r="R233" s="474"/>
      <c r="S233" s="475"/>
      <c r="T233" s="472"/>
      <c r="U233" s="472"/>
      <c r="V233" s="472"/>
      <c r="W233" s="472"/>
      <c r="X233" s="472"/>
      <c r="Y233" s="472"/>
      <c r="Z233" s="472"/>
      <c r="AA233" s="472"/>
      <c r="AB233" s="472"/>
    </row>
    <row r="234" spans="1:28" ht="12" customHeight="1" x14ac:dyDescent="0.15">
      <c r="A234" s="476">
        <v>74</v>
      </c>
      <c r="B234" s="477"/>
      <c r="C234" s="477"/>
      <c r="D234" s="477"/>
      <c r="E234" s="472"/>
      <c r="F234" s="472"/>
      <c r="G234" s="472"/>
      <c r="H234" s="472"/>
      <c r="I234" s="472" t="s">
        <v>529</v>
      </c>
      <c r="J234" s="472"/>
      <c r="K234" s="472"/>
      <c r="L234" s="472"/>
      <c r="M234" s="472"/>
      <c r="N234" s="487"/>
      <c r="O234" s="488"/>
      <c r="P234" s="488"/>
      <c r="Q234" s="488"/>
      <c r="R234" s="488"/>
      <c r="S234" s="489"/>
      <c r="T234" s="472" t="s">
        <v>530</v>
      </c>
      <c r="U234" s="472"/>
      <c r="V234" s="472"/>
      <c r="W234" s="472"/>
      <c r="X234" s="472"/>
      <c r="Y234" s="472" t="s">
        <v>526</v>
      </c>
      <c r="Z234" s="472"/>
      <c r="AA234" s="472"/>
      <c r="AB234" s="472"/>
    </row>
    <row r="235" spans="1:28" ht="12" customHeight="1" x14ac:dyDescent="0.15">
      <c r="A235" s="476"/>
      <c r="B235" s="477"/>
      <c r="C235" s="477"/>
      <c r="D235" s="477"/>
      <c r="E235" s="472"/>
      <c r="F235" s="472"/>
      <c r="G235" s="472"/>
      <c r="H235" s="472"/>
      <c r="I235" s="472"/>
      <c r="J235" s="472"/>
      <c r="K235" s="472"/>
      <c r="L235" s="472"/>
      <c r="M235" s="472"/>
      <c r="N235" s="490"/>
      <c r="O235" s="491"/>
      <c r="P235" s="491"/>
      <c r="Q235" s="491"/>
      <c r="R235" s="491"/>
      <c r="S235" s="492"/>
      <c r="T235" s="472"/>
      <c r="U235" s="472"/>
      <c r="V235" s="472"/>
      <c r="W235" s="472"/>
      <c r="X235" s="472"/>
      <c r="Y235" s="472"/>
      <c r="Z235" s="472"/>
      <c r="AA235" s="472"/>
      <c r="AB235" s="472"/>
    </row>
    <row r="236" spans="1:28" ht="12" customHeight="1" x14ac:dyDescent="0.15">
      <c r="A236" s="476"/>
      <c r="B236" s="477"/>
      <c r="C236" s="477"/>
      <c r="D236" s="477"/>
      <c r="E236" s="472"/>
      <c r="F236" s="472"/>
      <c r="G236" s="472"/>
      <c r="H236" s="472"/>
      <c r="I236" s="472"/>
      <c r="J236" s="472"/>
      <c r="K236" s="472"/>
      <c r="L236" s="472"/>
      <c r="M236" s="472"/>
      <c r="N236" s="473"/>
      <c r="O236" s="474"/>
      <c r="P236" s="474"/>
      <c r="Q236" s="474"/>
      <c r="R236" s="474"/>
      <c r="S236" s="475"/>
      <c r="T236" s="472"/>
      <c r="U236" s="472"/>
      <c r="V236" s="472"/>
      <c r="W236" s="472"/>
      <c r="X236" s="472"/>
      <c r="Y236" s="472"/>
      <c r="Z236" s="472"/>
      <c r="AA236" s="472"/>
      <c r="AB236" s="472"/>
    </row>
    <row r="237" spans="1:28" ht="12" customHeight="1" x14ac:dyDescent="0.15">
      <c r="A237" s="476">
        <v>75</v>
      </c>
      <c r="B237" s="477"/>
      <c r="C237" s="477"/>
      <c r="D237" s="477"/>
      <c r="E237" s="472"/>
      <c r="F237" s="472"/>
      <c r="G237" s="472"/>
      <c r="H237" s="472"/>
      <c r="I237" s="472" t="s">
        <v>530</v>
      </c>
      <c r="J237" s="472"/>
      <c r="K237" s="472"/>
      <c r="L237" s="472"/>
      <c r="M237" s="472"/>
      <c r="N237" s="487"/>
      <c r="O237" s="488"/>
      <c r="P237" s="488"/>
      <c r="Q237" s="488"/>
      <c r="R237" s="488"/>
      <c r="S237" s="489"/>
      <c r="T237" s="472" t="s">
        <v>530</v>
      </c>
      <c r="U237" s="472"/>
      <c r="V237" s="472"/>
      <c r="W237" s="472"/>
      <c r="X237" s="472"/>
      <c r="Y237" s="472" t="s">
        <v>526</v>
      </c>
      <c r="Z237" s="472"/>
      <c r="AA237" s="472"/>
      <c r="AB237" s="472"/>
    </row>
    <row r="238" spans="1:28" ht="12" customHeight="1" x14ac:dyDescent="0.15">
      <c r="A238" s="476"/>
      <c r="B238" s="477"/>
      <c r="C238" s="477"/>
      <c r="D238" s="477"/>
      <c r="E238" s="472"/>
      <c r="F238" s="472"/>
      <c r="G238" s="472"/>
      <c r="H238" s="472"/>
      <c r="I238" s="472"/>
      <c r="J238" s="472"/>
      <c r="K238" s="472"/>
      <c r="L238" s="472"/>
      <c r="M238" s="472"/>
      <c r="N238" s="490"/>
      <c r="O238" s="491"/>
      <c r="P238" s="491"/>
      <c r="Q238" s="491"/>
      <c r="R238" s="491"/>
      <c r="S238" s="492"/>
      <c r="T238" s="472"/>
      <c r="U238" s="472"/>
      <c r="V238" s="472"/>
      <c r="W238" s="472"/>
      <c r="X238" s="472"/>
      <c r="Y238" s="472"/>
      <c r="Z238" s="472"/>
      <c r="AA238" s="472"/>
      <c r="AB238" s="472"/>
    </row>
    <row r="239" spans="1:28" ht="12" customHeight="1" x14ac:dyDescent="0.15">
      <c r="A239" s="476"/>
      <c r="B239" s="477"/>
      <c r="C239" s="477"/>
      <c r="D239" s="477"/>
      <c r="E239" s="472"/>
      <c r="F239" s="472"/>
      <c r="G239" s="472"/>
      <c r="H239" s="472"/>
      <c r="I239" s="472"/>
      <c r="J239" s="472"/>
      <c r="K239" s="472"/>
      <c r="L239" s="472"/>
      <c r="M239" s="472"/>
      <c r="N239" s="473"/>
      <c r="O239" s="474"/>
      <c r="P239" s="474"/>
      <c r="Q239" s="474"/>
      <c r="R239" s="474"/>
      <c r="S239" s="475"/>
      <c r="T239" s="472"/>
      <c r="U239" s="472"/>
      <c r="V239" s="472"/>
      <c r="W239" s="472"/>
      <c r="X239" s="472"/>
      <c r="Y239" s="472"/>
      <c r="Z239" s="472"/>
      <c r="AA239" s="472"/>
      <c r="AB239" s="472"/>
    </row>
    <row r="240" spans="1:28" ht="12" customHeight="1" x14ac:dyDescent="0.15">
      <c r="A240" s="476">
        <v>76</v>
      </c>
      <c r="B240" s="477"/>
      <c r="C240" s="477"/>
      <c r="D240" s="477"/>
      <c r="E240" s="472"/>
      <c r="F240" s="472"/>
      <c r="G240" s="472"/>
      <c r="H240" s="472"/>
      <c r="I240" s="472" t="s">
        <v>530</v>
      </c>
      <c r="J240" s="472"/>
      <c r="K240" s="472"/>
      <c r="L240" s="472"/>
      <c r="M240" s="472"/>
      <c r="N240" s="487"/>
      <c r="O240" s="488"/>
      <c r="P240" s="488"/>
      <c r="Q240" s="488"/>
      <c r="R240" s="488"/>
      <c r="S240" s="489"/>
      <c r="T240" s="472" t="s">
        <v>530</v>
      </c>
      <c r="U240" s="472"/>
      <c r="V240" s="472"/>
      <c r="W240" s="472"/>
      <c r="X240" s="472"/>
      <c r="Y240" s="472" t="s">
        <v>526</v>
      </c>
      <c r="Z240" s="472"/>
      <c r="AA240" s="472"/>
      <c r="AB240" s="472"/>
    </row>
    <row r="241" spans="1:28" ht="12" customHeight="1" x14ac:dyDescent="0.15">
      <c r="A241" s="476"/>
      <c r="B241" s="477"/>
      <c r="C241" s="477"/>
      <c r="D241" s="477"/>
      <c r="E241" s="472"/>
      <c r="F241" s="472"/>
      <c r="G241" s="472"/>
      <c r="H241" s="472"/>
      <c r="I241" s="472"/>
      <c r="J241" s="472"/>
      <c r="K241" s="472"/>
      <c r="L241" s="472"/>
      <c r="M241" s="472"/>
      <c r="N241" s="490"/>
      <c r="O241" s="491"/>
      <c r="P241" s="491"/>
      <c r="Q241" s="491"/>
      <c r="R241" s="491"/>
      <c r="S241" s="492"/>
      <c r="T241" s="472"/>
      <c r="U241" s="472"/>
      <c r="V241" s="472"/>
      <c r="W241" s="472"/>
      <c r="X241" s="472"/>
      <c r="Y241" s="472"/>
      <c r="Z241" s="472"/>
      <c r="AA241" s="472"/>
      <c r="AB241" s="472"/>
    </row>
    <row r="242" spans="1:28" ht="12" customHeight="1" x14ac:dyDescent="0.15">
      <c r="A242" s="476"/>
      <c r="B242" s="477"/>
      <c r="C242" s="477"/>
      <c r="D242" s="477"/>
      <c r="E242" s="472"/>
      <c r="F242" s="472"/>
      <c r="G242" s="472"/>
      <c r="H242" s="472"/>
      <c r="I242" s="472"/>
      <c r="J242" s="472"/>
      <c r="K242" s="472"/>
      <c r="L242" s="472"/>
      <c r="M242" s="472"/>
      <c r="N242" s="473"/>
      <c r="O242" s="474"/>
      <c r="P242" s="474"/>
      <c r="Q242" s="474"/>
      <c r="R242" s="474"/>
      <c r="S242" s="475"/>
      <c r="T242" s="472"/>
      <c r="U242" s="472"/>
      <c r="V242" s="472"/>
      <c r="W242" s="472"/>
      <c r="X242" s="472"/>
      <c r="Y242" s="472"/>
      <c r="Z242" s="472"/>
      <c r="AA242" s="472"/>
      <c r="AB242" s="472"/>
    </row>
    <row r="243" spans="1:28" ht="12" customHeight="1" x14ac:dyDescent="0.15">
      <c r="A243" s="476">
        <v>77</v>
      </c>
      <c r="B243" s="477"/>
      <c r="C243" s="477"/>
      <c r="D243" s="477"/>
      <c r="E243" s="472"/>
      <c r="F243" s="472"/>
      <c r="G243" s="472"/>
      <c r="H243" s="472"/>
      <c r="I243" s="472" t="s">
        <v>530</v>
      </c>
      <c r="J243" s="472"/>
      <c r="K243" s="472"/>
      <c r="L243" s="472"/>
      <c r="M243" s="472"/>
      <c r="N243" s="487"/>
      <c r="O243" s="488"/>
      <c r="P243" s="488"/>
      <c r="Q243" s="488"/>
      <c r="R243" s="488"/>
      <c r="S243" s="489"/>
      <c r="T243" s="472" t="s">
        <v>530</v>
      </c>
      <c r="U243" s="472"/>
      <c r="V243" s="472"/>
      <c r="W243" s="472"/>
      <c r="X243" s="472"/>
      <c r="Y243" s="472" t="s">
        <v>526</v>
      </c>
      <c r="Z243" s="472"/>
      <c r="AA243" s="472"/>
      <c r="AB243" s="472"/>
    </row>
    <row r="244" spans="1:28" ht="12" customHeight="1" x14ac:dyDescent="0.15">
      <c r="A244" s="476"/>
      <c r="B244" s="477"/>
      <c r="C244" s="477"/>
      <c r="D244" s="477"/>
      <c r="E244" s="472"/>
      <c r="F244" s="472"/>
      <c r="G244" s="472"/>
      <c r="H244" s="472"/>
      <c r="I244" s="472"/>
      <c r="J244" s="472"/>
      <c r="K244" s="472"/>
      <c r="L244" s="472"/>
      <c r="M244" s="472"/>
      <c r="N244" s="490"/>
      <c r="O244" s="491"/>
      <c r="P244" s="491"/>
      <c r="Q244" s="491"/>
      <c r="R244" s="491"/>
      <c r="S244" s="492"/>
      <c r="T244" s="472"/>
      <c r="U244" s="472"/>
      <c r="V244" s="472"/>
      <c r="W244" s="472"/>
      <c r="X244" s="472"/>
      <c r="Y244" s="472"/>
      <c r="Z244" s="472"/>
      <c r="AA244" s="472"/>
      <c r="AB244" s="472"/>
    </row>
    <row r="245" spans="1:28" ht="12" customHeight="1" x14ac:dyDescent="0.15">
      <c r="A245" s="476"/>
      <c r="B245" s="477"/>
      <c r="C245" s="477"/>
      <c r="D245" s="477"/>
      <c r="E245" s="472"/>
      <c r="F245" s="472"/>
      <c r="G245" s="472"/>
      <c r="H245" s="472"/>
      <c r="I245" s="472"/>
      <c r="J245" s="472"/>
      <c r="K245" s="472"/>
      <c r="L245" s="472"/>
      <c r="M245" s="472"/>
      <c r="N245" s="473"/>
      <c r="O245" s="474"/>
      <c r="P245" s="474"/>
      <c r="Q245" s="474"/>
      <c r="R245" s="474"/>
      <c r="S245" s="475"/>
      <c r="T245" s="472"/>
      <c r="U245" s="472"/>
      <c r="V245" s="472"/>
      <c r="W245" s="472"/>
      <c r="X245" s="472"/>
      <c r="Y245" s="472"/>
      <c r="Z245" s="472"/>
      <c r="AA245" s="472"/>
      <c r="AB245" s="472"/>
    </row>
    <row r="246" spans="1:28" ht="12" customHeight="1" x14ac:dyDescent="0.15">
      <c r="A246" s="476">
        <v>78</v>
      </c>
      <c r="B246" s="477"/>
      <c r="C246" s="477"/>
      <c r="D246" s="477"/>
      <c r="E246" s="472"/>
      <c r="F246" s="472"/>
      <c r="G246" s="472"/>
      <c r="H246" s="472"/>
      <c r="I246" s="472" t="s">
        <v>530</v>
      </c>
      <c r="J246" s="472"/>
      <c r="K246" s="472"/>
      <c r="L246" s="472"/>
      <c r="M246" s="472"/>
      <c r="N246" s="487"/>
      <c r="O246" s="488"/>
      <c r="P246" s="488"/>
      <c r="Q246" s="488"/>
      <c r="R246" s="488"/>
      <c r="S246" s="489"/>
      <c r="T246" s="472" t="s">
        <v>530</v>
      </c>
      <c r="U246" s="472"/>
      <c r="V246" s="472"/>
      <c r="W246" s="472"/>
      <c r="X246" s="472"/>
      <c r="Y246" s="472" t="s">
        <v>526</v>
      </c>
      <c r="Z246" s="472"/>
      <c r="AA246" s="472"/>
      <c r="AB246" s="472"/>
    </row>
    <row r="247" spans="1:28" ht="12" customHeight="1" x14ac:dyDescent="0.15">
      <c r="A247" s="476"/>
      <c r="B247" s="477"/>
      <c r="C247" s="477"/>
      <c r="D247" s="477"/>
      <c r="E247" s="472"/>
      <c r="F247" s="472"/>
      <c r="G247" s="472"/>
      <c r="H247" s="472"/>
      <c r="I247" s="472"/>
      <c r="J247" s="472"/>
      <c r="K247" s="472"/>
      <c r="L247" s="472"/>
      <c r="M247" s="472"/>
      <c r="N247" s="490"/>
      <c r="O247" s="491"/>
      <c r="P247" s="491"/>
      <c r="Q247" s="491"/>
      <c r="R247" s="491"/>
      <c r="S247" s="492"/>
      <c r="T247" s="472"/>
      <c r="U247" s="472"/>
      <c r="V247" s="472"/>
      <c r="W247" s="472"/>
      <c r="X247" s="472"/>
      <c r="Y247" s="472"/>
      <c r="Z247" s="472"/>
      <c r="AA247" s="472"/>
      <c r="AB247" s="472"/>
    </row>
    <row r="248" spans="1:28" ht="12" customHeight="1" x14ac:dyDescent="0.15">
      <c r="A248" s="476"/>
      <c r="B248" s="477"/>
      <c r="C248" s="477"/>
      <c r="D248" s="477"/>
      <c r="E248" s="472"/>
      <c r="F248" s="472"/>
      <c r="G248" s="472"/>
      <c r="H248" s="472"/>
      <c r="I248" s="472"/>
      <c r="J248" s="472"/>
      <c r="K248" s="472"/>
      <c r="L248" s="472"/>
      <c r="M248" s="472"/>
      <c r="N248" s="473"/>
      <c r="O248" s="474"/>
      <c r="P248" s="474"/>
      <c r="Q248" s="474"/>
      <c r="R248" s="474"/>
      <c r="S248" s="475"/>
      <c r="T248" s="472"/>
      <c r="U248" s="472"/>
      <c r="V248" s="472"/>
      <c r="W248" s="472"/>
      <c r="X248" s="472"/>
      <c r="Y248" s="472"/>
      <c r="Z248" s="472"/>
      <c r="AA248" s="472"/>
      <c r="AB248" s="472"/>
    </row>
    <row r="249" spans="1:28" ht="12" customHeight="1" x14ac:dyDescent="0.15">
      <c r="A249" s="476">
        <v>79</v>
      </c>
      <c r="B249" s="477"/>
      <c r="C249" s="477"/>
      <c r="D249" s="477"/>
      <c r="E249" s="472"/>
      <c r="F249" s="472"/>
      <c r="G249" s="472"/>
      <c r="H249" s="472"/>
      <c r="I249" s="472" t="s">
        <v>529</v>
      </c>
      <c r="J249" s="472"/>
      <c r="K249" s="472"/>
      <c r="L249" s="472"/>
      <c r="M249" s="472"/>
      <c r="N249" s="487"/>
      <c r="O249" s="488"/>
      <c r="P249" s="488"/>
      <c r="Q249" s="488"/>
      <c r="R249" s="488"/>
      <c r="S249" s="489"/>
      <c r="T249" s="472" t="s">
        <v>530</v>
      </c>
      <c r="U249" s="472"/>
      <c r="V249" s="472"/>
      <c r="W249" s="472"/>
      <c r="X249" s="472"/>
      <c r="Y249" s="472" t="s">
        <v>526</v>
      </c>
      <c r="Z249" s="472"/>
      <c r="AA249" s="472"/>
      <c r="AB249" s="472"/>
    </row>
    <row r="250" spans="1:28" ht="12" customHeight="1" x14ac:dyDescent="0.15">
      <c r="A250" s="476"/>
      <c r="B250" s="477"/>
      <c r="C250" s="477"/>
      <c r="D250" s="477"/>
      <c r="E250" s="472"/>
      <c r="F250" s="472"/>
      <c r="G250" s="472"/>
      <c r="H250" s="472"/>
      <c r="I250" s="472"/>
      <c r="J250" s="472"/>
      <c r="K250" s="472"/>
      <c r="L250" s="472"/>
      <c r="M250" s="472"/>
      <c r="N250" s="490"/>
      <c r="O250" s="491"/>
      <c r="P250" s="491"/>
      <c r="Q250" s="491"/>
      <c r="R250" s="491"/>
      <c r="S250" s="492"/>
      <c r="T250" s="472"/>
      <c r="U250" s="472"/>
      <c r="V250" s="472"/>
      <c r="W250" s="472"/>
      <c r="X250" s="472"/>
      <c r="Y250" s="472"/>
      <c r="Z250" s="472"/>
      <c r="AA250" s="472"/>
      <c r="AB250" s="472"/>
    </row>
    <row r="251" spans="1:28" ht="12" customHeight="1" x14ac:dyDescent="0.15">
      <c r="A251" s="476"/>
      <c r="B251" s="477"/>
      <c r="C251" s="477"/>
      <c r="D251" s="477"/>
      <c r="E251" s="472"/>
      <c r="F251" s="472"/>
      <c r="G251" s="472"/>
      <c r="H251" s="472"/>
      <c r="I251" s="472"/>
      <c r="J251" s="472"/>
      <c r="K251" s="472"/>
      <c r="L251" s="472"/>
      <c r="M251" s="472"/>
      <c r="N251" s="473"/>
      <c r="O251" s="474"/>
      <c r="P251" s="474"/>
      <c r="Q251" s="474"/>
      <c r="R251" s="474"/>
      <c r="S251" s="475"/>
      <c r="T251" s="472"/>
      <c r="U251" s="472"/>
      <c r="V251" s="472"/>
      <c r="W251" s="472"/>
      <c r="X251" s="472"/>
      <c r="Y251" s="472"/>
      <c r="Z251" s="472"/>
      <c r="AA251" s="472"/>
      <c r="AB251" s="472"/>
    </row>
    <row r="252" spans="1:28" ht="12" customHeight="1" x14ac:dyDescent="0.15">
      <c r="A252" s="476">
        <v>80</v>
      </c>
      <c r="B252" s="477"/>
      <c r="C252" s="477"/>
      <c r="D252" s="477"/>
      <c r="E252" s="472"/>
      <c r="F252" s="472"/>
      <c r="G252" s="472"/>
      <c r="H252" s="472"/>
      <c r="I252" s="472" t="s">
        <v>530</v>
      </c>
      <c r="J252" s="472"/>
      <c r="K252" s="472"/>
      <c r="L252" s="472"/>
      <c r="M252" s="472"/>
      <c r="N252" s="487"/>
      <c r="O252" s="488"/>
      <c r="P252" s="488"/>
      <c r="Q252" s="488"/>
      <c r="R252" s="488"/>
      <c r="S252" s="489"/>
      <c r="T252" s="472" t="s">
        <v>530</v>
      </c>
      <c r="U252" s="472"/>
      <c r="V252" s="472"/>
      <c r="W252" s="472"/>
      <c r="X252" s="472"/>
      <c r="Y252" s="472" t="s">
        <v>526</v>
      </c>
      <c r="Z252" s="472"/>
      <c r="AA252" s="472"/>
      <c r="AB252" s="472"/>
    </row>
    <row r="253" spans="1:28" ht="12" customHeight="1" x14ac:dyDescent="0.15">
      <c r="A253" s="476"/>
      <c r="B253" s="477"/>
      <c r="C253" s="477"/>
      <c r="D253" s="477"/>
      <c r="E253" s="472"/>
      <c r="F253" s="472"/>
      <c r="G253" s="472"/>
      <c r="H253" s="472"/>
      <c r="I253" s="472"/>
      <c r="J253" s="472"/>
      <c r="K253" s="472"/>
      <c r="L253" s="472"/>
      <c r="M253" s="472"/>
      <c r="N253" s="490"/>
      <c r="O253" s="491"/>
      <c r="P253" s="491"/>
      <c r="Q253" s="491"/>
      <c r="R253" s="491"/>
      <c r="S253" s="492"/>
      <c r="T253" s="472"/>
      <c r="U253" s="472"/>
      <c r="V253" s="472"/>
      <c r="W253" s="472"/>
      <c r="X253" s="472"/>
      <c r="Y253" s="472"/>
      <c r="Z253" s="472"/>
      <c r="AA253" s="472"/>
      <c r="AB253" s="472"/>
    </row>
    <row r="254" spans="1:28" ht="12" customHeight="1" x14ac:dyDescent="0.15">
      <c r="A254" s="476"/>
      <c r="B254" s="477"/>
      <c r="C254" s="477"/>
      <c r="D254" s="477"/>
      <c r="E254" s="472"/>
      <c r="F254" s="472"/>
      <c r="G254" s="472"/>
      <c r="H254" s="472"/>
      <c r="I254" s="472"/>
      <c r="J254" s="472"/>
      <c r="K254" s="472"/>
      <c r="L254" s="472"/>
      <c r="M254" s="472"/>
      <c r="N254" s="473"/>
      <c r="O254" s="474"/>
      <c r="P254" s="474"/>
      <c r="Q254" s="474"/>
      <c r="R254" s="474"/>
      <c r="S254" s="475"/>
      <c r="T254" s="472"/>
      <c r="U254" s="472"/>
      <c r="V254" s="472"/>
      <c r="W254" s="472"/>
      <c r="X254" s="472"/>
      <c r="Y254" s="472"/>
      <c r="Z254" s="472"/>
      <c r="AA254" s="472"/>
      <c r="AB254" s="472"/>
    </row>
    <row r="255" spans="1:28" ht="12" customHeight="1" x14ac:dyDescent="0.15">
      <c r="A255" s="476">
        <v>81</v>
      </c>
      <c r="B255" s="477"/>
      <c r="C255" s="477"/>
      <c r="D255" s="477"/>
      <c r="E255" s="472"/>
      <c r="F255" s="472"/>
      <c r="G255" s="472"/>
      <c r="H255" s="472"/>
      <c r="I255" s="472" t="s">
        <v>529</v>
      </c>
      <c r="J255" s="472"/>
      <c r="K255" s="472"/>
      <c r="L255" s="472"/>
      <c r="M255" s="472"/>
      <c r="N255" s="487"/>
      <c r="O255" s="488"/>
      <c r="P255" s="488"/>
      <c r="Q255" s="488"/>
      <c r="R255" s="488"/>
      <c r="S255" s="489"/>
      <c r="T255" s="472" t="s">
        <v>530</v>
      </c>
      <c r="U255" s="472"/>
      <c r="V255" s="472"/>
      <c r="W255" s="472"/>
      <c r="X255" s="472"/>
      <c r="Y255" s="472" t="s">
        <v>526</v>
      </c>
      <c r="Z255" s="472"/>
      <c r="AA255" s="472"/>
      <c r="AB255" s="472"/>
    </row>
    <row r="256" spans="1:28" ht="12" customHeight="1" x14ac:dyDescent="0.15">
      <c r="A256" s="476"/>
      <c r="B256" s="477"/>
      <c r="C256" s="477"/>
      <c r="D256" s="477"/>
      <c r="E256" s="472"/>
      <c r="F256" s="472"/>
      <c r="G256" s="472"/>
      <c r="H256" s="472"/>
      <c r="I256" s="472"/>
      <c r="J256" s="472"/>
      <c r="K256" s="472"/>
      <c r="L256" s="472"/>
      <c r="M256" s="472"/>
      <c r="N256" s="490"/>
      <c r="O256" s="491"/>
      <c r="P256" s="491"/>
      <c r="Q256" s="491"/>
      <c r="R256" s="491"/>
      <c r="S256" s="492"/>
      <c r="T256" s="472"/>
      <c r="U256" s="472"/>
      <c r="V256" s="472"/>
      <c r="W256" s="472"/>
      <c r="X256" s="472"/>
      <c r="Y256" s="472"/>
      <c r="Z256" s="472"/>
      <c r="AA256" s="472"/>
      <c r="AB256" s="472"/>
    </row>
    <row r="257" spans="1:28" ht="12" customHeight="1" x14ac:dyDescent="0.15">
      <c r="A257" s="476"/>
      <c r="B257" s="477"/>
      <c r="C257" s="477"/>
      <c r="D257" s="477"/>
      <c r="E257" s="472"/>
      <c r="F257" s="472"/>
      <c r="G257" s="472"/>
      <c r="H257" s="472"/>
      <c r="I257" s="472"/>
      <c r="J257" s="472"/>
      <c r="K257" s="472"/>
      <c r="L257" s="472"/>
      <c r="M257" s="472"/>
      <c r="N257" s="473"/>
      <c r="O257" s="474"/>
      <c r="P257" s="474"/>
      <c r="Q257" s="474"/>
      <c r="R257" s="474"/>
      <c r="S257" s="475"/>
      <c r="T257" s="472"/>
      <c r="U257" s="472"/>
      <c r="V257" s="472"/>
      <c r="W257" s="472"/>
      <c r="X257" s="472"/>
      <c r="Y257" s="472"/>
      <c r="Z257" s="472"/>
      <c r="AA257" s="472"/>
      <c r="AB257" s="472"/>
    </row>
    <row r="258" spans="1:28" ht="12" customHeight="1" x14ac:dyDescent="0.15">
      <c r="A258" s="476">
        <v>82</v>
      </c>
      <c r="B258" s="477"/>
      <c r="C258" s="477"/>
      <c r="D258" s="477"/>
      <c r="E258" s="472"/>
      <c r="F258" s="472"/>
      <c r="G258" s="472"/>
      <c r="H258" s="472"/>
      <c r="I258" s="472" t="s">
        <v>529</v>
      </c>
      <c r="J258" s="472"/>
      <c r="K258" s="472"/>
      <c r="L258" s="472"/>
      <c r="M258" s="472"/>
      <c r="N258" s="487"/>
      <c r="O258" s="488"/>
      <c r="P258" s="488"/>
      <c r="Q258" s="488"/>
      <c r="R258" s="488"/>
      <c r="S258" s="489"/>
      <c r="T258" s="472" t="s">
        <v>530</v>
      </c>
      <c r="U258" s="472"/>
      <c r="V258" s="472"/>
      <c r="W258" s="472"/>
      <c r="X258" s="472"/>
      <c r="Y258" s="472" t="s">
        <v>526</v>
      </c>
      <c r="Z258" s="472"/>
      <c r="AA258" s="472"/>
      <c r="AB258" s="472"/>
    </row>
    <row r="259" spans="1:28" ht="12" customHeight="1" x14ac:dyDescent="0.15">
      <c r="A259" s="476"/>
      <c r="B259" s="477"/>
      <c r="C259" s="477"/>
      <c r="D259" s="477"/>
      <c r="E259" s="472"/>
      <c r="F259" s="472"/>
      <c r="G259" s="472"/>
      <c r="H259" s="472"/>
      <c r="I259" s="472"/>
      <c r="J259" s="472"/>
      <c r="K259" s="472"/>
      <c r="L259" s="472"/>
      <c r="M259" s="472"/>
      <c r="N259" s="490"/>
      <c r="O259" s="491"/>
      <c r="P259" s="491"/>
      <c r="Q259" s="491"/>
      <c r="R259" s="491"/>
      <c r="S259" s="492"/>
      <c r="T259" s="472"/>
      <c r="U259" s="472"/>
      <c r="V259" s="472"/>
      <c r="W259" s="472"/>
      <c r="X259" s="472"/>
      <c r="Y259" s="472"/>
      <c r="Z259" s="472"/>
      <c r="AA259" s="472"/>
      <c r="AB259" s="472"/>
    </row>
    <row r="260" spans="1:28" ht="12" customHeight="1" x14ac:dyDescent="0.15">
      <c r="A260" s="476"/>
      <c r="B260" s="477"/>
      <c r="C260" s="477"/>
      <c r="D260" s="477"/>
      <c r="E260" s="472"/>
      <c r="F260" s="472"/>
      <c r="G260" s="472"/>
      <c r="H260" s="472"/>
      <c r="I260" s="472"/>
      <c r="J260" s="472"/>
      <c r="K260" s="472"/>
      <c r="L260" s="472"/>
      <c r="M260" s="472"/>
      <c r="N260" s="473"/>
      <c r="O260" s="474"/>
      <c r="P260" s="474"/>
      <c r="Q260" s="474"/>
      <c r="R260" s="474"/>
      <c r="S260" s="475"/>
      <c r="T260" s="472"/>
      <c r="U260" s="472"/>
      <c r="V260" s="472"/>
      <c r="W260" s="472"/>
      <c r="X260" s="472"/>
      <c r="Y260" s="472"/>
      <c r="Z260" s="472"/>
      <c r="AA260" s="472"/>
      <c r="AB260" s="472"/>
    </row>
    <row r="261" spans="1:28" ht="12" customHeight="1" x14ac:dyDescent="0.15">
      <c r="A261" s="476">
        <v>83</v>
      </c>
      <c r="B261" s="477"/>
      <c r="C261" s="477"/>
      <c r="D261" s="477"/>
      <c r="E261" s="472"/>
      <c r="F261" s="472"/>
      <c r="G261" s="472"/>
      <c r="H261" s="472"/>
      <c r="I261" s="472" t="s">
        <v>530</v>
      </c>
      <c r="J261" s="472"/>
      <c r="K261" s="472"/>
      <c r="L261" s="472"/>
      <c r="M261" s="472"/>
      <c r="N261" s="487"/>
      <c r="O261" s="488"/>
      <c r="P261" s="488"/>
      <c r="Q261" s="488"/>
      <c r="R261" s="488"/>
      <c r="S261" s="489"/>
      <c r="T261" s="472" t="s">
        <v>530</v>
      </c>
      <c r="U261" s="472"/>
      <c r="V261" s="472"/>
      <c r="W261" s="472"/>
      <c r="X261" s="472"/>
      <c r="Y261" s="472" t="s">
        <v>526</v>
      </c>
      <c r="Z261" s="472"/>
      <c r="AA261" s="472"/>
      <c r="AB261" s="472"/>
    </row>
    <row r="262" spans="1:28" ht="12" customHeight="1" x14ac:dyDescent="0.15">
      <c r="A262" s="476"/>
      <c r="B262" s="477"/>
      <c r="C262" s="477"/>
      <c r="D262" s="477"/>
      <c r="E262" s="472"/>
      <c r="F262" s="472"/>
      <c r="G262" s="472"/>
      <c r="H262" s="472"/>
      <c r="I262" s="472"/>
      <c r="J262" s="472"/>
      <c r="K262" s="472"/>
      <c r="L262" s="472"/>
      <c r="M262" s="472"/>
      <c r="N262" s="490"/>
      <c r="O262" s="491"/>
      <c r="P262" s="491"/>
      <c r="Q262" s="491"/>
      <c r="R262" s="491"/>
      <c r="S262" s="492"/>
      <c r="T262" s="472"/>
      <c r="U262" s="472"/>
      <c r="V262" s="472"/>
      <c r="W262" s="472"/>
      <c r="X262" s="472"/>
      <c r="Y262" s="472"/>
      <c r="Z262" s="472"/>
      <c r="AA262" s="472"/>
      <c r="AB262" s="472"/>
    </row>
    <row r="263" spans="1:28" ht="12" customHeight="1" x14ac:dyDescent="0.15">
      <c r="A263" s="476"/>
      <c r="B263" s="477"/>
      <c r="C263" s="477"/>
      <c r="D263" s="477"/>
      <c r="E263" s="472"/>
      <c r="F263" s="472"/>
      <c r="G263" s="472"/>
      <c r="H263" s="472"/>
      <c r="I263" s="472"/>
      <c r="J263" s="472"/>
      <c r="K263" s="472"/>
      <c r="L263" s="472"/>
      <c r="M263" s="472"/>
      <c r="N263" s="473"/>
      <c r="O263" s="474"/>
      <c r="P263" s="474"/>
      <c r="Q263" s="474"/>
      <c r="R263" s="474"/>
      <c r="S263" s="475"/>
      <c r="T263" s="472"/>
      <c r="U263" s="472"/>
      <c r="V263" s="472"/>
      <c r="W263" s="472"/>
      <c r="X263" s="472"/>
      <c r="Y263" s="472"/>
      <c r="Z263" s="472"/>
      <c r="AA263" s="472"/>
      <c r="AB263" s="472"/>
    </row>
    <row r="264" spans="1:28" ht="12" customHeight="1" x14ac:dyDescent="0.15">
      <c r="A264" s="476">
        <v>84</v>
      </c>
      <c r="B264" s="477"/>
      <c r="C264" s="477"/>
      <c r="D264" s="477"/>
      <c r="E264" s="472"/>
      <c r="F264" s="472"/>
      <c r="G264" s="472"/>
      <c r="H264" s="472"/>
      <c r="I264" s="472" t="s">
        <v>530</v>
      </c>
      <c r="J264" s="472"/>
      <c r="K264" s="472"/>
      <c r="L264" s="472"/>
      <c r="M264" s="472"/>
      <c r="N264" s="487"/>
      <c r="O264" s="488"/>
      <c r="P264" s="488"/>
      <c r="Q264" s="488"/>
      <c r="R264" s="488"/>
      <c r="S264" s="489"/>
      <c r="T264" s="472" t="s">
        <v>529</v>
      </c>
      <c r="U264" s="472"/>
      <c r="V264" s="472"/>
      <c r="W264" s="472"/>
      <c r="X264" s="472"/>
      <c r="Y264" s="472" t="s">
        <v>526</v>
      </c>
      <c r="Z264" s="472"/>
      <c r="AA264" s="472"/>
      <c r="AB264" s="472"/>
    </row>
    <row r="265" spans="1:28" ht="13.5" customHeight="1" x14ac:dyDescent="0.15">
      <c r="A265" s="476"/>
      <c r="B265" s="477"/>
      <c r="C265" s="477"/>
      <c r="D265" s="477"/>
      <c r="E265" s="472"/>
      <c r="F265" s="472"/>
      <c r="G265" s="472"/>
      <c r="H265" s="472"/>
      <c r="I265" s="472"/>
      <c r="J265" s="472"/>
      <c r="K265" s="472"/>
      <c r="L265" s="472"/>
      <c r="M265" s="472"/>
      <c r="N265" s="490"/>
      <c r="O265" s="491"/>
      <c r="P265" s="491"/>
      <c r="Q265" s="491"/>
      <c r="R265" s="491"/>
      <c r="S265" s="492"/>
      <c r="T265" s="472"/>
      <c r="U265" s="472"/>
      <c r="V265" s="472"/>
      <c r="W265" s="472"/>
      <c r="X265" s="472"/>
      <c r="Y265" s="472"/>
      <c r="Z265" s="472"/>
      <c r="AA265" s="472"/>
      <c r="AB265" s="472"/>
    </row>
    <row r="266" spans="1:28" ht="14.25" x14ac:dyDescent="0.15">
      <c r="A266" s="476"/>
      <c r="B266" s="477"/>
      <c r="C266" s="477"/>
      <c r="D266" s="477"/>
      <c r="E266" s="472"/>
      <c r="F266" s="472"/>
      <c r="G266" s="472"/>
      <c r="H266" s="472"/>
      <c r="I266" s="472"/>
      <c r="J266" s="472"/>
      <c r="K266" s="472"/>
      <c r="L266" s="472"/>
      <c r="M266" s="472"/>
      <c r="N266" s="473"/>
      <c r="O266" s="474"/>
      <c r="P266" s="474"/>
      <c r="Q266" s="474"/>
      <c r="R266" s="474"/>
      <c r="S266" s="475"/>
      <c r="T266" s="472"/>
      <c r="U266" s="472"/>
      <c r="V266" s="472"/>
      <c r="W266" s="472"/>
      <c r="X266" s="472"/>
      <c r="Y266" s="472"/>
      <c r="Z266" s="472"/>
      <c r="AA266" s="472"/>
      <c r="AB266" s="472"/>
    </row>
    <row r="267" spans="1:28" ht="13.5" customHeight="1" x14ac:dyDescent="0.15">
      <c r="A267" s="476">
        <v>85</v>
      </c>
      <c r="B267" s="477"/>
      <c r="C267" s="477"/>
      <c r="D267" s="477"/>
      <c r="E267" s="472"/>
      <c r="F267" s="472"/>
      <c r="G267" s="472"/>
      <c r="H267" s="472"/>
      <c r="I267" s="472" t="s">
        <v>530</v>
      </c>
      <c r="J267" s="472"/>
      <c r="K267" s="472"/>
      <c r="L267" s="472"/>
      <c r="M267" s="472"/>
      <c r="N267" s="487"/>
      <c r="O267" s="488"/>
      <c r="P267" s="488"/>
      <c r="Q267" s="488"/>
      <c r="R267" s="488"/>
      <c r="S267" s="489"/>
      <c r="T267" s="472" t="s">
        <v>530</v>
      </c>
      <c r="U267" s="472"/>
      <c r="V267" s="472"/>
      <c r="W267" s="472"/>
      <c r="X267" s="472"/>
      <c r="Y267" s="472" t="s">
        <v>526</v>
      </c>
      <c r="Z267" s="472"/>
      <c r="AA267" s="472"/>
      <c r="AB267" s="472"/>
    </row>
    <row r="268" spans="1:28" ht="13.5" customHeight="1" x14ac:dyDescent="0.15">
      <c r="A268" s="476"/>
      <c r="B268" s="477"/>
      <c r="C268" s="477"/>
      <c r="D268" s="477"/>
      <c r="E268" s="472"/>
      <c r="F268" s="472"/>
      <c r="G268" s="472"/>
      <c r="H268" s="472"/>
      <c r="I268" s="472"/>
      <c r="J268" s="472"/>
      <c r="K268" s="472"/>
      <c r="L268" s="472"/>
      <c r="M268" s="472"/>
      <c r="N268" s="490"/>
      <c r="O268" s="491"/>
      <c r="P268" s="491"/>
      <c r="Q268" s="491"/>
      <c r="R268" s="491"/>
      <c r="S268" s="492"/>
      <c r="T268" s="472"/>
      <c r="U268" s="472"/>
      <c r="V268" s="472"/>
      <c r="W268" s="472"/>
      <c r="X268" s="472"/>
      <c r="Y268" s="472"/>
      <c r="Z268" s="472"/>
      <c r="AA268" s="472"/>
      <c r="AB268" s="472"/>
    </row>
    <row r="269" spans="1:28" ht="14.25" x14ac:dyDescent="0.15">
      <c r="A269" s="476"/>
      <c r="B269" s="477"/>
      <c r="C269" s="477"/>
      <c r="D269" s="477"/>
      <c r="E269" s="472"/>
      <c r="F269" s="472"/>
      <c r="G269" s="472"/>
      <c r="H269" s="472"/>
      <c r="I269" s="472"/>
      <c r="J269" s="472"/>
      <c r="K269" s="472"/>
      <c r="L269" s="472"/>
      <c r="M269" s="472"/>
      <c r="N269" s="473"/>
      <c r="O269" s="474"/>
      <c r="P269" s="474"/>
      <c r="Q269" s="474"/>
      <c r="R269" s="474"/>
      <c r="S269" s="475"/>
      <c r="T269" s="472"/>
      <c r="U269" s="472"/>
      <c r="V269" s="472"/>
      <c r="W269" s="472"/>
      <c r="X269" s="472"/>
      <c r="Y269" s="472"/>
      <c r="Z269" s="472"/>
      <c r="AA269" s="472"/>
      <c r="AB269" s="472"/>
    </row>
    <row r="270" spans="1:28" ht="13.5" customHeight="1" x14ac:dyDescent="0.15">
      <c r="A270" s="476">
        <v>86</v>
      </c>
      <c r="B270" s="477"/>
      <c r="C270" s="477"/>
      <c r="D270" s="477"/>
      <c r="E270" s="472"/>
      <c r="F270" s="472"/>
      <c r="G270" s="472"/>
      <c r="H270" s="472"/>
      <c r="I270" s="472" t="s">
        <v>530</v>
      </c>
      <c r="J270" s="472"/>
      <c r="K270" s="472"/>
      <c r="L270" s="472"/>
      <c r="M270" s="472"/>
      <c r="N270" s="487"/>
      <c r="O270" s="488"/>
      <c r="P270" s="488"/>
      <c r="Q270" s="488"/>
      <c r="R270" s="488"/>
      <c r="S270" s="489"/>
      <c r="T270" s="472" t="s">
        <v>530</v>
      </c>
      <c r="U270" s="472"/>
      <c r="V270" s="472"/>
      <c r="W270" s="472"/>
      <c r="X270" s="472"/>
      <c r="Y270" s="472" t="s">
        <v>526</v>
      </c>
      <c r="Z270" s="472"/>
      <c r="AA270" s="472"/>
      <c r="AB270" s="472"/>
    </row>
    <row r="271" spans="1:28" ht="13.5" customHeight="1" x14ac:dyDescent="0.15">
      <c r="A271" s="476"/>
      <c r="B271" s="477"/>
      <c r="C271" s="477"/>
      <c r="D271" s="477"/>
      <c r="E271" s="472"/>
      <c r="F271" s="472"/>
      <c r="G271" s="472"/>
      <c r="H271" s="472"/>
      <c r="I271" s="472"/>
      <c r="J271" s="472"/>
      <c r="K271" s="472"/>
      <c r="L271" s="472"/>
      <c r="M271" s="472"/>
      <c r="N271" s="490"/>
      <c r="O271" s="491"/>
      <c r="P271" s="491"/>
      <c r="Q271" s="491"/>
      <c r="R271" s="491"/>
      <c r="S271" s="492"/>
      <c r="T271" s="472"/>
      <c r="U271" s="472"/>
      <c r="V271" s="472"/>
      <c r="W271" s="472"/>
      <c r="X271" s="472"/>
      <c r="Y271" s="472"/>
      <c r="Z271" s="472"/>
      <c r="AA271" s="472"/>
      <c r="AB271" s="472"/>
    </row>
    <row r="272" spans="1:28" ht="14.25" x14ac:dyDescent="0.15">
      <c r="A272" s="476"/>
      <c r="B272" s="477"/>
      <c r="C272" s="477"/>
      <c r="D272" s="477"/>
      <c r="E272" s="472"/>
      <c r="F272" s="472"/>
      <c r="G272" s="472"/>
      <c r="H272" s="472"/>
      <c r="I272" s="472"/>
      <c r="J272" s="472"/>
      <c r="K272" s="472"/>
      <c r="L272" s="472"/>
      <c r="M272" s="472"/>
      <c r="N272" s="473"/>
      <c r="O272" s="474"/>
      <c r="P272" s="474"/>
      <c r="Q272" s="474"/>
      <c r="R272" s="474"/>
      <c r="S272" s="475"/>
      <c r="T272" s="472"/>
      <c r="U272" s="472"/>
      <c r="V272" s="472"/>
      <c r="W272" s="472"/>
      <c r="X272" s="472"/>
      <c r="Y272" s="472"/>
      <c r="Z272" s="472"/>
      <c r="AA272" s="472"/>
      <c r="AB272" s="472"/>
    </row>
    <row r="273" spans="1:28" ht="13.5" customHeight="1" x14ac:dyDescent="0.15">
      <c r="A273" s="476">
        <v>87</v>
      </c>
      <c r="B273" s="477"/>
      <c r="C273" s="477"/>
      <c r="D273" s="477"/>
      <c r="E273" s="472"/>
      <c r="F273" s="472"/>
      <c r="G273" s="472"/>
      <c r="H273" s="472"/>
      <c r="I273" s="472" t="s">
        <v>530</v>
      </c>
      <c r="J273" s="472"/>
      <c r="K273" s="472"/>
      <c r="L273" s="472"/>
      <c r="M273" s="472"/>
      <c r="N273" s="487"/>
      <c r="O273" s="488"/>
      <c r="P273" s="488"/>
      <c r="Q273" s="488"/>
      <c r="R273" s="488"/>
      <c r="S273" s="489"/>
      <c r="T273" s="472" t="s">
        <v>530</v>
      </c>
      <c r="U273" s="472"/>
      <c r="V273" s="472"/>
      <c r="W273" s="472"/>
      <c r="X273" s="472"/>
      <c r="Y273" s="472" t="s">
        <v>526</v>
      </c>
      <c r="Z273" s="472"/>
      <c r="AA273" s="472"/>
      <c r="AB273" s="472"/>
    </row>
    <row r="274" spans="1:28" ht="13.5" customHeight="1" x14ac:dyDescent="0.15">
      <c r="A274" s="476"/>
      <c r="B274" s="477"/>
      <c r="C274" s="477"/>
      <c r="D274" s="477"/>
      <c r="E274" s="472"/>
      <c r="F274" s="472"/>
      <c r="G274" s="472"/>
      <c r="H274" s="472"/>
      <c r="I274" s="472"/>
      <c r="J274" s="472"/>
      <c r="K274" s="472"/>
      <c r="L274" s="472"/>
      <c r="M274" s="472"/>
      <c r="N274" s="490"/>
      <c r="O274" s="491"/>
      <c r="P274" s="491"/>
      <c r="Q274" s="491"/>
      <c r="R274" s="491"/>
      <c r="S274" s="492"/>
      <c r="T274" s="472"/>
      <c r="U274" s="472"/>
      <c r="V274" s="472"/>
      <c r="W274" s="472"/>
      <c r="X274" s="472"/>
      <c r="Y274" s="472"/>
      <c r="Z274" s="472"/>
      <c r="AA274" s="472"/>
      <c r="AB274" s="472"/>
    </row>
    <row r="275" spans="1:28" ht="14.25" x14ac:dyDescent="0.15">
      <c r="A275" s="476"/>
      <c r="B275" s="477"/>
      <c r="C275" s="477"/>
      <c r="D275" s="477"/>
      <c r="E275" s="472"/>
      <c r="F275" s="472"/>
      <c r="G275" s="472"/>
      <c r="H275" s="472"/>
      <c r="I275" s="472"/>
      <c r="J275" s="472"/>
      <c r="K275" s="472"/>
      <c r="L275" s="472"/>
      <c r="M275" s="472"/>
      <c r="N275" s="473"/>
      <c r="O275" s="474"/>
      <c r="P275" s="474"/>
      <c r="Q275" s="474"/>
      <c r="R275" s="474"/>
      <c r="S275" s="475"/>
      <c r="T275" s="472"/>
      <c r="U275" s="472"/>
      <c r="V275" s="472"/>
      <c r="W275" s="472"/>
      <c r="X275" s="472"/>
      <c r="Y275" s="472"/>
      <c r="Z275" s="472"/>
      <c r="AA275" s="472"/>
      <c r="AB275" s="472"/>
    </row>
    <row r="276" spans="1:28" ht="13.5" customHeight="1" x14ac:dyDescent="0.15">
      <c r="A276" s="476">
        <v>88</v>
      </c>
      <c r="B276" s="477"/>
      <c r="C276" s="477"/>
      <c r="D276" s="477"/>
      <c r="E276" s="472"/>
      <c r="F276" s="472"/>
      <c r="G276" s="472"/>
      <c r="H276" s="472"/>
      <c r="I276" s="472" t="s">
        <v>530</v>
      </c>
      <c r="J276" s="472"/>
      <c r="K276" s="472"/>
      <c r="L276" s="472"/>
      <c r="M276" s="472"/>
      <c r="N276" s="487"/>
      <c r="O276" s="488"/>
      <c r="P276" s="488"/>
      <c r="Q276" s="488"/>
      <c r="R276" s="488"/>
      <c r="S276" s="489"/>
      <c r="T276" s="472" t="s">
        <v>530</v>
      </c>
      <c r="U276" s="472"/>
      <c r="V276" s="472"/>
      <c r="W276" s="472"/>
      <c r="X276" s="472"/>
      <c r="Y276" s="472" t="s">
        <v>526</v>
      </c>
      <c r="Z276" s="472"/>
      <c r="AA276" s="472"/>
      <c r="AB276" s="472"/>
    </row>
    <row r="277" spans="1:28" ht="13.5" customHeight="1" x14ac:dyDescent="0.15">
      <c r="A277" s="476"/>
      <c r="B277" s="477"/>
      <c r="C277" s="477"/>
      <c r="D277" s="477"/>
      <c r="E277" s="472"/>
      <c r="F277" s="472"/>
      <c r="G277" s="472"/>
      <c r="H277" s="472"/>
      <c r="I277" s="472"/>
      <c r="J277" s="472"/>
      <c r="K277" s="472"/>
      <c r="L277" s="472"/>
      <c r="M277" s="472"/>
      <c r="N277" s="490"/>
      <c r="O277" s="491"/>
      <c r="P277" s="491"/>
      <c r="Q277" s="491"/>
      <c r="R277" s="491"/>
      <c r="S277" s="492"/>
      <c r="T277" s="472"/>
      <c r="U277" s="472"/>
      <c r="V277" s="472"/>
      <c r="W277" s="472"/>
      <c r="X277" s="472"/>
      <c r="Y277" s="472"/>
      <c r="Z277" s="472"/>
      <c r="AA277" s="472"/>
      <c r="AB277" s="472"/>
    </row>
    <row r="278" spans="1:28" ht="14.25" x14ac:dyDescent="0.15">
      <c r="A278" s="476"/>
      <c r="B278" s="477"/>
      <c r="C278" s="477"/>
      <c r="D278" s="477"/>
      <c r="E278" s="472"/>
      <c r="F278" s="472"/>
      <c r="G278" s="472"/>
      <c r="H278" s="472"/>
      <c r="I278" s="472"/>
      <c r="J278" s="472"/>
      <c r="K278" s="472"/>
      <c r="L278" s="472"/>
      <c r="M278" s="472"/>
      <c r="N278" s="473"/>
      <c r="O278" s="474"/>
      <c r="P278" s="474"/>
      <c r="Q278" s="474"/>
      <c r="R278" s="474"/>
      <c r="S278" s="475"/>
      <c r="T278" s="472"/>
      <c r="U278" s="472"/>
      <c r="V278" s="472"/>
      <c r="W278" s="472"/>
      <c r="X278" s="472"/>
      <c r="Y278" s="472"/>
      <c r="Z278" s="472"/>
      <c r="AA278" s="472"/>
      <c r="AB278" s="472"/>
    </row>
    <row r="279" spans="1:28" ht="13.5" customHeight="1" x14ac:dyDescent="0.15">
      <c r="A279" s="476">
        <v>89</v>
      </c>
      <c r="B279" s="477"/>
      <c r="C279" s="477"/>
      <c r="D279" s="477"/>
      <c r="E279" s="472"/>
      <c r="F279" s="472"/>
      <c r="G279" s="472"/>
      <c r="H279" s="472"/>
      <c r="I279" s="472" t="s">
        <v>530</v>
      </c>
      <c r="J279" s="472"/>
      <c r="K279" s="472"/>
      <c r="L279" s="472"/>
      <c r="M279" s="472"/>
      <c r="N279" s="487"/>
      <c r="O279" s="488"/>
      <c r="P279" s="488"/>
      <c r="Q279" s="488"/>
      <c r="R279" s="488"/>
      <c r="S279" s="489"/>
      <c r="T279" s="472" t="s">
        <v>529</v>
      </c>
      <c r="U279" s="472"/>
      <c r="V279" s="472"/>
      <c r="W279" s="472"/>
      <c r="X279" s="472"/>
      <c r="Y279" s="472" t="s">
        <v>526</v>
      </c>
      <c r="Z279" s="472"/>
      <c r="AA279" s="472"/>
      <c r="AB279" s="472"/>
    </row>
    <row r="280" spans="1:28" ht="13.5" customHeight="1" x14ac:dyDescent="0.15">
      <c r="A280" s="476"/>
      <c r="B280" s="477"/>
      <c r="C280" s="477"/>
      <c r="D280" s="477"/>
      <c r="E280" s="472"/>
      <c r="F280" s="472"/>
      <c r="G280" s="472"/>
      <c r="H280" s="472"/>
      <c r="I280" s="472"/>
      <c r="J280" s="472"/>
      <c r="K280" s="472"/>
      <c r="L280" s="472"/>
      <c r="M280" s="472"/>
      <c r="N280" s="490"/>
      <c r="O280" s="491"/>
      <c r="P280" s="491"/>
      <c r="Q280" s="491"/>
      <c r="R280" s="491"/>
      <c r="S280" s="492"/>
      <c r="T280" s="472"/>
      <c r="U280" s="472"/>
      <c r="V280" s="472"/>
      <c r="W280" s="472"/>
      <c r="X280" s="472"/>
      <c r="Y280" s="472"/>
      <c r="Z280" s="472"/>
      <c r="AA280" s="472"/>
      <c r="AB280" s="472"/>
    </row>
    <row r="281" spans="1:28" ht="14.25" x14ac:dyDescent="0.15">
      <c r="A281" s="476"/>
      <c r="B281" s="477"/>
      <c r="C281" s="477"/>
      <c r="D281" s="477"/>
      <c r="E281" s="472"/>
      <c r="F281" s="472"/>
      <c r="G281" s="472"/>
      <c r="H281" s="472"/>
      <c r="I281" s="472"/>
      <c r="J281" s="472"/>
      <c r="K281" s="472"/>
      <c r="L281" s="472"/>
      <c r="M281" s="472"/>
      <c r="N281" s="473"/>
      <c r="O281" s="474"/>
      <c r="P281" s="474"/>
      <c r="Q281" s="474"/>
      <c r="R281" s="474"/>
      <c r="S281" s="475"/>
      <c r="T281" s="472"/>
      <c r="U281" s="472"/>
      <c r="V281" s="472"/>
      <c r="W281" s="472"/>
      <c r="X281" s="472"/>
      <c r="Y281" s="472"/>
      <c r="Z281" s="472"/>
      <c r="AA281" s="472"/>
      <c r="AB281" s="472"/>
    </row>
    <row r="282" spans="1:28" ht="13.5" customHeight="1" x14ac:dyDescent="0.15">
      <c r="A282" s="476">
        <v>90</v>
      </c>
      <c r="B282" s="477"/>
      <c r="C282" s="477"/>
      <c r="D282" s="477"/>
      <c r="E282" s="472"/>
      <c r="F282" s="472"/>
      <c r="G282" s="472"/>
      <c r="H282" s="472"/>
      <c r="I282" s="472" t="s">
        <v>530</v>
      </c>
      <c r="J282" s="472"/>
      <c r="K282" s="472"/>
      <c r="L282" s="472"/>
      <c r="M282" s="472"/>
      <c r="N282" s="487"/>
      <c r="O282" s="488"/>
      <c r="P282" s="488"/>
      <c r="Q282" s="488"/>
      <c r="R282" s="488"/>
      <c r="S282" s="489"/>
      <c r="T282" s="472" t="s">
        <v>530</v>
      </c>
      <c r="U282" s="472"/>
      <c r="V282" s="472"/>
      <c r="W282" s="472"/>
      <c r="X282" s="472"/>
      <c r="Y282" s="472" t="s">
        <v>526</v>
      </c>
      <c r="Z282" s="472"/>
      <c r="AA282" s="472"/>
      <c r="AB282" s="472"/>
    </row>
    <row r="283" spans="1:28" ht="13.5" customHeight="1" x14ac:dyDescent="0.15">
      <c r="A283" s="476"/>
      <c r="B283" s="477"/>
      <c r="C283" s="477"/>
      <c r="D283" s="477"/>
      <c r="E283" s="472"/>
      <c r="F283" s="472"/>
      <c r="G283" s="472"/>
      <c r="H283" s="472"/>
      <c r="I283" s="472"/>
      <c r="J283" s="472"/>
      <c r="K283" s="472"/>
      <c r="L283" s="472"/>
      <c r="M283" s="472"/>
      <c r="N283" s="490"/>
      <c r="O283" s="491"/>
      <c r="P283" s="491"/>
      <c r="Q283" s="491"/>
      <c r="R283" s="491"/>
      <c r="S283" s="492"/>
      <c r="T283" s="472"/>
      <c r="U283" s="472"/>
      <c r="V283" s="472"/>
      <c r="W283" s="472"/>
      <c r="X283" s="472"/>
      <c r="Y283" s="472"/>
      <c r="Z283" s="472"/>
      <c r="AA283" s="472"/>
      <c r="AB283" s="472"/>
    </row>
    <row r="284" spans="1:28" ht="14.25" x14ac:dyDescent="0.15">
      <c r="A284" s="476"/>
      <c r="B284" s="477"/>
      <c r="C284" s="477"/>
      <c r="D284" s="477"/>
      <c r="E284" s="472"/>
      <c r="F284" s="472"/>
      <c r="G284" s="472"/>
      <c r="H284" s="472"/>
      <c r="I284" s="472"/>
      <c r="J284" s="472"/>
      <c r="K284" s="472"/>
      <c r="L284" s="472"/>
      <c r="M284" s="472"/>
      <c r="N284" s="473"/>
      <c r="O284" s="474"/>
      <c r="P284" s="474"/>
      <c r="Q284" s="474"/>
      <c r="R284" s="474"/>
      <c r="S284" s="475"/>
      <c r="T284" s="472"/>
      <c r="U284" s="472"/>
      <c r="V284" s="472"/>
      <c r="W284" s="472"/>
      <c r="X284" s="472"/>
      <c r="Y284" s="472"/>
      <c r="Z284" s="472"/>
      <c r="AA284" s="472"/>
      <c r="AB284" s="472"/>
    </row>
    <row r="285" spans="1:28" ht="13.5" customHeight="1" x14ac:dyDescent="0.15">
      <c r="A285" s="476">
        <v>91</v>
      </c>
      <c r="B285" s="477"/>
      <c r="C285" s="477"/>
      <c r="D285" s="477"/>
      <c r="E285" s="472"/>
      <c r="F285" s="472"/>
      <c r="G285" s="472"/>
      <c r="H285" s="472"/>
      <c r="I285" s="472" t="s">
        <v>529</v>
      </c>
      <c r="J285" s="472"/>
      <c r="K285" s="472"/>
      <c r="L285" s="472"/>
      <c r="M285" s="472"/>
      <c r="N285" s="487"/>
      <c r="O285" s="488"/>
      <c r="P285" s="488"/>
      <c r="Q285" s="488"/>
      <c r="R285" s="488"/>
      <c r="S285" s="489"/>
      <c r="T285" s="472" t="s">
        <v>530</v>
      </c>
      <c r="U285" s="472"/>
      <c r="V285" s="472"/>
      <c r="W285" s="472"/>
      <c r="X285" s="472"/>
      <c r="Y285" s="472" t="s">
        <v>526</v>
      </c>
      <c r="Z285" s="472"/>
      <c r="AA285" s="472"/>
      <c r="AB285" s="472"/>
    </row>
    <row r="286" spans="1:28" ht="13.5" customHeight="1" x14ac:dyDescent="0.15">
      <c r="A286" s="476"/>
      <c r="B286" s="477"/>
      <c r="C286" s="477"/>
      <c r="D286" s="477"/>
      <c r="E286" s="472"/>
      <c r="F286" s="472"/>
      <c r="G286" s="472"/>
      <c r="H286" s="472"/>
      <c r="I286" s="472"/>
      <c r="J286" s="472"/>
      <c r="K286" s="472"/>
      <c r="L286" s="472"/>
      <c r="M286" s="472"/>
      <c r="N286" s="490"/>
      <c r="O286" s="491"/>
      <c r="P286" s="491"/>
      <c r="Q286" s="491"/>
      <c r="R286" s="491"/>
      <c r="S286" s="492"/>
      <c r="T286" s="472"/>
      <c r="U286" s="472"/>
      <c r="V286" s="472"/>
      <c r="W286" s="472"/>
      <c r="X286" s="472"/>
      <c r="Y286" s="472"/>
      <c r="Z286" s="472"/>
      <c r="AA286" s="472"/>
      <c r="AB286" s="472"/>
    </row>
    <row r="287" spans="1:28" ht="14.25" x14ac:dyDescent="0.15">
      <c r="A287" s="476"/>
      <c r="B287" s="477"/>
      <c r="C287" s="477"/>
      <c r="D287" s="477"/>
      <c r="E287" s="472"/>
      <c r="F287" s="472"/>
      <c r="G287" s="472"/>
      <c r="H287" s="472"/>
      <c r="I287" s="472"/>
      <c r="J287" s="472"/>
      <c r="K287" s="472"/>
      <c r="L287" s="472"/>
      <c r="M287" s="472"/>
      <c r="N287" s="473"/>
      <c r="O287" s="474"/>
      <c r="P287" s="474"/>
      <c r="Q287" s="474"/>
      <c r="R287" s="474"/>
      <c r="S287" s="475"/>
      <c r="T287" s="472"/>
      <c r="U287" s="472"/>
      <c r="V287" s="472"/>
      <c r="W287" s="472"/>
      <c r="X287" s="472"/>
      <c r="Y287" s="472"/>
      <c r="Z287" s="472"/>
      <c r="AA287" s="472"/>
      <c r="AB287" s="472"/>
    </row>
    <row r="288" spans="1:28" ht="13.5" customHeight="1" x14ac:dyDescent="0.15">
      <c r="A288" s="476">
        <v>92</v>
      </c>
      <c r="B288" s="477"/>
      <c r="C288" s="477"/>
      <c r="D288" s="477"/>
      <c r="E288" s="472"/>
      <c r="F288" s="472"/>
      <c r="G288" s="472"/>
      <c r="H288" s="472"/>
      <c r="I288" s="472" t="s">
        <v>530</v>
      </c>
      <c r="J288" s="472"/>
      <c r="K288" s="472"/>
      <c r="L288" s="472"/>
      <c r="M288" s="472"/>
      <c r="N288" s="487"/>
      <c r="O288" s="488"/>
      <c r="P288" s="488"/>
      <c r="Q288" s="488"/>
      <c r="R288" s="488"/>
      <c r="S288" s="489"/>
      <c r="T288" s="472" t="s">
        <v>530</v>
      </c>
      <c r="U288" s="472"/>
      <c r="V288" s="472"/>
      <c r="W288" s="472"/>
      <c r="X288" s="472"/>
      <c r="Y288" s="472" t="s">
        <v>526</v>
      </c>
      <c r="Z288" s="472"/>
      <c r="AA288" s="472"/>
      <c r="AB288" s="472"/>
    </row>
    <row r="289" spans="1:28" ht="13.5" customHeight="1" x14ac:dyDescent="0.15">
      <c r="A289" s="476"/>
      <c r="B289" s="477"/>
      <c r="C289" s="477"/>
      <c r="D289" s="477"/>
      <c r="E289" s="472"/>
      <c r="F289" s="472"/>
      <c r="G289" s="472"/>
      <c r="H289" s="472"/>
      <c r="I289" s="472"/>
      <c r="J289" s="472"/>
      <c r="K289" s="472"/>
      <c r="L289" s="472"/>
      <c r="M289" s="472"/>
      <c r="N289" s="490"/>
      <c r="O289" s="491"/>
      <c r="P289" s="491"/>
      <c r="Q289" s="491"/>
      <c r="R289" s="491"/>
      <c r="S289" s="492"/>
      <c r="T289" s="472"/>
      <c r="U289" s="472"/>
      <c r="V289" s="472"/>
      <c r="W289" s="472"/>
      <c r="X289" s="472"/>
      <c r="Y289" s="472"/>
      <c r="Z289" s="472"/>
      <c r="AA289" s="472"/>
      <c r="AB289" s="472"/>
    </row>
    <row r="290" spans="1:28" ht="14.25" x14ac:dyDescent="0.15">
      <c r="A290" s="476"/>
      <c r="B290" s="477"/>
      <c r="C290" s="477"/>
      <c r="D290" s="477"/>
      <c r="E290" s="472"/>
      <c r="F290" s="472"/>
      <c r="G290" s="472"/>
      <c r="H290" s="472"/>
      <c r="I290" s="472"/>
      <c r="J290" s="472"/>
      <c r="K290" s="472"/>
      <c r="L290" s="472"/>
      <c r="M290" s="472"/>
      <c r="N290" s="473"/>
      <c r="O290" s="474"/>
      <c r="P290" s="474"/>
      <c r="Q290" s="474"/>
      <c r="R290" s="474"/>
      <c r="S290" s="475"/>
      <c r="T290" s="472"/>
      <c r="U290" s="472"/>
      <c r="V290" s="472"/>
      <c r="W290" s="472"/>
      <c r="X290" s="472"/>
      <c r="Y290" s="472"/>
      <c r="Z290" s="472"/>
      <c r="AA290" s="472"/>
      <c r="AB290" s="472"/>
    </row>
    <row r="291" spans="1:28" ht="13.5" customHeight="1" x14ac:dyDescent="0.15">
      <c r="A291" s="476">
        <v>93</v>
      </c>
      <c r="B291" s="477"/>
      <c r="C291" s="477"/>
      <c r="D291" s="477"/>
      <c r="E291" s="472"/>
      <c r="F291" s="472"/>
      <c r="G291" s="472"/>
      <c r="H291" s="472"/>
      <c r="I291" s="472" t="s">
        <v>529</v>
      </c>
      <c r="J291" s="472"/>
      <c r="K291" s="472"/>
      <c r="L291" s="472"/>
      <c r="M291" s="472"/>
      <c r="N291" s="487"/>
      <c r="O291" s="488"/>
      <c r="P291" s="488"/>
      <c r="Q291" s="488"/>
      <c r="R291" s="488"/>
      <c r="S291" s="489"/>
      <c r="T291" s="472" t="s">
        <v>530</v>
      </c>
      <c r="U291" s="472"/>
      <c r="V291" s="472"/>
      <c r="W291" s="472"/>
      <c r="X291" s="472"/>
      <c r="Y291" s="472" t="s">
        <v>526</v>
      </c>
      <c r="Z291" s="472"/>
      <c r="AA291" s="472"/>
      <c r="AB291" s="472"/>
    </row>
    <row r="292" spans="1:28" ht="13.5" customHeight="1" x14ac:dyDescent="0.15">
      <c r="A292" s="476"/>
      <c r="B292" s="477"/>
      <c r="C292" s="477"/>
      <c r="D292" s="477"/>
      <c r="E292" s="472"/>
      <c r="F292" s="472"/>
      <c r="G292" s="472"/>
      <c r="H292" s="472"/>
      <c r="I292" s="472"/>
      <c r="J292" s="472"/>
      <c r="K292" s="472"/>
      <c r="L292" s="472"/>
      <c r="M292" s="472"/>
      <c r="N292" s="490"/>
      <c r="O292" s="491"/>
      <c r="P292" s="491"/>
      <c r="Q292" s="491"/>
      <c r="R292" s="491"/>
      <c r="S292" s="492"/>
      <c r="T292" s="472"/>
      <c r="U292" s="472"/>
      <c r="V292" s="472"/>
      <c r="W292" s="472"/>
      <c r="X292" s="472"/>
      <c r="Y292" s="472"/>
      <c r="Z292" s="472"/>
      <c r="AA292" s="472"/>
      <c r="AB292" s="472"/>
    </row>
    <row r="293" spans="1:28" ht="14.25" x14ac:dyDescent="0.15">
      <c r="A293" s="476"/>
      <c r="B293" s="477"/>
      <c r="C293" s="477"/>
      <c r="D293" s="477"/>
      <c r="E293" s="472"/>
      <c r="F293" s="472"/>
      <c r="G293" s="472"/>
      <c r="H293" s="472"/>
      <c r="I293" s="472"/>
      <c r="J293" s="472"/>
      <c r="K293" s="472"/>
      <c r="L293" s="472"/>
      <c r="M293" s="472"/>
      <c r="N293" s="473"/>
      <c r="O293" s="474"/>
      <c r="P293" s="474"/>
      <c r="Q293" s="474"/>
      <c r="R293" s="474"/>
      <c r="S293" s="475"/>
      <c r="T293" s="472"/>
      <c r="U293" s="472"/>
      <c r="V293" s="472"/>
      <c r="W293" s="472"/>
      <c r="X293" s="472"/>
      <c r="Y293" s="472"/>
      <c r="Z293" s="472"/>
      <c r="AA293" s="472"/>
      <c r="AB293" s="472"/>
    </row>
    <row r="294" spans="1:28" ht="13.5" customHeight="1" x14ac:dyDescent="0.15">
      <c r="A294" s="476">
        <v>94</v>
      </c>
      <c r="B294" s="477"/>
      <c r="C294" s="477"/>
      <c r="D294" s="477"/>
      <c r="E294" s="472"/>
      <c r="F294" s="472"/>
      <c r="G294" s="472"/>
      <c r="H294" s="472"/>
      <c r="I294" s="472" t="s">
        <v>530</v>
      </c>
      <c r="J294" s="472"/>
      <c r="K294" s="472"/>
      <c r="L294" s="472"/>
      <c r="M294" s="472"/>
      <c r="N294" s="487"/>
      <c r="O294" s="488"/>
      <c r="P294" s="488"/>
      <c r="Q294" s="488"/>
      <c r="R294" s="488"/>
      <c r="S294" s="489"/>
      <c r="T294" s="472" t="s">
        <v>530</v>
      </c>
      <c r="U294" s="472"/>
      <c r="V294" s="472"/>
      <c r="W294" s="472"/>
      <c r="X294" s="472"/>
      <c r="Y294" s="472" t="s">
        <v>526</v>
      </c>
      <c r="Z294" s="472"/>
      <c r="AA294" s="472"/>
      <c r="AB294" s="472"/>
    </row>
    <row r="295" spans="1:28" ht="13.5" customHeight="1" x14ac:dyDescent="0.15">
      <c r="A295" s="476"/>
      <c r="B295" s="477"/>
      <c r="C295" s="477"/>
      <c r="D295" s="477"/>
      <c r="E295" s="472"/>
      <c r="F295" s="472"/>
      <c r="G295" s="472"/>
      <c r="H295" s="472"/>
      <c r="I295" s="472"/>
      <c r="J295" s="472"/>
      <c r="K295" s="472"/>
      <c r="L295" s="472"/>
      <c r="M295" s="472"/>
      <c r="N295" s="490"/>
      <c r="O295" s="491"/>
      <c r="P295" s="491"/>
      <c r="Q295" s="491"/>
      <c r="R295" s="491"/>
      <c r="S295" s="492"/>
      <c r="T295" s="472"/>
      <c r="U295" s="472"/>
      <c r="V295" s="472"/>
      <c r="W295" s="472"/>
      <c r="X295" s="472"/>
      <c r="Y295" s="472"/>
      <c r="Z295" s="472"/>
      <c r="AA295" s="472"/>
      <c r="AB295" s="472"/>
    </row>
    <row r="296" spans="1:28" ht="14.25" x14ac:dyDescent="0.15">
      <c r="A296" s="476"/>
      <c r="B296" s="477"/>
      <c r="C296" s="477"/>
      <c r="D296" s="477"/>
      <c r="E296" s="472"/>
      <c r="F296" s="472"/>
      <c r="G296" s="472"/>
      <c r="H296" s="472"/>
      <c r="I296" s="472"/>
      <c r="J296" s="472"/>
      <c r="K296" s="472"/>
      <c r="L296" s="472"/>
      <c r="M296" s="472"/>
      <c r="N296" s="473"/>
      <c r="O296" s="474"/>
      <c r="P296" s="474"/>
      <c r="Q296" s="474"/>
      <c r="R296" s="474"/>
      <c r="S296" s="475"/>
      <c r="T296" s="472"/>
      <c r="U296" s="472"/>
      <c r="V296" s="472"/>
      <c r="W296" s="472"/>
      <c r="X296" s="472"/>
      <c r="Y296" s="472"/>
      <c r="Z296" s="472"/>
      <c r="AA296" s="472"/>
      <c r="AB296" s="472"/>
    </row>
    <row r="297" spans="1:28" ht="13.5" customHeight="1" x14ac:dyDescent="0.15">
      <c r="A297" s="476">
        <v>95</v>
      </c>
      <c r="B297" s="477"/>
      <c r="C297" s="477"/>
      <c r="D297" s="477"/>
      <c r="E297" s="472"/>
      <c r="F297" s="472"/>
      <c r="G297" s="472"/>
      <c r="H297" s="472"/>
      <c r="I297" s="472" t="s">
        <v>530</v>
      </c>
      <c r="J297" s="472"/>
      <c r="K297" s="472"/>
      <c r="L297" s="472"/>
      <c r="M297" s="472"/>
      <c r="N297" s="487"/>
      <c r="O297" s="488"/>
      <c r="P297" s="488"/>
      <c r="Q297" s="488"/>
      <c r="R297" s="488"/>
      <c r="S297" s="489"/>
      <c r="T297" s="472" t="s">
        <v>530</v>
      </c>
      <c r="U297" s="472"/>
      <c r="V297" s="472"/>
      <c r="W297" s="472"/>
      <c r="X297" s="472"/>
      <c r="Y297" s="472" t="s">
        <v>526</v>
      </c>
      <c r="Z297" s="472"/>
      <c r="AA297" s="472"/>
      <c r="AB297" s="472"/>
    </row>
    <row r="298" spans="1:28" ht="13.5" customHeight="1" x14ac:dyDescent="0.15">
      <c r="A298" s="476"/>
      <c r="B298" s="477"/>
      <c r="C298" s="477"/>
      <c r="D298" s="477"/>
      <c r="E298" s="472"/>
      <c r="F298" s="472"/>
      <c r="G298" s="472"/>
      <c r="H298" s="472"/>
      <c r="I298" s="472"/>
      <c r="J298" s="472"/>
      <c r="K298" s="472"/>
      <c r="L298" s="472"/>
      <c r="M298" s="472"/>
      <c r="N298" s="490"/>
      <c r="O298" s="491"/>
      <c r="P298" s="491"/>
      <c r="Q298" s="491"/>
      <c r="R298" s="491"/>
      <c r="S298" s="492"/>
      <c r="T298" s="472"/>
      <c r="U298" s="472"/>
      <c r="V298" s="472"/>
      <c r="W298" s="472"/>
      <c r="X298" s="472"/>
      <c r="Y298" s="472"/>
      <c r="Z298" s="472"/>
      <c r="AA298" s="472"/>
      <c r="AB298" s="472"/>
    </row>
    <row r="299" spans="1:28" ht="14.25" x14ac:dyDescent="0.15">
      <c r="A299" s="476"/>
      <c r="B299" s="477"/>
      <c r="C299" s="477"/>
      <c r="D299" s="477"/>
      <c r="E299" s="472"/>
      <c r="F299" s="472"/>
      <c r="G299" s="472"/>
      <c r="H299" s="472"/>
      <c r="I299" s="472"/>
      <c r="J299" s="472"/>
      <c r="K299" s="472"/>
      <c r="L299" s="472"/>
      <c r="M299" s="472"/>
      <c r="N299" s="473"/>
      <c r="O299" s="474"/>
      <c r="P299" s="474"/>
      <c r="Q299" s="474"/>
      <c r="R299" s="474"/>
      <c r="S299" s="475"/>
      <c r="T299" s="472"/>
      <c r="U299" s="472"/>
      <c r="V299" s="472"/>
      <c r="W299" s="472"/>
      <c r="X299" s="472"/>
      <c r="Y299" s="472"/>
      <c r="Z299" s="472"/>
      <c r="AA299" s="472"/>
      <c r="AB299" s="472"/>
    </row>
    <row r="300" spans="1:28" ht="13.5" customHeight="1" x14ac:dyDescent="0.15">
      <c r="A300" s="476">
        <v>96</v>
      </c>
      <c r="B300" s="477"/>
      <c r="C300" s="477"/>
      <c r="D300" s="477"/>
      <c r="E300" s="472"/>
      <c r="F300" s="472"/>
      <c r="G300" s="472"/>
      <c r="H300" s="472"/>
      <c r="I300" s="472" t="s">
        <v>529</v>
      </c>
      <c r="J300" s="472"/>
      <c r="K300" s="472"/>
      <c r="L300" s="472"/>
      <c r="M300" s="472"/>
      <c r="N300" s="487"/>
      <c r="O300" s="488"/>
      <c r="P300" s="488"/>
      <c r="Q300" s="488"/>
      <c r="R300" s="488"/>
      <c r="S300" s="489"/>
      <c r="T300" s="472" t="s">
        <v>529</v>
      </c>
      <c r="U300" s="472"/>
      <c r="V300" s="472"/>
      <c r="W300" s="472"/>
      <c r="X300" s="472"/>
      <c r="Y300" s="472" t="s">
        <v>526</v>
      </c>
      <c r="Z300" s="472"/>
      <c r="AA300" s="472"/>
      <c r="AB300" s="472"/>
    </row>
    <row r="301" spans="1:28" ht="13.5" customHeight="1" x14ac:dyDescent="0.15">
      <c r="A301" s="476"/>
      <c r="B301" s="477"/>
      <c r="C301" s="477"/>
      <c r="D301" s="477"/>
      <c r="E301" s="472"/>
      <c r="F301" s="472"/>
      <c r="G301" s="472"/>
      <c r="H301" s="472"/>
      <c r="I301" s="472"/>
      <c r="J301" s="472"/>
      <c r="K301" s="472"/>
      <c r="L301" s="472"/>
      <c r="M301" s="472"/>
      <c r="N301" s="490"/>
      <c r="O301" s="491"/>
      <c r="P301" s="491"/>
      <c r="Q301" s="491"/>
      <c r="R301" s="491"/>
      <c r="S301" s="492"/>
      <c r="T301" s="472"/>
      <c r="U301" s="472"/>
      <c r="V301" s="472"/>
      <c r="W301" s="472"/>
      <c r="X301" s="472"/>
      <c r="Y301" s="472"/>
      <c r="Z301" s="472"/>
      <c r="AA301" s="472"/>
      <c r="AB301" s="472"/>
    </row>
    <row r="302" spans="1:28" ht="14.25" x14ac:dyDescent="0.15">
      <c r="A302" s="476"/>
      <c r="B302" s="477"/>
      <c r="C302" s="477"/>
      <c r="D302" s="477"/>
      <c r="E302" s="472"/>
      <c r="F302" s="472"/>
      <c r="G302" s="472"/>
      <c r="H302" s="472"/>
      <c r="I302" s="472"/>
      <c r="J302" s="472"/>
      <c r="K302" s="472"/>
      <c r="L302" s="472"/>
      <c r="M302" s="472"/>
      <c r="N302" s="473"/>
      <c r="O302" s="474"/>
      <c r="P302" s="474"/>
      <c r="Q302" s="474"/>
      <c r="R302" s="474"/>
      <c r="S302" s="475"/>
      <c r="T302" s="472"/>
      <c r="U302" s="472"/>
      <c r="V302" s="472"/>
      <c r="W302" s="472"/>
      <c r="X302" s="472"/>
      <c r="Y302" s="472"/>
      <c r="Z302" s="472"/>
      <c r="AA302" s="472"/>
      <c r="AB302" s="472"/>
    </row>
    <row r="303" spans="1:28" ht="13.5" customHeight="1" x14ac:dyDescent="0.15">
      <c r="A303" s="476">
        <v>97</v>
      </c>
      <c r="B303" s="477"/>
      <c r="C303" s="477"/>
      <c r="D303" s="477"/>
      <c r="E303" s="472"/>
      <c r="F303" s="472"/>
      <c r="G303" s="472"/>
      <c r="H303" s="472"/>
      <c r="I303" s="472" t="s">
        <v>529</v>
      </c>
      <c r="J303" s="472"/>
      <c r="K303" s="472"/>
      <c r="L303" s="472"/>
      <c r="M303" s="472"/>
      <c r="N303" s="487"/>
      <c r="O303" s="488"/>
      <c r="P303" s="488"/>
      <c r="Q303" s="488"/>
      <c r="R303" s="488"/>
      <c r="S303" s="489"/>
      <c r="T303" s="472" t="s">
        <v>530</v>
      </c>
      <c r="U303" s="472"/>
      <c r="V303" s="472"/>
      <c r="W303" s="472"/>
      <c r="X303" s="472"/>
      <c r="Y303" s="472" t="s">
        <v>526</v>
      </c>
      <c r="Z303" s="472"/>
      <c r="AA303" s="472"/>
      <c r="AB303" s="472"/>
    </row>
    <row r="304" spans="1:28" ht="13.5" customHeight="1" x14ac:dyDescent="0.15">
      <c r="A304" s="476"/>
      <c r="B304" s="477"/>
      <c r="C304" s="477"/>
      <c r="D304" s="477"/>
      <c r="E304" s="472"/>
      <c r="F304" s="472"/>
      <c r="G304" s="472"/>
      <c r="H304" s="472"/>
      <c r="I304" s="472"/>
      <c r="J304" s="472"/>
      <c r="K304" s="472"/>
      <c r="L304" s="472"/>
      <c r="M304" s="472"/>
      <c r="N304" s="490"/>
      <c r="O304" s="491"/>
      <c r="P304" s="491"/>
      <c r="Q304" s="491"/>
      <c r="R304" s="491"/>
      <c r="S304" s="492"/>
      <c r="T304" s="472"/>
      <c r="U304" s="472"/>
      <c r="V304" s="472"/>
      <c r="W304" s="472"/>
      <c r="X304" s="472"/>
      <c r="Y304" s="472"/>
      <c r="Z304" s="472"/>
      <c r="AA304" s="472"/>
      <c r="AB304" s="472"/>
    </row>
    <row r="305" spans="1:28" ht="14.25" x14ac:dyDescent="0.15">
      <c r="A305" s="476"/>
      <c r="B305" s="477"/>
      <c r="C305" s="477"/>
      <c r="D305" s="477"/>
      <c r="E305" s="472"/>
      <c r="F305" s="472"/>
      <c r="G305" s="472"/>
      <c r="H305" s="472"/>
      <c r="I305" s="472"/>
      <c r="J305" s="472"/>
      <c r="K305" s="472"/>
      <c r="L305" s="472"/>
      <c r="M305" s="472"/>
      <c r="N305" s="473"/>
      <c r="O305" s="474"/>
      <c r="P305" s="474"/>
      <c r="Q305" s="474"/>
      <c r="R305" s="474"/>
      <c r="S305" s="475"/>
      <c r="T305" s="472"/>
      <c r="U305" s="472"/>
      <c r="V305" s="472"/>
      <c r="W305" s="472"/>
      <c r="X305" s="472"/>
      <c r="Y305" s="472"/>
      <c r="Z305" s="472"/>
      <c r="AA305" s="472"/>
      <c r="AB305" s="472"/>
    </row>
    <row r="306" spans="1:28" ht="13.5" customHeight="1" x14ac:dyDescent="0.15">
      <c r="A306" s="476">
        <v>98</v>
      </c>
      <c r="B306" s="477"/>
      <c r="C306" s="477"/>
      <c r="D306" s="477"/>
      <c r="E306" s="472"/>
      <c r="F306" s="472"/>
      <c r="G306" s="472"/>
      <c r="H306" s="472"/>
      <c r="I306" s="472" t="s">
        <v>530</v>
      </c>
      <c r="J306" s="472"/>
      <c r="K306" s="472"/>
      <c r="L306" s="472"/>
      <c r="M306" s="472"/>
      <c r="N306" s="487"/>
      <c r="O306" s="488"/>
      <c r="P306" s="488"/>
      <c r="Q306" s="488"/>
      <c r="R306" s="488"/>
      <c r="S306" s="489"/>
      <c r="T306" s="472" t="s">
        <v>529</v>
      </c>
      <c r="U306" s="472"/>
      <c r="V306" s="472"/>
      <c r="W306" s="472"/>
      <c r="X306" s="472"/>
      <c r="Y306" s="472" t="s">
        <v>526</v>
      </c>
      <c r="Z306" s="472"/>
      <c r="AA306" s="472"/>
      <c r="AB306" s="472"/>
    </row>
    <row r="307" spans="1:28" ht="13.5" customHeight="1" x14ac:dyDescent="0.15">
      <c r="A307" s="476"/>
      <c r="B307" s="477"/>
      <c r="C307" s="477"/>
      <c r="D307" s="477"/>
      <c r="E307" s="472"/>
      <c r="F307" s="472"/>
      <c r="G307" s="472"/>
      <c r="H307" s="472"/>
      <c r="I307" s="472"/>
      <c r="J307" s="472"/>
      <c r="K307" s="472"/>
      <c r="L307" s="472"/>
      <c r="M307" s="472"/>
      <c r="N307" s="490"/>
      <c r="O307" s="491"/>
      <c r="P307" s="491"/>
      <c r="Q307" s="491"/>
      <c r="R307" s="491"/>
      <c r="S307" s="492"/>
      <c r="T307" s="472"/>
      <c r="U307" s="472"/>
      <c r="V307" s="472"/>
      <c r="W307" s="472"/>
      <c r="X307" s="472"/>
      <c r="Y307" s="472"/>
      <c r="Z307" s="472"/>
      <c r="AA307" s="472"/>
      <c r="AB307" s="472"/>
    </row>
    <row r="308" spans="1:28" ht="14.25" x14ac:dyDescent="0.15">
      <c r="A308" s="476"/>
      <c r="B308" s="477"/>
      <c r="C308" s="477"/>
      <c r="D308" s="477"/>
      <c r="E308" s="472"/>
      <c r="F308" s="472"/>
      <c r="G308" s="472"/>
      <c r="H308" s="472"/>
      <c r="I308" s="472"/>
      <c r="J308" s="472"/>
      <c r="K308" s="472"/>
      <c r="L308" s="472"/>
      <c r="M308" s="472"/>
      <c r="N308" s="473"/>
      <c r="O308" s="474"/>
      <c r="P308" s="474"/>
      <c r="Q308" s="474"/>
      <c r="R308" s="474"/>
      <c r="S308" s="475"/>
      <c r="T308" s="472"/>
      <c r="U308" s="472"/>
      <c r="V308" s="472"/>
      <c r="W308" s="472"/>
      <c r="X308" s="472"/>
      <c r="Y308" s="472"/>
      <c r="Z308" s="472"/>
      <c r="AA308" s="472"/>
      <c r="AB308" s="472"/>
    </row>
    <row r="309" spans="1:28" ht="13.5" customHeight="1" x14ac:dyDescent="0.15">
      <c r="A309" s="476">
        <v>99</v>
      </c>
      <c r="B309" s="477"/>
      <c r="C309" s="477"/>
      <c r="D309" s="477"/>
      <c r="E309" s="472"/>
      <c r="F309" s="472"/>
      <c r="G309" s="472"/>
      <c r="H309" s="472"/>
      <c r="I309" s="472" t="s">
        <v>529</v>
      </c>
      <c r="J309" s="472"/>
      <c r="K309" s="472"/>
      <c r="L309" s="472"/>
      <c r="M309" s="472"/>
      <c r="N309" s="487"/>
      <c r="O309" s="488"/>
      <c r="P309" s="488"/>
      <c r="Q309" s="488"/>
      <c r="R309" s="488"/>
      <c r="S309" s="489"/>
      <c r="T309" s="472" t="s">
        <v>529</v>
      </c>
      <c r="U309" s="472"/>
      <c r="V309" s="472"/>
      <c r="W309" s="472"/>
      <c r="X309" s="472"/>
      <c r="Y309" s="472" t="s">
        <v>526</v>
      </c>
      <c r="Z309" s="472"/>
      <c r="AA309" s="472"/>
      <c r="AB309" s="472"/>
    </row>
    <row r="310" spans="1:28" ht="13.5" customHeight="1" x14ac:dyDescent="0.15">
      <c r="A310" s="476"/>
      <c r="B310" s="477"/>
      <c r="C310" s="477"/>
      <c r="D310" s="477"/>
      <c r="E310" s="472"/>
      <c r="F310" s="472"/>
      <c r="G310" s="472"/>
      <c r="H310" s="472"/>
      <c r="I310" s="472"/>
      <c r="J310" s="472"/>
      <c r="K310" s="472"/>
      <c r="L310" s="472"/>
      <c r="M310" s="472"/>
      <c r="N310" s="490"/>
      <c r="O310" s="491"/>
      <c r="P310" s="491"/>
      <c r="Q310" s="491"/>
      <c r="R310" s="491"/>
      <c r="S310" s="492"/>
      <c r="T310" s="472"/>
      <c r="U310" s="472"/>
      <c r="V310" s="472"/>
      <c r="W310" s="472"/>
      <c r="X310" s="472"/>
      <c r="Y310" s="472"/>
      <c r="Z310" s="472"/>
      <c r="AA310" s="472"/>
      <c r="AB310" s="472"/>
    </row>
    <row r="311" spans="1:28" ht="14.25" x14ac:dyDescent="0.15">
      <c r="A311" s="476"/>
      <c r="B311" s="477"/>
      <c r="C311" s="477"/>
      <c r="D311" s="477"/>
      <c r="E311" s="472"/>
      <c r="F311" s="472"/>
      <c r="G311" s="472"/>
      <c r="H311" s="472"/>
      <c r="I311" s="472"/>
      <c r="J311" s="472"/>
      <c r="K311" s="472"/>
      <c r="L311" s="472"/>
      <c r="M311" s="472"/>
      <c r="N311" s="473"/>
      <c r="O311" s="474"/>
      <c r="P311" s="474"/>
      <c r="Q311" s="474"/>
      <c r="R311" s="474"/>
      <c r="S311" s="475"/>
      <c r="T311" s="472"/>
      <c r="U311" s="472"/>
      <c r="V311" s="472"/>
      <c r="W311" s="472"/>
      <c r="X311" s="472"/>
      <c r="Y311" s="472"/>
      <c r="Z311" s="472"/>
      <c r="AA311" s="472"/>
      <c r="AB311" s="472"/>
    </row>
    <row r="312" spans="1:28" ht="13.5" customHeight="1" x14ac:dyDescent="0.15">
      <c r="A312" s="459">
        <v>100</v>
      </c>
      <c r="B312" s="477"/>
      <c r="C312" s="477"/>
      <c r="D312" s="477"/>
      <c r="E312" s="472"/>
      <c r="F312" s="472"/>
      <c r="G312" s="472"/>
      <c r="H312" s="472"/>
      <c r="I312" s="472" t="s">
        <v>529</v>
      </c>
      <c r="J312" s="472"/>
      <c r="K312" s="472"/>
      <c r="L312" s="472"/>
      <c r="M312" s="472"/>
      <c r="N312" s="487"/>
      <c r="O312" s="488"/>
      <c r="P312" s="488"/>
      <c r="Q312" s="488"/>
      <c r="R312" s="488"/>
      <c r="S312" s="489"/>
      <c r="T312" s="472" t="s">
        <v>530</v>
      </c>
      <c r="U312" s="472"/>
      <c r="V312" s="472"/>
      <c r="W312" s="472"/>
      <c r="X312" s="472"/>
      <c r="Y312" s="472" t="s">
        <v>526</v>
      </c>
      <c r="Z312" s="472"/>
      <c r="AA312" s="472"/>
      <c r="AB312" s="472"/>
    </row>
    <row r="313" spans="1:28" ht="13.5" customHeight="1" x14ac:dyDescent="0.15">
      <c r="A313" s="459"/>
      <c r="B313" s="477"/>
      <c r="C313" s="477"/>
      <c r="D313" s="477"/>
      <c r="E313" s="472"/>
      <c r="F313" s="472"/>
      <c r="G313" s="472"/>
      <c r="H313" s="472"/>
      <c r="I313" s="472"/>
      <c r="J313" s="472"/>
      <c r="K313" s="472"/>
      <c r="L313" s="472"/>
      <c r="M313" s="472"/>
      <c r="N313" s="490"/>
      <c r="O313" s="491"/>
      <c r="P313" s="491"/>
      <c r="Q313" s="491"/>
      <c r="R313" s="491"/>
      <c r="S313" s="492"/>
      <c r="T313" s="472"/>
      <c r="U313" s="472"/>
      <c r="V313" s="472"/>
      <c r="W313" s="472"/>
      <c r="X313" s="472"/>
      <c r="Y313" s="472"/>
      <c r="Z313" s="472"/>
      <c r="AA313" s="472"/>
      <c r="AB313" s="472"/>
    </row>
    <row r="314" spans="1:28" ht="14.25" x14ac:dyDescent="0.15">
      <c r="A314" s="459"/>
      <c r="B314" s="477"/>
      <c r="C314" s="477"/>
      <c r="D314" s="477"/>
      <c r="E314" s="472"/>
      <c r="F314" s="472"/>
      <c r="G314" s="472"/>
      <c r="H314" s="472"/>
      <c r="I314" s="472"/>
      <c r="J314" s="472"/>
      <c r="K314" s="472"/>
      <c r="L314" s="472"/>
      <c r="M314" s="472"/>
      <c r="N314" s="473"/>
      <c r="O314" s="474"/>
      <c r="P314" s="474"/>
      <c r="Q314" s="474"/>
      <c r="R314" s="474"/>
      <c r="S314" s="475"/>
      <c r="T314" s="472"/>
      <c r="U314" s="472"/>
      <c r="V314" s="472"/>
      <c r="W314" s="472"/>
      <c r="X314" s="472"/>
      <c r="Y314" s="472"/>
      <c r="Z314" s="472"/>
      <c r="AA314" s="472"/>
      <c r="AB314" s="472"/>
    </row>
    <row r="315" spans="1:28" ht="13.5" customHeight="1" x14ac:dyDescent="0.15"/>
    <row r="316" spans="1:28" ht="13.5" customHeight="1" x14ac:dyDescent="0.15"/>
    <row r="318" spans="1:28" ht="13.5" customHeight="1" x14ac:dyDescent="0.15"/>
    <row r="319" spans="1:28" ht="13.5" customHeight="1" x14ac:dyDescent="0.15"/>
    <row r="321" ht="13.5" customHeight="1" x14ac:dyDescent="0.15"/>
    <row r="322" ht="13.5" customHeight="1" x14ac:dyDescent="0.15"/>
    <row r="324" ht="13.5" customHeight="1" x14ac:dyDescent="0.15"/>
    <row r="325" ht="13.5" customHeight="1" x14ac:dyDescent="0.15"/>
  </sheetData>
  <protectedRanges>
    <protectedRange sqref="R3:R5 Y3:Y5" name="範囲1"/>
  </protectedRanges>
  <mergeCells count="813">
    <mergeCell ref="Y312:AB314"/>
    <mergeCell ref="N314:S314"/>
    <mergeCell ref="A312:A314"/>
    <mergeCell ref="B312:D314"/>
    <mergeCell ref="E312:H314"/>
    <mergeCell ref="I312:M314"/>
    <mergeCell ref="N312:S313"/>
    <mergeCell ref="T312:X314"/>
    <mergeCell ref="Y306:AB308"/>
    <mergeCell ref="N308:S308"/>
    <mergeCell ref="A309:A311"/>
    <mergeCell ref="B309:D311"/>
    <mergeCell ref="E309:H311"/>
    <mergeCell ref="I309:M311"/>
    <mergeCell ref="N309:S310"/>
    <mergeCell ref="T309:X311"/>
    <mergeCell ref="Y309:AB311"/>
    <mergeCell ref="N311:S311"/>
    <mergeCell ref="A306:A308"/>
    <mergeCell ref="B306:D308"/>
    <mergeCell ref="E306:H308"/>
    <mergeCell ref="I306:M308"/>
    <mergeCell ref="N306:S307"/>
    <mergeCell ref="T306:X308"/>
    <mergeCell ref="Y300:AB302"/>
    <mergeCell ref="N302:S302"/>
    <mergeCell ref="A303:A305"/>
    <mergeCell ref="B303:D305"/>
    <mergeCell ref="E303:H305"/>
    <mergeCell ref="I303:M305"/>
    <mergeCell ref="N303:S304"/>
    <mergeCell ref="T303:X305"/>
    <mergeCell ref="Y303:AB305"/>
    <mergeCell ref="N305:S305"/>
    <mergeCell ref="A300:A302"/>
    <mergeCell ref="B300:D302"/>
    <mergeCell ref="E300:H302"/>
    <mergeCell ref="I300:M302"/>
    <mergeCell ref="N300:S301"/>
    <mergeCell ref="T300:X302"/>
    <mergeCell ref="Y294:AB296"/>
    <mergeCell ref="N296:S296"/>
    <mergeCell ref="A297:A299"/>
    <mergeCell ref="B297:D299"/>
    <mergeCell ref="E297:H299"/>
    <mergeCell ref="I297:M299"/>
    <mergeCell ref="N297:S298"/>
    <mergeCell ref="T297:X299"/>
    <mergeCell ref="Y297:AB299"/>
    <mergeCell ref="N299:S299"/>
    <mergeCell ref="A294:A296"/>
    <mergeCell ref="B294:D296"/>
    <mergeCell ref="E294:H296"/>
    <mergeCell ref="I294:M296"/>
    <mergeCell ref="N294:S295"/>
    <mergeCell ref="T294:X296"/>
    <mergeCell ref="Y288:AB290"/>
    <mergeCell ref="N290:S290"/>
    <mergeCell ref="A291:A293"/>
    <mergeCell ref="B291:D293"/>
    <mergeCell ref="E291:H293"/>
    <mergeCell ref="I291:M293"/>
    <mergeCell ref="N291:S292"/>
    <mergeCell ref="T291:X293"/>
    <mergeCell ref="Y291:AB293"/>
    <mergeCell ref="N293:S293"/>
    <mergeCell ref="A288:A290"/>
    <mergeCell ref="B288:D290"/>
    <mergeCell ref="E288:H290"/>
    <mergeCell ref="I288:M290"/>
    <mergeCell ref="N288:S289"/>
    <mergeCell ref="T288:X290"/>
    <mergeCell ref="Y282:AB284"/>
    <mergeCell ref="N284:S284"/>
    <mergeCell ref="A285:A287"/>
    <mergeCell ref="B285:D287"/>
    <mergeCell ref="E285:H287"/>
    <mergeCell ref="I285:M287"/>
    <mergeCell ref="N285:S286"/>
    <mergeCell ref="T285:X287"/>
    <mergeCell ref="Y285:AB287"/>
    <mergeCell ref="N287:S287"/>
    <mergeCell ref="A282:A284"/>
    <mergeCell ref="B282:D284"/>
    <mergeCell ref="E282:H284"/>
    <mergeCell ref="I282:M284"/>
    <mergeCell ref="N282:S283"/>
    <mergeCell ref="T282:X284"/>
    <mergeCell ref="Y276:AB278"/>
    <mergeCell ref="N278:S278"/>
    <mergeCell ref="A279:A281"/>
    <mergeCell ref="B279:D281"/>
    <mergeCell ref="E279:H281"/>
    <mergeCell ref="I279:M281"/>
    <mergeCell ref="N279:S280"/>
    <mergeCell ref="T279:X281"/>
    <mergeCell ref="Y279:AB281"/>
    <mergeCell ref="N281:S281"/>
    <mergeCell ref="A276:A278"/>
    <mergeCell ref="B276:D278"/>
    <mergeCell ref="E276:H278"/>
    <mergeCell ref="I276:M278"/>
    <mergeCell ref="N276:S277"/>
    <mergeCell ref="T276:X278"/>
    <mergeCell ref="Y270:AB272"/>
    <mergeCell ref="N272:S272"/>
    <mergeCell ref="A273:A275"/>
    <mergeCell ref="B273:D275"/>
    <mergeCell ref="E273:H275"/>
    <mergeCell ref="I273:M275"/>
    <mergeCell ref="N273:S274"/>
    <mergeCell ref="T273:X275"/>
    <mergeCell ref="Y273:AB275"/>
    <mergeCell ref="N275:S275"/>
    <mergeCell ref="A270:A272"/>
    <mergeCell ref="B270:D272"/>
    <mergeCell ref="E270:H272"/>
    <mergeCell ref="I270:M272"/>
    <mergeCell ref="N270:S271"/>
    <mergeCell ref="T270:X272"/>
    <mergeCell ref="Y264:AB266"/>
    <mergeCell ref="N266:S266"/>
    <mergeCell ref="A267:A269"/>
    <mergeCell ref="B267:D269"/>
    <mergeCell ref="E267:H269"/>
    <mergeCell ref="I267:M269"/>
    <mergeCell ref="N267:S268"/>
    <mergeCell ref="T267:X269"/>
    <mergeCell ref="Y267:AB269"/>
    <mergeCell ref="N269:S269"/>
    <mergeCell ref="A264:A266"/>
    <mergeCell ref="B264:D266"/>
    <mergeCell ref="E264:H266"/>
    <mergeCell ref="I264:M266"/>
    <mergeCell ref="N264:S265"/>
    <mergeCell ref="T264:X266"/>
    <mergeCell ref="Y258:AB260"/>
    <mergeCell ref="N260:S260"/>
    <mergeCell ref="A261:A263"/>
    <mergeCell ref="B261:D263"/>
    <mergeCell ref="E261:H263"/>
    <mergeCell ref="I261:M263"/>
    <mergeCell ref="N261:S262"/>
    <mergeCell ref="T261:X263"/>
    <mergeCell ref="Y261:AB263"/>
    <mergeCell ref="N263:S263"/>
    <mergeCell ref="A258:A260"/>
    <mergeCell ref="B258:D260"/>
    <mergeCell ref="E258:H260"/>
    <mergeCell ref="I258:M260"/>
    <mergeCell ref="N258:S259"/>
    <mergeCell ref="T258:X260"/>
    <mergeCell ref="Y252:AB254"/>
    <mergeCell ref="N254:S254"/>
    <mergeCell ref="A255:A257"/>
    <mergeCell ref="B255:D257"/>
    <mergeCell ref="E255:H257"/>
    <mergeCell ref="I255:M257"/>
    <mergeCell ref="N255:S256"/>
    <mergeCell ref="T255:X257"/>
    <mergeCell ref="Y255:AB257"/>
    <mergeCell ref="N257:S257"/>
    <mergeCell ref="A252:A254"/>
    <mergeCell ref="B252:D254"/>
    <mergeCell ref="E252:H254"/>
    <mergeCell ref="I252:M254"/>
    <mergeCell ref="N252:S253"/>
    <mergeCell ref="T252:X254"/>
    <mergeCell ref="Y246:AB248"/>
    <mergeCell ref="N248:S248"/>
    <mergeCell ref="A249:A251"/>
    <mergeCell ref="B249:D251"/>
    <mergeCell ref="E249:H251"/>
    <mergeCell ref="I249:M251"/>
    <mergeCell ref="N249:S250"/>
    <mergeCell ref="T249:X251"/>
    <mergeCell ref="Y249:AB251"/>
    <mergeCell ref="N251:S251"/>
    <mergeCell ref="A246:A248"/>
    <mergeCell ref="B246:D248"/>
    <mergeCell ref="E246:H248"/>
    <mergeCell ref="I246:M248"/>
    <mergeCell ref="N246:S247"/>
    <mergeCell ref="T246:X248"/>
    <mergeCell ref="Y240:AB242"/>
    <mergeCell ref="N242:S242"/>
    <mergeCell ref="A243:A245"/>
    <mergeCell ref="B243:D245"/>
    <mergeCell ref="E243:H245"/>
    <mergeCell ref="I243:M245"/>
    <mergeCell ref="N243:S244"/>
    <mergeCell ref="T243:X245"/>
    <mergeCell ref="Y243:AB245"/>
    <mergeCell ref="N245:S245"/>
    <mergeCell ref="A240:A242"/>
    <mergeCell ref="B240:D242"/>
    <mergeCell ref="E240:H242"/>
    <mergeCell ref="I240:M242"/>
    <mergeCell ref="N240:S241"/>
    <mergeCell ref="T240:X242"/>
    <mergeCell ref="Y234:AB236"/>
    <mergeCell ref="N236:S236"/>
    <mergeCell ref="A237:A239"/>
    <mergeCell ref="B237:D239"/>
    <mergeCell ref="E237:H239"/>
    <mergeCell ref="I237:M239"/>
    <mergeCell ref="N237:S238"/>
    <mergeCell ref="T237:X239"/>
    <mergeCell ref="Y237:AB239"/>
    <mergeCell ref="N239:S239"/>
    <mergeCell ref="A234:A236"/>
    <mergeCell ref="B234:D236"/>
    <mergeCell ref="E234:H236"/>
    <mergeCell ref="I234:M236"/>
    <mergeCell ref="N234:S235"/>
    <mergeCell ref="T234:X236"/>
    <mergeCell ref="Y228:AB230"/>
    <mergeCell ref="N230:S230"/>
    <mergeCell ref="A231:A233"/>
    <mergeCell ref="B231:D233"/>
    <mergeCell ref="E231:H233"/>
    <mergeCell ref="I231:M233"/>
    <mergeCell ref="N231:S232"/>
    <mergeCell ref="T231:X233"/>
    <mergeCell ref="Y231:AB233"/>
    <mergeCell ref="N233:S233"/>
    <mergeCell ref="A228:A230"/>
    <mergeCell ref="B228:D230"/>
    <mergeCell ref="E228:H230"/>
    <mergeCell ref="I228:M230"/>
    <mergeCell ref="N228:S229"/>
    <mergeCell ref="T228:X230"/>
    <mergeCell ref="Y222:AB224"/>
    <mergeCell ref="N224:S224"/>
    <mergeCell ref="A225:A227"/>
    <mergeCell ref="B225:D227"/>
    <mergeCell ref="E225:H227"/>
    <mergeCell ref="I225:M227"/>
    <mergeCell ref="N225:S226"/>
    <mergeCell ref="T225:X227"/>
    <mergeCell ref="Y225:AB227"/>
    <mergeCell ref="N227:S227"/>
    <mergeCell ref="A222:A224"/>
    <mergeCell ref="B222:D224"/>
    <mergeCell ref="E222:H224"/>
    <mergeCell ref="I222:M224"/>
    <mergeCell ref="N222:S223"/>
    <mergeCell ref="T222:X224"/>
    <mergeCell ref="Y216:AB218"/>
    <mergeCell ref="N218:S218"/>
    <mergeCell ref="A219:A221"/>
    <mergeCell ref="B219:D221"/>
    <mergeCell ref="E219:H221"/>
    <mergeCell ref="I219:M221"/>
    <mergeCell ref="N219:S220"/>
    <mergeCell ref="T219:X221"/>
    <mergeCell ref="Y219:AB221"/>
    <mergeCell ref="N221:S221"/>
    <mergeCell ref="A216:A218"/>
    <mergeCell ref="B216:D218"/>
    <mergeCell ref="E216:H218"/>
    <mergeCell ref="I216:M218"/>
    <mergeCell ref="N216:S217"/>
    <mergeCell ref="T216:X218"/>
    <mergeCell ref="Y210:AB212"/>
    <mergeCell ref="N212:S212"/>
    <mergeCell ref="A213:A215"/>
    <mergeCell ref="B213:D215"/>
    <mergeCell ref="E213:H215"/>
    <mergeCell ref="I213:M215"/>
    <mergeCell ref="N213:S214"/>
    <mergeCell ref="T213:X215"/>
    <mergeCell ref="Y213:AB215"/>
    <mergeCell ref="N215:S215"/>
    <mergeCell ref="A210:A212"/>
    <mergeCell ref="B210:D212"/>
    <mergeCell ref="E210:H212"/>
    <mergeCell ref="I210:M212"/>
    <mergeCell ref="N210:S211"/>
    <mergeCell ref="T210:X212"/>
    <mergeCell ref="Y204:AB206"/>
    <mergeCell ref="N206:S206"/>
    <mergeCell ref="A207:A209"/>
    <mergeCell ref="B207:D209"/>
    <mergeCell ref="E207:H209"/>
    <mergeCell ref="I207:M209"/>
    <mergeCell ref="N207:S208"/>
    <mergeCell ref="T207:X209"/>
    <mergeCell ref="Y207:AB209"/>
    <mergeCell ref="N209:S209"/>
    <mergeCell ref="A204:A206"/>
    <mergeCell ref="B204:D206"/>
    <mergeCell ref="E204:H206"/>
    <mergeCell ref="I204:M206"/>
    <mergeCell ref="N204:S205"/>
    <mergeCell ref="T204:X206"/>
    <mergeCell ref="Y198:AB200"/>
    <mergeCell ref="N200:S200"/>
    <mergeCell ref="A201:A203"/>
    <mergeCell ref="B201:D203"/>
    <mergeCell ref="E201:H203"/>
    <mergeCell ref="I201:M203"/>
    <mergeCell ref="N201:S202"/>
    <mergeCell ref="T201:X203"/>
    <mergeCell ref="Y201:AB203"/>
    <mergeCell ref="N203:S203"/>
    <mergeCell ref="A198:A200"/>
    <mergeCell ref="B198:D200"/>
    <mergeCell ref="E198:H200"/>
    <mergeCell ref="I198:M200"/>
    <mergeCell ref="N198:S199"/>
    <mergeCell ref="T198:X200"/>
    <mergeCell ref="Y192:AB194"/>
    <mergeCell ref="N194:S194"/>
    <mergeCell ref="A195:A197"/>
    <mergeCell ref="B195:D197"/>
    <mergeCell ref="E195:H197"/>
    <mergeCell ref="I195:M197"/>
    <mergeCell ref="N195:S196"/>
    <mergeCell ref="T195:X197"/>
    <mergeCell ref="Y195:AB197"/>
    <mergeCell ref="N197:S197"/>
    <mergeCell ref="A192:A194"/>
    <mergeCell ref="B192:D194"/>
    <mergeCell ref="E192:H194"/>
    <mergeCell ref="I192:M194"/>
    <mergeCell ref="N192:S193"/>
    <mergeCell ref="T192:X194"/>
    <mergeCell ref="Y186:AB188"/>
    <mergeCell ref="N188:S188"/>
    <mergeCell ref="A189:A191"/>
    <mergeCell ref="B189:D191"/>
    <mergeCell ref="E189:H191"/>
    <mergeCell ref="I189:M191"/>
    <mergeCell ref="N189:S190"/>
    <mergeCell ref="T189:X191"/>
    <mergeCell ref="Y189:AB191"/>
    <mergeCell ref="N191:S191"/>
    <mergeCell ref="A186:A188"/>
    <mergeCell ref="B186:D188"/>
    <mergeCell ref="E186:H188"/>
    <mergeCell ref="I186:M188"/>
    <mergeCell ref="N186:S187"/>
    <mergeCell ref="T186:X188"/>
    <mergeCell ref="Y180:AB182"/>
    <mergeCell ref="N182:S182"/>
    <mergeCell ref="A183:A185"/>
    <mergeCell ref="B183:D185"/>
    <mergeCell ref="E183:H185"/>
    <mergeCell ref="I183:M185"/>
    <mergeCell ref="N183:S184"/>
    <mergeCell ref="T183:X185"/>
    <mergeCell ref="Y183:AB185"/>
    <mergeCell ref="N185:S185"/>
    <mergeCell ref="A180:A182"/>
    <mergeCell ref="B180:D182"/>
    <mergeCell ref="E180:H182"/>
    <mergeCell ref="I180:M182"/>
    <mergeCell ref="N180:S181"/>
    <mergeCell ref="T180:X182"/>
    <mergeCell ref="Y174:AB176"/>
    <mergeCell ref="N176:S176"/>
    <mergeCell ref="A177:A179"/>
    <mergeCell ref="B177:D179"/>
    <mergeCell ref="E177:H179"/>
    <mergeCell ref="I177:M179"/>
    <mergeCell ref="N177:S178"/>
    <mergeCell ref="T177:X179"/>
    <mergeCell ref="Y177:AB179"/>
    <mergeCell ref="N179:S179"/>
    <mergeCell ref="A174:A176"/>
    <mergeCell ref="B174:D176"/>
    <mergeCell ref="E174:H176"/>
    <mergeCell ref="I174:M176"/>
    <mergeCell ref="N174:S175"/>
    <mergeCell ref="T174:X176"/>
    <mergeCell ref="Y168:AB170"/>
    <mergeCell ref="N170:S170"/>
    <mergeCell ref="A171:A173"/>
    <mergeCell ref="B171:D173"/>
    <mergeCell ref="E171:H173"/>
    <mergeCell ref="I171:M173"/>
    <mergeCell ref="N171:S172"/>
    <mergeCell ref="T171:X173"/>
    <mergeCell ref="Y171:AB173"/>
    <mergeCell ref="N173:S173"/>
    <mergeCell ref="A168:A170"/>
    <mergeCell ref="B168:D170"/>
    <mergeCell ref="E168:H170"/>
    <mergeCell ref="I168:M170"/>
    <mergeCell ref="N168:S169"/>
    <mergeCell ref="T168:X170"/>
    <mergeCell ref="Y162:AB164"/>
    <mergeCell ref="N164:S164"/>
    <mergeCell ref="A165:A167"/>
    <mergeCell ref="B165:D167"/>
    <mergeCell ref="E165:H167"/>
    <mergeCell ref="I165:M167"/>
    <mergeCell ref="N165:S166"/>
    <mergeCell ref="T165:X167"/>
    <mergeCell ref="Y165:AB167"/>
    <mergeCell ref="N167:S167"/>
    <mergeCell ref="A162:A164"/>
    <mergeCell ref="B162:D164"/>
    <mergeCell ref="E162:H164"/>
    <mergeCell ref="I162:M164"/>
    <mergeCell ref="N162:S163"/>
    <mergeCell ref="T162:X164"/>
    <mergeCell ref="Y156:AB158"/>
    <mergeCell ref="N158:S158"/>
    <mergeCell ref="A159:A161"/>
    <mergeCell ref="B159:D161"/>
    <mergeCell ref="E159:H161"/>
    <mergeCell ref="I159:M161"/>
    <mergeCell ref="N159:S160"/>
    <mergeCell ref="T159:X161"/>
    <mergeCell ref="Y159:AB161"/>
    <mergeCell ref="N161:S161"/>
    <mergeCell ref="A156:A158"/>
    <mergeCell ref="B156:D158"/>
    <mergeCell ref="E156:H158"/>
    <mergeCell ref="I156:M158"/>
    <mergeCell ref="N156:S157"/>
    <mergeCell ref="T156:X158"/>
    <mergeCell ref="Y150:AB152"/>
    <mergeCell ref="N152:S152"/>
    <mergeCell ref="A153:A155"/>
    <mergeCell ref="B153:D155"/>
    <mergeCell ref="E153:H155"/>
    <mergeCell ref="I153:M155"/>
    <mergeCell ref="N153:S154"/>
    <mergeCell ref="T153:X155"/>
    <mergeCell ref="Y153:AB155"/>
    <mergeCell ref="N155:S155"/>
    <mergeCell ref="A150:A152"/>
    <mergeCell ref="B150:D152"/>
    <mergeCell ref="E150:H152"/>
    <mergeCell ref="I150:M152"/>
    <mergeCell ref="N150:S151"/>
    <mergeCell ref="T150:X152"/>
    <mergeCell ref="Y144:AB146"/>
    <mergeCell ref="N146:S146"/>
    <mergeCell ref="A147:A149"/>
    <mergeCell ref="B147:D149"/>
    <mergeCell ref="E147:H149"/>
    <mergeCell ref="I147:M149"/>
    <mergeCell ref="N147:S148"/>
    <mergeCell ref="T147:X149"/>
    <mergeCell ref="Y147:AB149"/>
    <mergeCell ref="N149:S149"/>
    <mergeCell ref="A144:A146"/>
    <mergeCell ref="B144:D146"/>
    <mergeCell ref="E144:H146"/>
    <mergeCell ref="I144:M146"/>
    <mergeCell ref="N144:S145"/>
    <mergeCell ref="T144:X146"/>
    <mergeCell ref="Y138:AB140"/>
    <mergeCell ref="N140:S140"/>
    <mergeCell ref="A141:A143"/>
    <mergeCell ref="B141:D143"/>
    <mergeCell ref="E141:H143"/>
    <mergeCell ref="I141:M143"/>
    <mergeCell ref="N141:S142"/>
    <mergeCell ref="T141:X143"/>
    <mergeCell ref="Y141:AB143"/>
    <mergeCell ref="N143:S143"/>
    <mergeCell ref="A138:A140"/>
    <mergeCell ref="B138:D140"/>
    <mergeCell ref="E138:H140"/>
    <mergeCell ref="I138:M140"/>
    <mergeCell ref="N138:S139"/>
    <mergeCell ref="T138:X140"/>
    <mergeCell ref="Y132:AB134"/>
    <mergeCell ref="N134:S134"/>
    <mergeCell ref="A135:A137"/>
    <mergeCell ref="B135:D137"/>
    <mergeCell ref="E135:H137"/>
    <mergeCell ref="I135:M137"/>
    <mergeCell ref="N135:S136"/>
    <mergeCell ref="T135:X137"/>
    <mergeCell ref="Y135:AB137"/>
    <mergeCell ref="N137:S137"/>
    <mergeCell ref="A132:A134"/>
    <mergeCell ref="B132:D134"/>
    <mergeCell ref="E132:H134"/>
    <mergeCell ref="I132:M134"/>
    <mergeCell ref="N132:S133"/>
    <mergeCell ref="T132:X134"/>
    <mergeCell ref="Y126:AB128"/>
    <mergeCell ref="N128:S128"/>
    <mergeCell ref="A129:A131"/>
    <mergeCell ref="B129:D131"/>
    <mergeCell ref="E129:H131"/>
    <mergeCell ref="I129:M131"/>
    <mergeCell ref="N129:S130"/>
    <mergeCell ref="T129:X131"/>
    <mergeCell ref="Y129:AB131"/>
    <mergeCell ref="N131:S131"/>
    <mergeCell ref="A126:A128"/>
    <mergeCell ref="B126:D128"/>
    <mergeCell ref="E126:H128"/>
    <mergeCell ref="I126:M128"/>
    <mergeCell ref="N126:S127"/>
    <mergeCell ref="T126:X128"/>
    <mergeCell ref="Y120:AB122"/>
    <mergeCell ref="N122:S122"/>
    <mergeCell ref="A123:A125"/>
    <mergeCell ref="B123:D125"/>
    <mergeCell ref="E123:H125"/>
    <mergeCell ref="I123:M125"/>
    <mergeCell ref="N123:S124"/>
    <mergeCell ref="T123:X125"/>
    <mergeCell ref="Y123:AB125"/>
    <mergeCell ref="N125:S125"/>
    <mergeCell ref="A120:A122"/>
    <mergeCell ref="B120:D122"/>
    <mergeCell ref="E120:H122"/>
    <mergeCell ref="I120:M122"/>
    <mergeCell ref="N120:S121"/>
    <mergeCell ref="T120:X122"/>
    <mergeCell ref="Y114:AB116"/>
    <mergeCell ref="N116:S116"/>
    <mergeCell ref="A117:A119"/>
    <mergeCell ref="B117:D119"/>
    <mergeCell ref="E117:H119"/>
    <mergeCell ref="I117:M119"/>
    <mergeCell ref="N117:S118"/>
    <mergeCell ref="T117:X119"/>
    <mergeCell ref="Y117:AB119"/>
    <mergeCell ref="N119:S119"/>
    <mergeCell ref="A114:A116"/>
    <mergeCell ref="B114:D116"/>
    <mergeCell ref="E114:H116"/>
    <mergeCell ref="I114:M116"/>
    <mergeCell ref="N114:S115"/>
    <mergeCell ref="T114:X116"/>
    <mergeCell ref="Y108:AB110"/>
    <mergeCell ref="N110:S110"/>
    <mergeCell ref="A111:A113"/>
    <mergeCell ref="B111:D113"/>
    <mergeCell ref="E111:H113"/>
    <mergeCell ref="I111:M113"/>
    <mergeCell ref="N111:S112"/>
    <mergeCell ref="T111:X113"/>
    <mergeCell ref="Y111:AB113"/>
    <mergeCell ref="N113:S113"/>
    <mergeCell ref="A108:A110"/>
    <mergeCell ref="B108:D110"/>
    <mergeCell ref="E108:H110"/>
    <mergeCell ref="I108:M110"/>
    <mergeCell ref="N108:S109"/>
    <mergeCell ref="T108:X110"/>
    <mergeCell ref="Y102:AB104"/>
    <mergeCell ref="N104:S104"/>
    <mergeCell ref="A105:A107"/>
    <mergeCell ref="B105:D107"/>
    <mergeCell ref="E105:H107"/>
    <mergeCell ref="I105:M107"/>
    <mergeCell ref="N105:S106"/>
    <mergeCell ref="T105:X107"/>
    <mergeCell ref="Y105:AB107"/>
    <mergeCell ref="N107:S107"/>
    <mergeCell ref="A102:A104"/>
    <mergeCell ref="B102:D104"/>
    <mergeCell ref="E102:H104"/>
    <mergeCell ref="I102:M104"/>
    <mergeCell ref="N102:S103"/>
    <mergeCell ref="T102:X104"/>
    <mergeCell ref="Y96:AB98"/>
    <mergeCell ref="N98:S98"/>
    <mergeCell ref="A99:A101"/>
    <mergeCell ref="B99:D101"/>
    <mergeCell ref="E99:H101"/>
    <mergeCell ref="I99:M101"/>
    <mergeCell ref="N99:S100"/>
    <mergeCell ref="T99:X101"/>
    <mergeCell ref="Y99:AB101"/>
    <mergeCell ref="N101:S101"/>
    <mergeCell ref="A96:A98"/>
    <mergeCell ref="B96:D98"/>
    <mergeCell ref="E96:H98"/>
    <mergeCell ref="I96:M98"/>
    <mergeCell ref="N96:S97"/>
    <mergeCell ref="T96:X98"/>
    <mergeCell ref="Y90:AB92"/>
    <mergeCell ref="N92:S92"/>
    <mergeCell ref="A93:A95"/>
    <mergeCell ref="B93:D95"/>
    <mergeCell ref="E93:H95"/>
    <mergeCell ref="I93:M95"/>
    <mergeCell ref="N93:S94"/>
    <mergeCell ref="T93:X95"/>
    <mergeCell ref="Y93:AB95"/>
    <mergeCell ref="N95:S95"/>
    <mergeCell ref="A90:A92"/>
    <mergeCell ref="B90:D92"/>
    <mergeCell ref="E90:H92"/>
    <mergeCell ref="I90:M92"/>
    <mergeCell ref="N90:S91"/>
    <mergeCell ref="T90:X92"/>
    <mergeCell ref="Y84:AB86"/>
    <mergeCell ref="N86:S86"/>
    <mergeCell ref="A87:A89"/>
    <mergeCell ref="B87:D89"/>
    <mergeCell ref="E87:H89"/>
    <mergeCell ref="I87:M89"/>
    <mergeCell ref="N87:S88"/>
    <mergeCell ref="T87:X89"/>
    <mergeCell ref="Y87:AB89"/>
    <mergeCell ref="N89:S89"/>
    <mergeCell ref="A84:A86"/>
    <mergeCell ref="B84:D86"/>
    <mergeCell ref="E84:H86"/>
    <mergeCell ref="I84:M86"/>
    <mergeCell ref="N84:S85"/>
    <mergeCell ref="T84:X86"/>
    <mergeCell ref="Y78:AB80"/>
    <mergeCell ref="N80:S80"/>
    <mergeCell ref="A81:A83"/>
    <mergeCell ref="B81:D83"/>
    <mergeCell ref="E81:H83"/>
    <mergeCell ref="I81:M83"/>
    <mergeCell ref="N81:S82"/>
    <mergeCell ref="T81:X83"/>
    <mergeCell ref="Y81:AB83"/>
    <mergeCell ref="N83:S83"/>
    <mergeCell ref="A78:A80"/>
    <mergeCell ref="B78:D80"/>
    <mergeCell ref="E78:H80"/>
    <mergeCell ref="I78:M80"/>
    <mergeCell ref="N78:S79"/>
    <mergeCell ref="T78:X80"/>
    <mergeCell ref="Y72:AB74"/>
    <mergeCell ref="N74:S74"/>
    <mergeCell ref="A75:A77"/>
    <mergeCell ref="B75:D77"/>
    <mergeCell ref="E75:H77"/>
    <mergeCell ref="I75:M77"/>
    <mergeCell ref="N75:S76"/>
    <mergeCell ref="T75:X77"/>
    <mergeCell ref="Y75:AB77"/>
    <mergeCell ref="N77:S77"/>
    <mergeCell ref="A72:A74"/>
    <mergeCell ref="B72:D74"/>
    <mergeCell ref="E72:H74"/>
    <mergeCell ref="I72:M74"/>
    <mergeCell ref="N72:S73"/>
    <mergeCell ref="T72:X74"/>
    <mergeCell ref="Y66:AB68"/>
    <mergeCell ref="N68:S68"/>
    <mergeCell ref="A69:A71"/>
    <mergeCell ref="B69:D71"/>
    <mergeCell ref="E69:H71"/>
    <mergeCell ref="I69:M71"/>
    <mergeCell ref="N69:S70"/>
    <mergeCell ref="T69:X71"/>
    <mergeCell ref="Y69:AB71"/>
    <mergeCell ref="N71:S71"/>
    <mergeCell ref="A66:A68"/>
    <mergeCell ref="B66:D68"/>
    <mergeCell ref="E66:H68"/>
    <mergeCell ref="I66:M68"/>
    <mergeCell ref="N66:S67"/>
    <mergeCell ref="T66:X68"/>
    <mergeCell ref="Y60:AB62"/>
    <mergeCell ref="N62:S62"/>
    <mergeCell ref="A63:A65"/>
    <mergeCell ref="B63:D65"/>
    <mergeCell ref="E63:H65"/>
    <mergeCell ref="I63:M65"/>
    <mergeCell ref="N63:S64"/>
    <mergeCell ref="T63:X65"/>
    <mergeCell ref="Y63:AB65"/>
    <mergeCell ref="N65:S65"/>
    <mergeCell ref="A60:A62"/>
    <mergeCell ref="B60:D62"/>
    <mergeCell ref="E60:H62"/>
    <mergeCell ref="I60:M62"/>
    <mergeCell ref="N60:S61"/>
    <mergeCell ref="T60:X62"/>
    <mergeCell ref="Y54:AB56"/>
    <mergeCell ref="N56:S56"/>
    <mergeCell ref="A57:A59"/>
    <mergeCell ref="B57:D59"/>
    <mergeCell ref="E57:H59"/>
    <mergeCell ref="I57:M59"/>
    <mergeCell ref="N57:S58"/>
    <mergeCell ref="T57:X59"/>
    <mergeCell ref="Y57:AB59"/>
    <mergeCell ref="N59:S59"/>
    <mergeCell ref="A54:A56"/>
    <mergeCell ref="B54:D56"/>
    <mergeCell ref="E54:H56"/>
    <mergeCell ref="I54:M56"/>
    <mergeCell ref="N54:S55"/>
    <mergeCell ref="T54:X56"/>
    <mergeCell ref="Y48:AB50"/>
    <mergeCell ref="N50:S50"/>
    <mergeCell ref="A51:A53"/>
    <mergeCell ref="B51:D53"/>
    <mergeCell ref="E51:H53"/>
    <mergeCell ref="I51:M53"/>
    <mergeCell ref="N51:S52"/>
    <mergeCell ref="T51:X53"/>
    <mergeCell ref="Y51:AB53"/>
    <mergeCell ref="N53:S53"/>
    <mergeCell ref="A48:A50"/>
    <mergeCell ref="B48:D50"/>
    <mergeCell ref="E48:H50"/>
    <mergeCell ref="I48:M50"/>
    <mergeCell ref="N48:S49"/>
    <mergeCell ref="T48:X50"/>
    <mergeCell ref="Y42:AB44"/>
    <mergeCell ref="N44:S44"/>
    <mergeCell ref="A45:A47"/>
    <mergeCell ref="B45:D47"/>
    <mergeCell ref="E45:H47"/>
    <mergeCell ref="I45:M47"/>
    <mergeCell ref="N45:S46"/>
    <mergeCell ref="T45:X47"/>
    <mergeCell ref="Y45:AB47"/>
    <mergeCell ref="N47:S47"/>
    <mergeCell ref="A42:A44"/>
    <mergeCell ref="B42:D44"/>
    <mergeCell ref="E42:H44"/>
    <mergeCell ref="I42:M44"/>
    <mergeCell ref="N42:S43"/>
    <mergeCell ref="T42:X44"/>
    <mergeCell ref="Y36:AB38"/>
    <mergeCell ref="N38:S38"/>
    <mergeCell ref="A39:A41"/>
    <mergeCell ref="B39:D41"/>
    <mergeCell ref="E39:H41"/>
    <mergeCell ref="I39:M41"/>
    <mergeCell ref="N39:S40"/>
    <mergeCell ref="T39:X41"/>
    <mergeCell ref="Y39:AB41"/>
    <mergeCell ref="N41:S41"/>
    <mergeCell ref="A36:A38"/>
    <mergeCell ref="B36:D38"/>
    <mergeCell ref="E36:H38"/>
    <mergeCell ref="I36:M38"/>
    <mergeCell ref="N36:S37"/>
    <mergeCell ref="T36:X38"/>
    <mergeCell ref="Y30:AB32"/>
    <mergeCell ref="N32:S32"/>
    <mergeCell ref="A33:A35"/>
    <mergeCell ref="B33:D35"/>
    <mergeCell ref="E33:H35"/>
    <mergeCell ref="I33:M35"/>
    <mergeCell ref="N33:S34"/>
    <mergeCell ref="T33:X35"/>
    <mergeCell ref="Y33:AB35"/>
    <mergeCell ref="N35:S35"/>
    <mergeCell ref="A30:A32"/>
    <mergeCell ref="B30:D32"/>
    <mergeCell ref="E30:H32"/>
    <mergeCell ref="I30:M32"/>
    <mergeCell ref="N30:S31"/>
    <mergeCell ref="T30:X32"/>
    <mergeCell ref="Y24:AB26"/>
    <mergeCell ref="N26:S26"/>
    <mergeCell ref="A27:A29"/>
    <mergeCell ref="B27:D29"/>
    <mergeCell ref="E27:H29"/>
    <mergeCell ref="I27:M29"/>
    <mergeCell ref="N27:S28"/>
    <mergeCell ref="T27:X29"/>
    <mergeCell ref="Y27:AB29"/>
    <mergeCell ref="N29:S29"/>
    <mergeCell ref="A24:A26"/>
    <mergeCell ref="B24:D26"/>
    <mergeCell ref="E24:H26"/>
    <mergeCell ref="I24:M26"/>
    <mergeCell ref="N24:S25"/>
    <mergeCell ref="T24:X26"/>
    <mergeCell ref="Y18:AB20"/>
    <mergeCell ref="N20:S20"/>
    <mergeCell ref="A21:A23"/>
    <mergeCell ref="B21:D23"/>
    <mergeCell ref="E21:H23"/>
    <mergeCell ref="I21:M23"/>
    <mergeCell ref="N21:S22"/>
    <mergeCell ref="T21:X23"/>
    <mergeCell ref="Y21:AB23"/>
    <mergeCell ref="N23:S23"/>
    <mergeCell ref="A18:A20"/>
    <mergeCell ref="B18:D20"/>
    <mergeCell ref="E18:H20"/>
    <mergeCell ref="I18:M20"/>
    <mergeCell ref="N18:S19"/>
    <mergeCell ref="T18:X20"/>
    <mergeCell ref="R3:S3"/>
    <mergeCell ref="U3:V3"/>
    <mergeCell ref="Y3:Z3"/>
    <mergeCell ref="I6:AA6"/>
    <mergeCell ref="H8:I8"/>
    <mergeCell ref="B10:Y10"/>
    <mergeCell ref="Y13:AB14"/>
    <mergeCell ref="A15:A17"/>
    <mergeCell ref="B15:D17"/>
    <mergeCell ref="E15:H17"/>
    <mergeCell ref="I15:M17"/>
    <mergeCell ref="N15:S16"/>
    <mergeCell ref="T15:X17"/>
    <mergeCell ref="Y15:AB17"/>
    <mergeCell ref="N17:S17"/>
    <mergeCell ref="A13:A14"/>
    <mergeCell ref="B13:D14"/>
    <mergeCell ref="E13:H14"/>
    <mergeCell ref="I13:M14"/>
    <mergeCell ref="N13:S14"/>
    <mergeCell ref="T13:X14"/>
  </mergeCells>
  <phoneticPr fontId="1"/>
  <dataValidations count="1">
    <dataValidation type="list" allowBlank="1" showInputMessage="1" showErrorMessage="1" sqref="B15:C15 B27 B30 B300 B309 B18 B48 B45 B33 B306 B21 B312 B51 B54 B57 B60 B63 B66 B69 B72 B75 B78 B81 B84 B87 B90 B93 B96 B99 B102 B105 B108 B111 B114 B117 B120 B123 B126 B129 B132 B135 B138 B141 B144 B147 B150 B153 B156 B159 B162 B165 B168 B171 B174 B177 B180 B183 B186 B189 B192 B195 B198 B201 B204 B207 B210 B213 B216 B219 B222 B225 B228 B231 B234 B237 B240 B243 B246 B249 B252 B255 B258 B261 B264 B267 B270 B273 B276 B285 B294 B303 B279 B288 B297 B282 B291 B24 B36 B39 B42" xr:uid="{00000000-0002-0000-0100-000001000000}">
      <formula1>"管理者,介護従業者,計画作成担当者"</formula1>
    </dataValidation>
  </dataValidations>
  <pageMargins left="0.59055118110236227" right="0.59055118110236227" top="0.74803149606299213" bottom="0.55118110236220474" header="0.31496062992125984" footer="0.31496062992125984"/>
  <pageSetup paperSize="9" scale="69" fitToHeight="0" orientation="portrait" useFirstPageNumber="1" horizontalDpi="300" verticalDpi="300" r:id="rId1"/>
  <headerFooter alignWithMargins="0"/>
  <rowBreaks count="3" manualBreakCount="3">
    <brk id="80" max="27" man="1"/>
    <brk id="176" max="27" man="1"/>
    <brk id="272" max="2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C87072F7-04B8-4E12-8EB7-01672D57A78D}">
          <x14:formula1>
            <xm:f>'【記載例】従業者名簿（GH）'!$AF$1:$AF$11</xm:f>
          </x14:formula1>
          <xm:sqref>N15:S16 N18:S19 N21:S22 N24:S25 N27:S28 N30:S31 N33:S34 N36:S37 N39:S40 N42:S43 N45:S46 N48:S49 N51:S52 N54:S55 N57:S58 N60:S61 N63:S64 N66:S67 N69:S70 N72:S73 N75:S76 N78:S79 N81:S82 N84:S85 N87:S88 N90:S91 N93:S94 N96:S97 N99:S100 N102:S103 N105:S106 N108:S109 N111:S112 N114:S115 N117:S118 N120:S121 N123:S124 N126:S127 N129:S130 N132:S133 N135:S136 N138:S139 N141:S142 N144:S145 N147:S148 N150:S151 N153:S154 N156:S157 N159:S160 N162:S163 N165:S166 N168:S169 N171:S172 N174:S175 N177:S178 N180:S181 N183:S184 N186:S187 N189:S190 N192:S193 N195:S196 N198:S199 N201:S202 N204:S205 N207:S208 N210:S211 N213:S214 N216:S217 N219:S220 N222:S223 N225:S226 N228:S229 N231:S232 N234:S235 N237:S238 N240:S241 N243:S244 N246:S247 N249:S250 N252:S253 N255:S256 N258:S259 N261:S262 N264:S265 N267:S268 N270:S271 N273:S274 N276:S277 N279:S280 N282:S283 N285:S286 N288:S289 N291:S292 N294:S295 N297:S298 N300:S301 N303:S304 N306:S307 N309:S310 N312:S313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39"/>
  <sheetViews>
    <sheetView showGridLines="0" view="pageBreakPreview" zoomScaleNormal="80" zoomScaleSheetLayoutView="100" workbookViewId="0">
      <selection activeCell="B9" sqref="B9"/>
    </sheetView>
  </sheetViews>
  <sheetFormatPr defaultRowHeight="13.5" x14ac:dyDescent="0.15"/>
  <cols>
    <col min="1" max="12" width="4.375" style="162" customWidth="1"/>
    <col min="13" max="13" width="10.5" style="162" customWidth="1"/>
    <col min="14" max="23" width="4.375" style="162" customWidth="1"/>
    <col min="24" max="24" width="0.375" style="162" customWidth="1"/>
    <col min="25" max="35" width="4.375" style="162" customWidth="1"/>
    <col min="36" max="16384" width="9" style="162"/>
  </cols>
  <sheetData>
    <row r="1" spans="1:40" s="156" customFormat="1" ht="21" customHeight="1" x14ac:dyDescent="0.15">
      <c r="A1" s="156" t="s">
        <v>677</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AN1" s="157"/>
    </row>
    <row r="2" spans="1:40" s="156" customFormat="1" ht="21" customHeight="1" x14ac:dyDescent="0.15">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row>
    <row r="3" spans="1:40" s="158" customFormat="1" ht="21" customHeight="1" x14ac:dyDescent="0.25">
      <c r="A3" s="166" t="s">
        <v>545</v>
      </c>
      <c r="B3" s="167"/>
      <c r="C3" s="167"/>
      <c r="D3" s="167"/>
      <c r="L3" s="177" t="s">
        <v>504</v>
      </c>
      <c r="M3" s="177"/>
      <c r="N3" s="468">
        <v>8</v>
      </c>
      <c r="O3" s="468"/>
      <c r="P3" s="177" t="s">
        <v>505</v>
      </c>
      <c r="Q3" s="469">
        <f>IF(N3=0,"",YEAR(DATE(2018+N3,1,1)))</f>
        <v>2026</v>
      </c>
      <c r="R3" s="469"/>
      <c r="S3" s="178" t="s">
        <v>507</v>
      </c>
      <c r="T3" s="178" t="s">
        <v>508</v>
      </c>
      <c r="U3" s="468"/>
      <c r="V3" s="468"/>
      <c r="W3" s="178" t="s">
        <v>509</v>
      </c>
      <c r="X3" s="178"/>
    </row>
    <row r="4" spans="1:40" s="158" customFormat="1" ht="21" customHeight="1" x14ac:dyDescent="0.15">
      <c r="A4" s="197"/>
      <c r="B4" s="197"/>
      <c r="L4" s="352" t="s">
        <v>764</v>
      </c>
      <c r="M4" s="352"/>
      <c r="N4" s="352"/>
      <c r="O4" s="352"/>
      <c r="P4" s="352"/>
      <c r="Q4" s="352"/>
      <c r="R4" s="352"/>
      <c r="S4" s="352"/>
      <c r="T4" s="352"/>
      <c r="U4" s="352"/>
    </row>
    <row r="5" spans="1:40" s="158" customFormat="1" ht="21" customHeight="1" x14ac:dyDescent="0.15">
      <c r="B5" s="168"/>
    </row>
    <row r="6" spans="1:40" ht="21" customHeight="1" x14ac:dyDescent="0.15">
      <c r="A6" s="164" t="s">
        <v>141</v>
      </c>
      <c r="B6" s="164"/>
    </row>
    <row r="7" spans="1:40" ht="21" customHeight="1" x14ac:dyDescent="0.15">
      <c r="A7" s="165">
        <v>1</v>
      </c>
      <c r="B7" s="164" t="s">
        <v>546</v>
      </c>
      <c r="C7" s="164"/>
      <c r="D7" s="164"/>
    </row>
    <row r="8" spans="1:40" ht="21" customHeight="1" x14ac:dyDescent="0.15">
      <c r="A8" s="165">
        <v>2</v>
      </c>
      <c r="B8" s="164" t="s">
        <v>501</v>
      </c>
      <c r="C8" s="164"/>
      <c r="D8" s="164"/>
    </row>
    <row r="9" spans="1:40" ht="21" customHeight="1" x14ac:dyDescent="0.15">
      <c r="A9" s="165">
        <v>3</v>
      </c>
      <c r="B9" s="164" t="s">
        <v>911</v>
      </c>
      <c r="C9" s="164"/>
      <c r="D9" s="164"/>
    </row>
    <row r="10" spans="1:40" ht="21" customHeight="1" x14ac:dyDescent="0.15">
      <c r="A10" s="165">
        <v>4</v>
      </c>
      <c r="B10" s="164" t="s">
        <v>765</v>
      </c>
      <c r="C10" s="164"/>
      <c r="D10" s="164"/>
    </row>
    <row r="11" spans="1:40" ht="21" customHeight="1" x14ac:dyDescent="0.15">
      <c r="A11" s="165">
        <v>5</v>
      </c>
      <c r="B11" s="164" t="s">
        <v>766</v>
      </c>
      <c r="C11" s="164"/>
      <c r="D11" s="164"/>
    </row>
    <row r="12" spans="1:40" ht="21" customHeight="1" x14ac:dyDescent="0.15">
      <c r="A12" s="165">
        <v>6</v>
      </c>
      <c r="B12" s="164" t="s">
        <v>549</v>
      </c>
      <c r="C12" s="164"/>
      <c r="D12" s="164"/>
    </row>
    <row r="13" spans="1:40" ht="21" customHeight="1" x14ac:dyDescent="0.15">
      <c r="A13" s="165"/>
      <c r="B13" s="164"/>
      <c r="C13" s="164"/>
      <c r="D13" s="164"/>
    </row>
    <row r="14" spans="1:40" ht="21" customHeight="1" x14ac:dyDescent="0.15">
      <c r="A14" s="531" t="s">
        <v>547</v>
      </c>
      <c r="B14" s="532" t="s">
        <v>139</v>
      </c>
      <c r="C14" s="533"/>
      <c r="D14" s="533"/>
      <c r="E14" s="533"/>
      <c r="F14" s="533"/>
      <c r="G14" s="534"/>
      <c r="H14" s="538" t="s">
        <v>905</v>
      </c>
      <c r="I14" s="539"/>
      <c r="J14" s="542" t="s">
        <v>500</v>
      </c>
      <c r="K14" s="543" t="s">
        <v>147</v>
      </c>
      <c r="L14" s="543"/>
      <c r="M14" s="544" t="s">
        <v>767</v>
      </c>
      <c r="N14" s="543" t="s">
        <v>768</v>
      </c>
      <c r="O14" s="531"/>
      <c r="P14" s="531"/>
      <c r="Q14" s="531"/>
      <c r="R14" s="531"/>
      <c r="S14" s="531" t="s">
        <v>140</v>
      </c>
      <c r="T14" s="531"/>
      <c r="U14" s="531"/>
      <c r="V14" s="531"/>
      <c r="W14" s="531"/>
      <c r="X14" s="531"/>
    </row>
    <row r="15" spans="1:40" ht="21" customHeight="1" x14ac:dyDescent="0.15">
      <c r="A15" s="531"/>
      <c r="B15" s="535"/>
      <c r="C15" s="536"/>
      <c r="D15" s="536"/>
      <c r="E15" s="536"/>
      <c r="F15" s="536"/>
      <c r="G15" s="537"/>
      <c r="H15" s="540"/>
      <c r="I15" s="541"/>
      <c r="J15" s="542"/>
      <c r="K15" s="543"/>
      <c r="L15" s="543"/>
      <c r="M15" s="545"/>
      <c r="N15" s="531"/>
      <c r="O15" s="531"/>
      <c r="P15" s="531"/>
      <c r="Q15" s="531"/>
      <c r="R15" s="531"/>
      <c r="S15" s="531"/>
      <c r="T15" s="531"/>
      <c r="U15" s="531"/>
      <c r="V15" s="531"/>
      <c r="W15" s="531"/>
      <c r="X15" s="531"/>
    </row>
    <row r="16" spans="1:40" ht="32.25" customHeight="1" x14ac:dyDescent="0.15">
      <c r="A16" s="332">
        <v>1</v>
      </c>
      <c r="B16" s="497" t="s">
        <v>769</v>
      </c>
      <c r="C16" s="498"/>
      <c r="D16" s="498"/>
      <c r="E16" s="498"/>
      <c r="F16" s="498"/>
      <c r="G16" s="499"/>
      <c r="H16" s="500"/>
      <c r="I16" s="501"/>
      <c r="J16" s="333">
        <v>3</v>
      </c>
      <c r="K16" s="510" t="s">
        <v>143</v>
      </c>
      <c r="L16" s="511"/>
      <c r="M16" s="353" t="s">
        <v>770</v>
      </c>
      <c r="N16" s="512" t="s">
        <v>771</v>
      </c>
      <c r="O16" s="513"/>
      <c r="P16" s="513"/>
      <c r="Q16" s="513"/>
      <c r="R16" s="514"/>
      <c r="S16" s="515" t="s">
        <v>772</v>
      </c>
      <c r="T16" s="515"/>
      <c r="U16" s="515"/>
      <c r="V16" s="515"/>
      <c r="W16" s="515"/>
      <c r="X16" s="515"/>
    </row>
    <row r="17" spans="1:24" ht="32.25" customHeight="1" x14ac:dyDescent="0.15">
      <c r="A17" s="332">
        <v>2</v>
      </c>
      <c r="B17" s="497" t="s">
        <v>773</v>
      </c>
      <c r="C17" s="498"/>
      <c r="D17" s="498"/>
      <c r="E17" s="498"/>
      <c r="F17" s="498"/>
      <c r="G17" s="499"/>
      <c r="H17" s="500"/>
      <c r="I17" s="501"/>
      <c r="J17" s="333" t="s">
        <v>142</v>
      </c>
      <c r="K17" s="510" t="s">
        <v>144</v>
      </c>
      <c r="L17" s="511"/>
      <c r="M17" s="353" t="s">
        <v>774</v>
      </c>
      <c r="N17" s="512"/>
      <c r="O17" s="513"/>
      <c r="P17" s="513"/>
      <c r="Q17" s="513"/>
      <c r="R17" s="514"/>
      <c r="S17" s="515"/>
      <c r="T17" s="515"/>
      <c r="U17" s="515"/>
      <c r="V17" s="515"/>
      <c r="W17" s="515"/>
      <c r="X17" s="515"/>
    </row>
    <row r="18" spans="1:24" ht="32.25" customHeight="1" x14ac:dyDescent="0.15">
      <c r="A18" s="332">
        <v>3</v>
      </c>
      <c r="B18" s="497" t="s">
        <v>775</v>
      </c>
      <c r="C18" s="498"/>
      <c r="D18" s="498"/>
      <c r="E18" s="498"/>
      <c r="F18" s="498"/>
      <c r="G18" s="499"/>
      <c r="H18" s="500"/>
      <c r="I18" s="501"/>
      <c r="J18" s="333">
        <v>2</v>
      </c>
      <c r="K18" s="510" t="s">
        <v>146</v>
      </c>
      <c r="L18" s="511"/>
      <c r="M18" s="353" t="s">
        <v>770</v>
      </c>
      <c r="N18" s="512"/>
      <c r="O18" s="513"/>
      <c r="P18" s="513"/>
      <c r="Q18" s="513"/>
      <c r="R18" s="514"/>
      <c r="S18" s="515"/>
      <c r="T18" s="515"/>
      <c r="U18" s="515"/>
      <c r="V18" s="515"/>
      <c r="W18" s="515"/>
      <c r="X18" s="515"/>
    </row>
    <row r="19" spans="1:24" ht="32.25" customHeight="1" x14ac:dyDescent="0.15">
      <c r="A19" s="163"/>
      <c r="B19" s="172"/>
      <c r="C19" s="172"/>
      <c r="D19" s="172"/>
      <c r="E19" s="173"/>
      <c r="F19" s="172"/>
      <c r="G19" s="172"/>
      <c r="H19" s="172"/>
      <c r="I19" s="172"/>
      <c r="J19" s="198"/>
      <c r="K19" s="199"/>
      <c r="L19" s="199"/>
      <c r="M19" s="199"/>
      <c r="N19" s="203" t="s">
        <v>548</v>
      </c>
      <c r="O19" s="203"/>
      <c r="P19" s="203"/>
      <c r="Q19" s="203"/>
      <c r="R19" s="203"/>
    </row>
    <row r="20" spans="1:24" ht="32.25" customHeight="1" x14ac:dyDescent="0.15">
      <c r="A20" s="332">
        <v>8</v>
      </c>
      <c r="B20" s="497" t="s">
        <v>502</v>
      </c>
      <c r="C20" s="498"/>
      <c r="D20" s="498"/>
      <c r="E20" s="498"/>
      <c r="F20" s="498"/>
      <c r="G20" s="499"/>
      <c r="H20" s="500" t="s">
        <v>906</v>
      </c>
      <c r="I20" s="501"/>
      <c r="J20" s="333">
        <v>3</v>
      </c>
      <c r="K20" s="510" t="s">
        <v>145</v>
      </c>
      <c r="L20" s="511"/>
      <c r="M20" s="353" t="s">
        <v>770</v>
      </c>
      <c r="N20" s="512"/>
      <c r="O20" s="513"/>
      <c r="P20" s="513"/>
      <c r="Q20" s="513"/>
      <c r="R20" s="514"/>
      <c r="S20" s="515"/>
      <c r="T20" s="515"/>
      <c r="U20" s="515"/>
      <c r="V20" s="515"/>
      <c r="W20" s="515"/>
      <c r="X20" s="515"/>
    </row>
    <row r="21" spans="1:24" ht="32.25" customHeight="1" thickBot="1" x14ac:dyDescent="0.2">
      <c r="A21" s="170">
        <v>9</v>
      </c>
      <c r="B21" s="520"/>
      <c r="C21" s="521"/>
      <c r="D21" s="521"/>
      <c r="E21" s="521"/>
      <c r="F21" s="521"/>
      <c r="G21" s="522"/>
      <c r="H21" s="523" t="s">
        <v>906</v>
      </c>
      <c r="I21" s="524"/>
      <c r="J21" s="202"/>
      <c r="K21" s="525"/>
      <c r="L21" s="526"/>
      <c r="M21" s="354"/>
      <c r="N21" s="527"/>
      <c r="O21" s="528"/>
      <c r="P21" s="528"/>
      <c r="Q21" s="528"/>
      <c r="R21" s="529"/>
      <c r="S21" s="530"/>
      <c r="T21" s="530"/>
      <c r="U21" s="530"/>
      <c r="V21" s="530"/>
      <c r="W21" s="530"/>
      <c r="X21" s="530"/>
    </row>
    <row r="22" spans="1:24" ht="32.25" customHeight="1" thickTop="1" x14ac:dyDescent="0.15">
      <c r="A22" s="171">
        <v>10</v>
      </c>
      <c r="B22" s="507"/>
      <c r="C22" s="508"/>
      <c r="D22" s="508"/>
      <c r="E22" s="508"/>
      <c r="F22" s="508"/>
      <c r="G22" s="509"/>
      <c r="H22" s="516" t="s">
        <v>906</v>
      </c>
      <c r="I22" s="517"/>
      <c r="J22" s="201"/>
      <c r="K22" s="518"/>
      <c r="L22" s="519"/>
      <c r="M22" s="355"/>
      <c r="N22" s="503"/>
      <c r="O22" s="504"/>
      <c r="P22" s="504"/>
      <c r="Q22" s="504"/>
      <c r="R22" s="505"/>
      <c r="S22" s="506"/>
      <c r="T22" s="506"/>
      <c r="U22" s="506"/>
      <c r="V22" s="506"/>
      <c r="W22" s="506"/>
      <c r="X22" s="506"/>
    </row>
    <row r="23" spans="1:24" ht="32.25" customHeight="1" x14ac:dyDescent="0.15">
      <c r="A23" s="332">
        <v>11</v>
      </c>
      <c r="B23" s="507"/>
      <c r="C23" s="508"/>
      <c r="D23" s="508"/>
      <c r="E23" s="508"/>
      <c r="F23" s="508"/>
      <c r="G23" s="509"/>
      <c r="H23" s="500" t="s">
        <v>906</v>
      </c>
      <c r="I23" s="501"/>
      <c r="J23" s="333"/>
      <c r="K23" s="510"/>
      <c r="L23" s="511"/>
      <c r="M23" s="353"/>
      <c r="N23" s="512"/>
      <c r="O23" s="513"/>
      <c r="P23" s="513"/>
      <c r="Q23" s="513"/>
      <c r="R23" s="514"/>
      <c r="S23" s="515"/>
      <c r="T23" s="515"/>
      <c r="U23" s="515"/>
      <c r="V23" s="515"/>
      <c r="W23" s="515"/>
      <c r="X23" s="515"/>
    </row>
    <row r="24" spans="1:24" ht="32.25" customHeight="1" x14ac:dyDescent="0.15">
      <c r="A24" s="332">
        <v>12</v>
      </c>
      <c r="B24" s="507"/>
      <c r="C24" s="508"/>
      <c r="D24" s="508"/>
      <c r="E24" s="508"/>
      <c r="F24" s="508"/>
      <c r="G24" s="509"/>
      <c r="H24" s="500" t="s">
        <v>906</v>
      </c>
      <c r="I24" s="501"/>
      <c r="J24" s="333"/>
      <c r="K24" s="510"/>
      <c r="L24" s="511"/>
      <c r="M24" s="353"/>
      <c r="N24" s="512"/>
      <c r="O24" s="513"/>
      <c r="P24" s="513"/>
      <c r="Q24" s="513"/>
      <c r="R24" s="514"/>
      <c r="S24" s="515"/>
      <c r="T24" s="515"/>
      <c r="U24" s="515"/>
      <c r="V24" s="515"/>
      <c r="W24" s="515"/>
      <c r="X24" s="515"/>
    </row>
    <row r="25" spans="1:24" ht="32.25" customHeight="1" x14ac:dyDescent="0.15">
      <c r="A25" s="332">
        <v>13</v>
      </c>
      <c r="B25" s="507"/>
      <c r="C25" s="508"/>
      <c r="D25" s="508"/>
      <c r="E25" s="508"/>
      <c r="F25" s="508"/>
      <c r="G25" s="509"/>
      <c r="H25" s="500" t="s">
        <v>906</v>
      </c>
      <c r="I25" s="501"/>
      <c r="J25" s="200"/>
      <c r="K25" s="510"/>
      <c r="L25" s="511"/>
      <c r="M25" s="353"/>
      <c r="N25" s="512"/>
      <c r="O25" s="513"/>
      <c r="P25" s="513"/>
      <c r="Q25" s="513"/>
      <c r="R25" s="514"/>
      <c r="S25" s="515"/>
      <c r="T25" s="515"/>
      <c r="U25" s="515"/>
      <c r="V25" s="515"/>
      <c r="W25" s="515"/>
      <c r="X25" s="515"/>
    </row>
    <row r="26" spans="1:24" ht="32.25" customHeight="1" x14ac:dyDescent="0.15">
      <c r="A26" s="332">
        <v>14</v>
      </c>
      <c r="B26" s="507"/>
      <c r="C26" s="508"/>
      <c r="D26" s="508"/>
      <c r="E26" s="508"/>
      <c r="F26" s="508"/>
      <c r="G26" s="509"/>
      <c r="H26" s="500" t="s">
        <v>906</v>
      </c>
      <c r="I26" s="501"/>
      <c r="J26" s="333"/>
      <c r="K26" s="510"/>
      <c r="L26" s="511"/>
      <c r="M26" s="353"/>
      <c r="N26" s="512"/>
      <c r="O26" s="513"/>
      <c r="P26" s="513"/>
      <c r="Q26" s="513"/>
      <c r="R26" s="514"/>
      <c r="S26" s="515"/>
      <c r="T26" s="515"/>
      <c r="U26" s="515"/>
      <c r="V26" s="515"/>
      <c r="W26" s="515"/>
      <c r="X26" s="515"/>
    </row>
    <row r="27" spans="1:24" ht="32.25" customHeight="1" x14ac:dyDescent="0.15">
      <c r="A27" s="332">
        <v>15</v>
      </c>
      <c r="B27" s="507"/>
      <c r="C27" s="508"/>
      <c r="D27" s="508"/>
      <c r="E27" s="508"/>
      <c r="F27" s="508"/>
      <c r="G27" s="509"/>
      <c r="H27" s="500" t="s">
        <v>906</v>
      </c>
      <c r="I27" s="501"/>
      <c r="J27" s="333"/>
      <c r="K27" s="510"/>
      <c r="L27" s="511"/>
      <c r="M27" s="353"/>
      <c r="N27" s="512"/>
      <c r="O27" s="513"/>
      <c r="P27" s="513"/>
      <c r="Q27" s="513"/>
      <c r="R27" s="514"/>
      <c r="S27" s="515"/>
      <c r="T27" s="515"/>
      <c r="U27" s="515"/>
      <c r="V27" s="515"/>
      <c r="W27" s="515"/>
      <c r="X27" s="515"/>
    </row>
    <row r="28" spans="1:24" ht="32.25" customHeight="1" x14ac:dyDescent="0.15">
      <c r="A28" s="332">
        <v>16</v>
      </c>
      <c r="B28" s="507"/>
      <c r="C28" s="508"/>
      <c r="D28" s="508"/>
      <c r="E28" s="508"/>
      <c r="F28" s="508"/>
      <c r="G28" s="509"/>
      <c r="H28" s="500" t="s">
        <v>906</v>
      </c>
      <c r="I28" s="501"/>
      <c r="J28" s="201"/>
      <c r="K28" s="510"/>
      <c r="L28" s="511"/>
      <c r="M28" s="353"/>
      <c r="N28" s="512"/>
      <c r="O28" s="513"/>
      <c r="P28" s="513"/>
      <c r="Q28" s="513"/>
      <c r="R28" s="514"/>
      <c r="S28" s="515"/>
      <c r="T28" s="515"/>
      <c r="U28" s="515"/>
      <c r="V28" s="515"/>
      <c r="W28" s="515"/>
      <c r="X28" s="515"/>
    </row>
    <row r="29" spans="1:24" ht="32.25" customHeight="1" x14ac:dyDescent="0.15">
      <c r="A29" s="332">
        <v>17</v>
      </c>
      <c r="B29" s="507"/>
      <c r="C29" s="508"/>
      <c r="D29" s="508"/>
      <c r="E29" s="508"/>
      <c r="F29" s="508"/>
      <c r="G29" s="509"/>
      <c r="H29" s="500" t="s">
        <v>906</v>
      </c>
      <c r="I29" s="501"/>
      <c r="J29" s="201"/>
      <c r="K29" s="510"/>
      <c r="L29" s="511"/>
      <c r="M29" s="353"/>
      <c r="N29" s="512"/>
      <c r="O29" s="513"/>
      <c r="P29" s="513"/>
      <c r="Q29" s="513"/>
      <c r="R29" s="514"/>
      <c r="S29" s="515"/>
      <c r="T29" s="515"/>
      <c r="U29" s="515"/>
      <c r="V29" s="515"/>
      <c r="W29" s="515"/>
      <c r="X29" s="515"/>
    </row>
    <row r="30" spans="1:24" ht="32.25" customHeight="1" x14ac:dyDescent="0.15">
      <c r="A30" s="332">
        <v>18</v>
      </c>
      <c r="B30" s="507"/>
      <c r="C30" s="508"/>
      <c r="D30" s="508"/>
      <c r="E30" s="508"/>
      <c r="F30" s="508"/>
      <c r="G30" s="509"/>
      <c r="H30" s="500" t="s">
        <v>906</v>
      </c>
      <c r="I30" s="501"/>
      <c r="J30" s="201"/>
      <c r="K30" s="510"/>
      <c r="L30" s="511"/>
      <c r="M30" s="353"/>
      <c r="N30" s="512"/>
      <c r="O30" s="513"/>
      <c r="P30" s="513"/>
      <c r="Q30" s="513"/>
      <c r="R30" s="514"/>
      <c r="S30" s="515"/>
      <c r="T30" s="515"/>
      <c r="U30" s="515"/>
      <c r="V30" s="515"/>
      <c r="W30" s="515"/>
      <c r="X30" s="515"/>
    </row>
    <row r="31" spans="1:24" ht="32.25" customHeight="1" x14ac:dyDescent="0.15">
      <c r="A31" s="332">
        <v>19</v>
      </c>
      <c r="B31" s="507"/>
      <c r="C31" s="508"/>
      <c r="D31" s="508"/>
      <c r="E31" s="508"/>
      <c r="F31" s="508"/>
      <c r="G31" s="509"/>
      <c r="H31" s="500" t="s">
        <v>906</v>
      </c>
      <c r="I31" s="501"/>
      <c r="J31" s="201"/>
      <c r="K31" s="510"/>
      <c r="L31" s="511"/>
      <c r="M31" s="353"/>
      <c r="N31" s="512"/>
      <c r="O31" s="513"/>
      <c r="P31" s="513"/>
      <c r="Q31" s="513"/>
      <c r="R31" s="514"/>
      <c r="S31" s="515"/>
      <c r="T31" s="515"/>
      <c r="U31" s="515"/>
      <c r="V31" s="515"/>
      <c r="W31" s="515"/>
      <c r="X31" s="515"/>
    </row>
    <row r="32" spans="1:24" ht="32.25" customHeight="1" x14ac:dyDescent="0.15">
      <c r="A32" s="332">
        <v>20</v>
      </c>
      <c r="B32" s="507"/>
      <c r="C32" s="508"/>
      <c r="D32" s="508"/>
      <c r="E32" s="508"/>
      <c r="F32" s="508"/>
      <c r="G32" s="509"/>
      <c r="H32" s="500" t="s">
        <v>906</v>
      </c>
      <c r="I32" s="501"/>
      <c r="J32" s="201"/>
      <c r="K32" s="510"/>
      <c r="L32" s="511"/>
      <c r="M32" s="353"/>
      <c r="N32" s="512"/>
      <c r="O32" s="513"/>
      <c r="P32" s="513"/>
      <c r="Q32" s="513"/>
      <c r="R32" s="514"/>
      <c r="S32" s="515"/>
      <c r="T32" s="515"/>
      <c r="U32" s="515"/>
      <c r="V32" s="515"/>
      <c r="W32" s="515"/>
      <c r="X32" s="515"/>
    </row>
    <row r="33" spans="1:24" ht="32.25" customHeight="1" x14ac:dyDescent="0.15">
      <c r="A33" s="332">
        <v>21</v>
      </c>
      <c r="B33" s="507"/>
      <c r="C33" s="508"/>
      <c r="D33" s="508"/>
      <c r="E33" s="508"/>
      <c r="F33" s="508"/>
      <c r="G33" s="509"/>
      <c r="H33" s="500" t="s">
        <v>906</v>
      </c>
      <c r="I33" s="501"/>
      <c r="J33" s="201"/>
      <c r="K33" s="510"/>
      <c r="L33" s="511"/>
      <c r="M33" s="353"/>
      <c r="N33" s="512"/>
      <c r="O33" s="513"/>
      <c r="P33" s="513"/>
      <c r="Q33" s="513"/>
      <c r="R33" s="514"/>
      <c r="S33" s="515"/>
      <c r="T33" s="515"/>
      <c r="U33" s="515"/>
      <c r="V33" s="515"/>
      <c r="W33" s="515"/>
      <c r="X33" s="515"/>
    </row>
    <row r="34" spans="1:24" ht="32.25" customHeight="1" x14ac:dyDescent="0.15">
      <c r="A34" s="332">
        <v>22</v>
      </c>
      <c r="B34" s="507"/>
      <c r="C34" s="508"/>
      <c r="D34" s="508"/>
      <c r="E34" s="508"/>
      <c r="F34" s="508"/>
      <c r="G34" s="509"/>
      <c r="H34" s="500" t="s">
        <v>906</v>
      </c>
      <c r="I34" s="501"/>
      <c r="J34" s="201"/>
      <c r="K34" s="510"/>
      <c r="L34" s="511"/>
      <c r="M34" s="353"/>
      <c r="N34" s="512"/>
      <c r="O34" s="513"/>
      <c r="P34" s="513"/>
      <c r="Q34" s="513"/>
      <c r="R34" s="514"/>
      <c r="S34" s="515"/>
      <c r="T34" s="515"/>
      <c r="U34" s="515"/>
      <c r="V34" s="515"/>
      <c r="W34" s="515"/>
      <c r="X34" s="515"/>
    </row>
    <row r="35" spans="1:24" ht="32.25" customHeight="1" x14ac:dyDescent="0.15">
      <c r="A35" s="171">
        <v>23</v>
      </c>
      <c r="B35" s="497"/>
      <c r="C35" s="498"/>
      <c r="D35" s="498"/>
      <c r="E35" s="498"/>
      <c r="F35" s="498"/>
      <c r="G35" s="499"/>
      <c r="H35" s="500" t="s">
        <v>906</v>
      </c>
      <c r="I35" s="501"/>
      <c r="J35" s="201"/>
      <c r="K35" s="502"/>
      <c r="L35" s="502"/>
      <c r="M35" s="355"/>
      <c r="N35" s="503"/>
      <c r="O35" s="504"/>
      <c r="P35" s="504"/>
      <c r="Q35" s="504"/>
      <c r="R35" s="505"/>
      <c r="S35" s="506"/>
      <c r="T35" s="506"/>
      <c r="U35" s="506"/>
      <c r="V35" s="506"/>
      <c r="W35" s="506"/>
    </row>
    <row r="36" spans="1:24" ht="32.25" customHeight="1" x14ac:dyDescent="0.15">
      <c r="A36" s="171">
        <v>24</v>
      </c>
      <c r="B36" s="497"/>
      <c r="C36" s="498"/>
      <c r="D36" s="498"/>
      <c r="E36" s="498"/>
      <c r="F36" s="498"/>
      <c r="G36" s="499"/>
      <c r="H36" s="500" t="s">
        <v>906</v>
      </c>
      <c r="I36" s="501"/>
      <c r="J36" s="201"/>
      <c r="K36" s="502"/>
      <c r="L36" s="502"/>
      <c r="M36" s="355"/>
      <c r="N36" s="503"/>
      <c r="O36" s="504"/>
      <c r="P36" s="504"/>
      <c r="Q36" s="504"/>
      <c r="R36" s="505"/>
      <c r="S36" s="506"/>
      <c r="T36" s="506"/>
      <c r="U36" s="506"/>
      <c r="V36" s="506"/>
      <c r="W36" s="506"/>
    </row>
    <row r="37" spans="1:24" ht="32.25" customHeight="1" x14ac:dyDescent="0.15">
      <c r="A37" s="171">
        <v>25</v>
      </c>
      <c r="B37" s="497"/>
      <c r="C37" s="498"/>
      <c r="D37" s="498"/>
      <c r="E37" s="498"/>
      <c r="F37" s="498"/>
      <c r="G37" s="499"/>
      <c r="H37" s="500" t="s">
        <v>906</v>
      </c>
      <c r="I37" s="501"/>
      <c r="J37" s="201"/>
      <c r="K37" s="502"/>
      <c r="L37" s="502"/>
      <c r="M37" s="355"/>
      <c r="N37" s="503"/>
      <c r="O37" s="504"/>
      <c r="P37" s="504"/>
      <c r="Q37" s="504"/>
      <c r="R37" s="505"/>
      <c r="S37" s="506"/>
      <c r="T37" s="506"/>
      <c r="U37" s="506"/>
      <c r="V37" s="506"/>
      <c r="W37" s="506"/>
    </row>
    <row r="38" spans="1:24" ht="32.25" customHeight="1" x14ac:dyDescent="0.15">
      <c r="A38" s="171">
        <v>26</v>
      </c>
      <c r="B38" s="497"/>
      <c r="C38" s="498"/>
      <c r="D38" s="498"/>
      <c r="E38" s="498"/>
      <c r="F38" s="498"/>
      <c r="G38" s="499"/>
      <c r="H38" s="500" t="s">
        <v>906</v>
      </c>
      <c r="I38" s="501"/>
      <c r="J38" s="201"/>
      <c r="K38" s="502"/>
      <c r="L38" s="502"/>
      <c r="M38" s="355"/>
      <c r="N38" s="503"/>
      <c r="O38" s="504"/>
      <c r="P38" s="504"/>
      <c r="Q38" s="504"/>
      <c r="R38" s="505"/>
      <c r="S38" s="506"/>
      <c r="T38" s="506"/>
      <c r="U38" s="506"/>
      <c r="V38" s="506"/>
      <c r="W38" s="506"/>
    </row>
    <row r="39" spans="1:24" ht="32.25" customHeight="1" x14ac:dyDescent="0.15">
      <c r="A39" s="171">
        <v>27</v>
      </c>
      <c r="B39" s="497"/>
      <c r="C39" s="498"/>
      <c r="D39" s="498"/>
      <c r="E39" s="498"/>
      <c r="F39" s="498"/>
      <c r="G39" s="499"/>
      <c r="H39" s="500" t="s">
        <v>906</v>
      </c>
      <c r="I39" s="501"/>
      <c r="J39" s="201"/>
      <c r="K39" s="502"/>
      <c r="L39" s="502"/>
      <c r="M39" s="355"/>
      <c r="N39" s="503"/>
      <c r="O39" s="504"/>
      <c r="P39" s="504"/>
      <c r="Q39" s="504"/>
      <c r="R39" s="505"/>
      <c r="S39" s="506"/>
      <c r="T39" s="506"/>
      <c r="U39" s="506"/>
      <c r="V39" s="506"/>
      <c r="W39" s="506"/>
    </row>
  </sheetData>
  <protectedRanges>
    <protectedRange sqref="N3 U3" name="範囲1"/>
  </protectedRanges>
  <mergeCells count="126">
    <mergeCell ref="A14:A15"/>
    <mergeCell ref="B14:G15"/>
    <mergeCell ref="H14:I15"/>
    <mergeCell ref="J14:J15"/>
    <mergeCell ref="K14:L15"/>
    <mergeCell ref="M14:M15"/>
    <mergeCell ref="N14:R15"/>
    <mergeCell ref="S14:X15"/>
    <mergeCell ref="B16:G16"/>
    <mergeCell ref="H16:I16"/>
    <mergeCell ref="K16:L16"/>
    <mergeCell ref="N16:R16"/>
    <mergeCell ref="S16:X16"/>
    <mergeCell ref="N3:O3"/>
    <mergeCell ref="Q3:R3"/>
    <mergeCell ref="U3:V3"/>
    <mergeCell ref="B17:G17"/>
    <mergeCell ref="H17:I17"/>
    <mergeCell ref="K17:L17"/>
    <mergeCell ref="N17:R17"/>
    <mergeCell ref="S17:X17"/>
    <mergeCell ref="B18:G18"/>
    <mergeCell ref="H18:I18"/>
    <mergeCell ref="K18:L18"/>
    <mergeCell ref="N18:R18"/>
    <mergeCell ref="S18:X18"/>
    <mergeCell ref="B20:G20"/>
    <mergeCell ref="H20:I20"/>
    <mergeCell ref="K20:L20"/>
    <mergeCell ref="N20:R20"/>
    <mergeCell ref="S20:X20"/>
    <mergeCell ref="B21:G21"/>
    <mergeCell ref="H21:I21"/>
    <mergeCell ref="K21:L21"/>
    <mergeCell ref="N21:R21"/>
    <mergeCell ref="S21:X21"/>
    <mergeCell ref="B22:G22"/>
    <mergeCell ref="H22:I22"/>
    <mergeCell ref="K22:L22"/>
    <mergeCell ref="N22:R22"/>
    <mergeCell ref="S22:X22"/>
    <mergeCell ref="B23:G23"/>
    <mergeCell ref="H23:I23"/>
    <mergeCell ref="K23:L23"/>
    <mergeCell ref="N23:R23"/>
    <mergeCell ref="S23:X23"/>
    <mergeCell ref="B24:G24"/>
    <mergeCell ref="H24:I24"/>
    <mergeCell ref="K24:L24"/>
    <mergeCell ref="N24:R24"/>
    <mergeCell ref="S24:X24"/>
    <mergeCell ref="B25:G25"/>
    <mergeCell ref="H25:I25"/>
    <mergeCell ref="K25:L25"/>
    <mergeCell ref="N25:R25"/>
    <mergeCell ref="S25:X25"/>
    <mergeCell ref="B26:G26"/>
    <mergeCell ref="H26:I26"/>
    <mergeCell ref="K26:L26"/>
    <mergeCell ref="N26:R26"/>
    <mergeCell ref="S26:X26"/>
    <mergeCell ref="B27:G27"/>
    <mergeCell ref="H27:I27"/>
    <mergeCell ref="K27:L27"/>
    <mergeCell ref="N27:R27"/>
    <mergeCell ref="S27:X27"/>
    <mergeCell ref="B28:G28"/>
    <mergeCell ref="H28:I28"/>
    <mergeCell ref="K28:L28"/>
    <mergeCell ref="N28:R28"/>
    <mergeCell ref="S28:X28"/>
    <mergeCell ref="B29:G29"/>
    <mergeCell ref="H29:I29"/>
    <mergeCell ref="K29:L29"/>
    <mergeCell ref="N29:R29"/>
    <mergeCell ref="S29:X29"/>
    <mergeCell ref="B30:G30"/>
    <mergeCell ref="H30:I30"/>
    <mergeCell ref="K30:L30"/>
    <mergeCell ref="N30:R30"/>
    <mergeCell ref="S30:X30"/>
    <mergeCell ref="B31:G31"/>
    <mergeCell ref="H31:I31"/>
    <mergeCell ref="K31:L31"/>
    <mergeCell ref="N31:R31"/>
    <mergeCell ref="S31:X31"/>
    <mergeCell ref="B32:G32"/>
    <mergeCell ref="H32:I32"/>
    <mergeCell ref="K32:L32"/>
    <mergeCell ref="N32:R32"/>
    <mergeCell ref="S32:X32"/>
    <mergeCell ref="B33:G33"/>
    <mergeCell ref="H33:I33"/>
    <mergeCell ref="K33:L33"/>
    <mergeCell ref="N33:R33"/>
    <mergeCell ref="S33:X33"/>
    <mergeCell ref="B34:G34"/>
    <mergeCell ref="H34:I34"/>
    <mergeCell ref="K34:L34"/>
    <mergeCell ref="N34:R34"/>
    <mergeCell ref="S34:X34"/>
    <mergeCell ref="B35:G35"/>
    <mergeCell ref="H35:I35"/>
    <mergeCell ref="K35:L35"/>
    <mergeCell ref="N35:R35"/>
    <mergeCell ref="S35:W35"/>
    <mergeCell ref="B36:G36"/>
    <mergeCell ref="H36:I36"/>
    <mergeCell ref="K36:L36"/>
    <mergeCell ref="N36:R36"/>
    <mergeCell ref="S36:W36"/>
    <mergeCell ref="B37:G37"/>
    <mergeCell ref="H37:I37"/>
    <mergeCell ref="K37:L37"/>
    <mergeCell ref="N37:R37"/>
    <mergeCell ref="S37:W37"/>
    <mergeCell ref="B38:G38"/>
    <mergeCell ref="H38:I38"/>
    <mergeCell ref="K38:L38"/>
    <mergeCell ref="N38:R38"/>
    <mergeCell ref="S38:W38"/>
    <mergeCell ref="B39:G39"/>
    <mergeCell ref="H39:I39"/>
    <mergeCell ref="K39:L39"/>
    <mergeCell ref="N39:R39"/>
    <mergeCell ref="S39:W39"/>
  </mergeCells>
  <phoneticPr fontId="1"/>
  <dataValidations count="3">
    <dataValidation type="list" allowBlank="1" showInputMessage="1" showErrorMessage="1" sqref="J16:J18 J20:J39" xr:uid="{00000000-0002-0000-0200-000000000000}">
      <formula1>"１,２,３,４,５,①,②"</formula1>
    </dataValidation>
    <dataValidation type="list" allowBlank="1" showInputMessage="1" showErrorMessage="1" sqref="K16:K18 K20:K39" xr:uid="{00000000-0002-0000-0200-000001000000}">
      <formula1>"Ⅰ,Ⅱ,Ⅱa,Ⅱb,Ⅲ,Ⅲa,Ⅲb,Ⅳ,M"</formula1>
    </dataValidation>
    <dataValidation type="list" allowBlank="1" showInputMessage="1" showErrorMessage="1" sqref="H16:I18 H20:I39" xr:uid="{B9DEE8E9-97CB-4F6D-BF91-6A46570FBFCA}">
      <formula1>"　,有,無"</formula1>
    </dataValidation>
  </dataValidations>
  <pageMargins left="0.70866141732283472" right="0.70866141732283472" top="0.74803149606299213" bottom="0.74803149606299213" header="0.31496062992125984" footer="0.31496062992125984"/>
  <pageSetup paperSize="9" scale="83"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M42"/>
  <sheetViews>
    <sheetView showGridLines="0" view="pageBreakPreview" zoomScaleNormal="80" zoomScaleSheetLayoutView="100" workbookViewId="0">
      <selection activeCell="B9" sqref="B9"/>
    </sheetView>
  </sheetViews>
  <sheetFormatPr defaultRowHeight="13.5" x14ac:dyDescent="0.15"/>
  <cols>
    <col min="1" max="12" width="4.375" style="162" customWidth="1"/>
    <col min="13" max="13" width="10.5" style="162" customWidth="1"/>
    <col min="14" max="34" width="4.375" style="162" customWidth="1"/>
    <col min="35" max="16384" width="9" style="162"/>
  </cols>
  <sheetData>
    <row r="1" spans="1:39" s="156" customFormat="1" ht="21" customHeight="1" x14ac:dyDescent="0.15">
      <c r="A1" s="156" t="s">
        <v>677</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row>
    <row r="2" spans="1:39" s="156" customFormat="1" ht="21" customHeight="1" x14ac:dyDescent="0.15">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row>
    <row r="3" spans="1:39" s="158" customFormat="1" ht="21" customHeight="1" x14ac:dyDescent="0.25">
      <c r="A3" s="166" t="s">
        <v>138</v>
      </c>
      <c r="B3" s="167"/>
      <c r="C3" s="167"/>
      <c r="D3" s="167"/>
      <c r="L3" s="177" t="s">
        <v>504</v>
      </c>
      <c r="M3" s="177"/>
      <c r="N3" s="468">
        <v>8</v>
      </c>
      <c r="O3" s="468"/>
      <c r="P3" s="177" t="s">
        <v>505</v>
      </c>
      <c r="Q3" s="469">
        <f>IF(N3=0,"",YEAR(DATE(2018+N3,1,1)))</f>
        <v>2026</v>
      </c>
      <c r="R3" s="469"/>
      <c r="S3" s="178" t="s">
        <v>507</v>
      </c>
      <c r="T3" s="178" t="s">
        <v>508</v>
      </c>
      <c r="U3" s="468"/>
      <c r="V3" s="468"/>
      <c r="W3" s="178" t="s">
        <v>509</v>
      </c>
    </row>
    <row r="4" spans="1:39" s="158" customFormat="1" ht="21" customHeight="1" x14ac:dyDescent="0.15">
      <c r="A4" s="197"/>
      <c r="B4" s="197"/>
      <c r="L4" s="352" t="s">
        <v>764</v>
      </c>
      <c r="M4" s="352"/>
      <c r="N4" s="352"/>
      <c r="O4" s="352"/>
      <c r="P4" s="352"/>
      <c r="Q4" s="352"/>
      <c r="R4" s="352"/>
      <c r="S4" s="352"/>
      <c r="T4" s="352"/>
      <c r="U4" s="352"/>
    </row>
    <row r="5" spans="1:39" s="158" customFormat="1" ht="21" customHeight="1" x14ac:dyDescent="0.15">
      <c r="B5" s="168"/>
    </row>
    <row r="6" spans="1:39" ht="21" customHeight="1" x14ac:dyDescent="0.15">
      <c r="A6" s="164" t="s">
        <v>141</v>
      </c>
      <c r="B6" s="164"/>
    </row>
    <row r="7" spans="1:39" ht="21" customHeight="1" x14ac:dyDescent="0.15">
      <c r="A7" s="165">
        <v>1</v>
      </c>
      <c r="B7" s="164" t="s">
        <v>546</v>
      </c>
      <c r="C7" s="164"/>
      <c r="D7" s="164"/>
    </row>
    <row r="8" spans="1:39" ht="21" customHeight="1" x14ac:dyDescent="0.15">
      <c r="A8" s="165">
        <v>2</v>
      </c>
      <c r="B8" s="164" t="s">
        <v>501</v>
      </c>
      <c r="C8" s="164"/>
      <c r="D8" s="164"/>
    </row>
    <row r="9" spans="1:39" ht="21" customHeight="1" x14ac:dyDescent="0.15">
      <c r="A9" s="165">
        <v>3</v>
      </c>
      <c r="B9" s="164" t="s">
        <v>911</v>
      </c>
      <c r="C9" s="164"/>
      <c r="D9" s="164"/>
    </row>
    <row r="10" spans="1:39" ht="21" customHeight="1" x14ac:dyDescent="0.15">
      <c r="A10" s="165">
        <v>4</v>
      </c>
      <c r="B10" s="164" t="s">
        <v>765</v>
      </c>
      <c r="C10" s="164"/>
      <c r="D10" s="164"/>
    </row>
    <row r="11" spans="1:39" ht="21" customHeight="1" x14ac:dyDescent="0.15">
      <c r="A11" s="165">
        <v>5</v>
      </c>
      <c r="B11" s="164" t="s">
        <v>766</v>
      </c>
      <c r="C11" s="164"/>
      <c r="D11" s="164"/>
    </row>
    <row r="12" spans="1:39" ht="21" customHeight="1" x14ac:dyDescent="0.15">
      <c r="A12" s="165">
        <v>6</v>
      </c>
      <c r="B12" s="164" t="s">
        <v>549</v>
      </c>
      <c r="C12" s="164"/>
      <c r="D12" s="164"/>
    </row>
    <row r="13" spans="1:39" ht="21" customHeight="1" x14ac:dyDescent="0.15">
      <c r="A13" s="165"/>
      <c r="B13" s="164"/>
      <c r="C13" s="164"/>
      <c r="D13" s="164"/>
    </row>
    <row r="14" spans="1:39" ht="21" customHeight="1" x14ac:dyDescent="0.15">
      <c r="A14" s="531" t="s">
        <v>547</v>
      </c>
      <c r="B14" s="532" t="s">
        <v>139</v>
      </c>
      <c r="C14" s="533"/>
      <c r="D14" s="533"/>
      <c r="E14" s="533"/>
      <c r="F14" s="533"/>
      <c r="G14" s="534"/>
      <c r="H14" s="538" t="s">
        <v>905</v>
      </c>
      <c r="I14" s="539"/>
      <c r="J14" s="542" t="s">
        <v>500</v>
      </c>
      <c r="K14" s="543" t="s">
        <v>147</v>
      </c>
      <c r="L14" s="543"/>
      <c r="M14" s="544" t="s">
        <v>767</v>
      </c>
      <c r="N14" s="543" t="s">
        <v>768</v>
      </c>
      <c r="O14" s="531"/>
      <c r="P14" s="531"/>
      <c r="Q14" s="531"/>
      <c r="R14" s="531"/>
      <c r="S14" s="531" t="s">
        <v>140</v>
      </c>
      <c r="T14" s="531"/>
      <c r="U14" s="531"/>
      <c r="V14" s="531"/>
      <c r="W14" s="531"/>
    </row>
    <row r="15" spans="1:39" ht="21" customHeight="1" x14ac:dyDescent="0.15">
      <c r="A15" s="531"/>
      <c r="B15" s="535"/>
      <c r="C15" s="536"/>
      <c r="D15" s="536"/>
      <c r="E15" s="536"/>
      <c r="F15" s="536"/>
      <c r="G15" s="537"/>
      <c r="H15" s="540"/>
      <c r="I15" s="541"/>
      <c r="J15" s="542"/>
      <c r="K15" s="543"/>
      <c r="L15" s="543"/>
      <c r="M15" s="545"/>
      <c r="N15" s="531"/>
      <c r="O15" s="531"/>
      <c r="P15" s="531"/>
      <c r="Q15" s="531"/>
      <c r="R15" s="531"/>
      <c r="S15" s="531"/>
      <c r="T15" s="531"/>
      <c r="U15" s="531"/>
      <c r="V15" s="531"/>
      <c r="W15" s="531"/>
    </row>
    <row r="16" spans="1:39" ht="32.25" customHeight="1" x14ac:dyDescent="0.15">
      <c r="A16" s="332">
        <v>1</v>
      </c>
      <c r="B16" s="497"/>
      <c r="C16" s="498"/>
      <c r="D16" s="498"/>
      <c r="E16" s="498"/>
      <c r="F16" s="498"/>
      <c r="G16" s="499"/>
      <c r="H16" s="500"/>
      <c r="I16" s="501"/>
      <c r="J16" s="333"/>
      <c r="K16" s="510"/>
      <c r="L16" s="511"/>
      <c r="M16" s="353"/>
      <c r="N16" s="512"/>
      <c r="O16" s="513"/>
      <c r="P16" s="513"/>
      <c r="Q16" s="513"/>
      <c r="R16" s="514"/>
      <c r="S16" s="515"/>
      <c r="T16" s="515"/>
      <c r="U16" s="515"/>
      <c r="V16" s="515"/>
      <c r="W16" s="515"/>
    </row>
    <row r="17" spans="1:23" ht="32.25" customHeight="1" x14ac:dyDescent="0.15">
      <c r="A17" s="332">
        <v>2</v>
      </c>
      <c r="B17" s="497"/>
      <c r="C17" s="498"/>
      <c r="D17" s="498"/>
      <c r="E17" s="498"/>
      <c r="F17" s="498"/>
      <c r="G17" s="499"/>
      <c r="H17" s="500"/>
      <c r="I17" s="501"/>
      <c r="J17" s="333"/>
      <c r="K17" s="510"/>
      <c r="L17" s="511"/>
      <c r="M17" s="353"/>
      <c r="N17" s="512"/>
      <c r="O17" s="513"/>
      <c r="P17" s="513"/>
      <c r="Q17" s="513"/>
      <c r="R17" s="514"/>
      <c r="S17" s="515"/>
      <c r="T17" s="515"/>
      <c r="U17" s="515"/>
      <c r="V17" s="515"/>
      <c r="W17" s="515"/>
    </row>
    <row r="18" spans="1:23" ht="32.25" customHeight="1" x14ac:dyDescent="0.15">
      <c r="A18" s="332">
        <v>3</v>
      </c>
      <c r="B18" s="497"/>
      <c r="C18" s="498"/>
      <c r="D18" s="498"/>
      <c r="E18" s="498"/>
      <c r="F18" s="498"/>
      <c r="G18" s="499"/>
      <c r="H18" s="500"/>
      <c r="I18" s="501"/>
      <c r="J18" s="333"/>
      <c r="K18" s="553"/>
      <c r="L18" s="553"/>
      <c r="M18" s="353"/>
      <c r="N18" s="512"/>
      <c r="O18" s="513"/>
      <c r="P18" s="513"/>
      <c r="Q18" s="513"/>
      <c r="R18" s="514"/>
      <c r="S18" s="515"/>
      <c r="T18" s="515"/>
      <c r="U18" s="515"/>
      <c r="V18" s="515"/>
      <c r="W18" s="515"/>
    </row>
    <row r="19" spans="1:23" ht="32.25" customHeight="1" x14ac:dyDescent="0.15">
      <c r="A19" s="332">
        <v>4</v>
      </c>
      <c r="B19" s="497"/>
      <c r="C19" s="498"/>
      <c r="D19" s="498"/>
      <c r="E19" s="498"/>
      <c r="F19" s="498"/>
      <c r="G19" s="499"/>
      <c r="H19" s="500"/>
      <c r="I19" s="501"/>
      <c r="J19" s="333"/>
      <c r="K19" s="553"/>
      <c r="L19" s="553"/>
      <c r="M19" s="353"/>
      <c r="N19" s="512"/>
      <c r="O19" s="513"/>
      <c r="P19" s="513"/>
      <c r="Q19" s="513"/>
      <c r="R19" s="514"/>
      <c r="S19" s="515"/>
      <c r="T19" s="515"/>
      <c r="U19" s="515"/>
      <c r="V19" s="515"/>
      <c r="W19" s="515"/>
    </row>
    <row r="20" spans="1:23" ht="32.25" customHeight="1" x14ac:dyDescent="0.15">
      <c r="A20" s="332">
        <v>5</v>
      </c>
      <c r="B20" s="497"/>
      <c r="C20" s="498"/>
      <c r="D20" s="498"/>
      <c r="E20" s="498"/>
      <c r="F20" s="498"/>
      <c r="G20" s="499"/>
      <c r="H20" s="500"/>
      <c r="I20" s="501"/>
      <c r="J20" s="333"/>
      <c r="K20" s="553"/>
      <c r="L20" s="553"/>
      <c r="M20" s="353"/>
      <c r="N20" s="512"/>
      <c r="O20" s="513"/>
      <c r="P20" s="513"/>
      <c r="Q20" s="513"/>
      <c r="R20" s="514"/>
      <c r="S20" s="515"/>
      <c r="T20" s="515"/>
      <c r="U20" s="515"/>
      <c r="V20" s="515"/>
      <c r="W20" s="515"/>
    </row>
    <row r="21" spans="1:23" ht="32.25" customHeight="1" x14ac:dyDescent="0.15">
      <c r="A21" s="332">
        <v>6</v>
      </c>
      <c r="B21" s="497"/>
      <c r="C21" s="498"/>
      <c r="D21" s="498"/>
      <c r="E21" s="498"/>
      <c r="F21" s="498"/>
      <c r="G21" s="499"/>
      <c r="H21" s="500"/>
      <c r="I21" s="501"/>
      <c r="J21" s="333"/>
      <c r="K21" s="553"/>
      <c r="L21" s="553"/>
      <c r="M21" s="356"/>
      <c r="N21" s="512"/>
      <c r="O21" s="513"/>
      <c r="P21" s="513"/>
      <c r="Q21" s="513"/>
      <c r="R21" s="514"/>
      <c r="S21" s="515"/>
      <c r="T21" s="515"/>
      <c r="U21" s="515"/>
      <c r="V21" s="515"/>
      <c r="W21" s="515"/>
    </row>
    <row r="22" spans="1:23" ht="32.25" customHeight="1" x14ac:dyDescent="0.15">
      <c r="A22" s="332">
        <v>7</v>
      </c>
      <c r="B22" s="497"/>
      <c r="C22" s="498"/>
      <c r="D22" s="498"/>
      <c r="E22" s="498"/>
      <c r="F22" s="498"/>
      <c r="G22" s="499"/>
      <c r="H22" s="500"/>
      <c r="I22" s="501"/>
      <c r="J22" s="333"/>
      <c r="K22" s="553"/>
      <c r="L22" s="553"/>
      <c r="M22" s="355"/>
      <c r="N22" s="503"/>
      <c r="O22" s="504"/>
      <c r="P22" s="504"/>
      <c r="Q22" s="504"/>
      <c r="R22" s="505"/>
      <c r="S22" s="515"/>
      <c r="T22" s="515"/>
      <c r="U22" s="515"/>
      <c r="V22" s="515"/>
      <c r="W22" s="515"/>
    </row>
    <row r="23" spans="1:23" ht="32.25" customHeight="1" x14ac:dyDescent="0.15">
      <c r="A23" s="332">
        <v>8</v>
      </c>
      <c r="B23" s="497"/>
      <c r="C23" s="498"/>
      <c r="D23" s="498"/>
      <c r="E23" s="498"/>
      <c r="F23" s="498"/>
      <c r="G23" s="499"/>
      <c r="H23" s="500"/>
      <c r="I23" s="501"/>
      <c r="J23" s="333"/>
      <c r="K23" s="553"/>
      <c r="L23" s="553"/>
      <c r="M23" s="353"/>
      <c r="N23" s="512"/>
      <c r="O23" s="513"/>
      <c r="P23" s="513"/>
      <c r="Q23" s="513"/>
      <c r="R23" s="514"/>
      <c r="S23" s="515"/>
      <c r="T23" s="515"/>
      <c r="U23" s="515"/>
      <c r="V23" s="515"/>
      <c r="W23" s="515"/>
    </row>
    <row r="24" spans="1:23" ht="32.25" customHeight="1" thickBot="1" x14ac:dyDescent="0.2">
      <c r="A24" s="170">
        <v>9</v>
      </c>
      <c r="B24" s="554"/>
      <c r="C24" s="555"/>
      <c r="D24" s="555"/>
      <c r="E24" s="555"/>
      <c r="F24" s="555"/>
      <c r="G24" s="556"/>
      <c r="H24" s="523"/>
      <c r="I24" s="524"/>
      <c r="J24" s="202"/>
      <c r="K24" s="525"/>
      <c r="L24" s="526"/>
      <c r="M24" s="357"/>
      <c r="N24" s="527"/>
      <c r="O24" s="528"/>
      <c r="P24" s="528"/>
      <c r="Q24" s="528"/>
      <c r="R24" s="529"/>
      <c r="S24" s="530"/>
      <c r="T24" s="530"/>
      <c r="U24" s="530"/>
      <c r="V24" s="530"/>
      <c r="W24" s="530"/>
    </row>
    <row r="25" spans="1:23" ht="32.25" customHeight="1" thickTop="1" x14ac:dyDescent="0.15">
      <c r="A25" s="205">
        <v>10</v>
      </c>
      <c r="B25" s="550"/>
      <c r="C25" s="551"/>
      <c r="D25" s="551"/>
      <c r="E25" s="551"/>
      <c r="F25" s="551"/>
      <c r="G25" s="552"/>
      <c r="H25" s="516"/>
      <c r="I25" s="517"/>
      <c r="J25" s="201"/>
      <c r="K25" s="518"/>
      <c r="L25" s="519"/>
      <c r="M25" s="355"/>
      <c r="N25" s="503"/>
      <c r="O25" s="504"/>
      <c r="P25" s="504"/>
      <c r="Q25" s="504"/>
      <c r="R25" s="505"/>
      <c r="S25" s="506"/>
      <c r="T25" s="506"/>
      <c r="U25" s="506"/>
      <c r="V25" s="506"/>
      <c r="W25" s="506"/>
    </row>
    <row r="26" spans="1:23" ht="32.25" customHeight="1" x14ac:dyDescent="0.15">
      <c r="A26" s="332">
        <v>11</v>
      </c>
      <c r="B26" s="497"/>
      <c r="C26" s="498"/>
      <c r="D26" s="498"/>
      <c r="E26" s="498"/>
      <c r="F26" s="498"/>
      <c r="G26" s="499"/>
      <c r="H26" s="500"/>
      <c r="I26" s="501"/>
      <c r="J26" s="333"/>
      <c r="K26" s="510"/>
      <c r="L26" s="511"/>
      <c r="M26" s="353"/>
      <c r="N26" s="512"/>
      <c r="O26" s="513"/>
      <c r="P26" s="513"/>
      <c r="Q26" s="513"/>
      <c r="R26" s="514"/>
      <c r="S26" s="515"/>
      <c r="T26" s="515"/>
      <c r="U26" s="515"/>
      <c r="V26" s="515"/>
      <c r="W26" s="515"/>
    </row>
    <row r="27" spans="1:23" ht="32.25" customHeight="1" x14ac:dyDescent="0.15">
      <c r="A27" s="204">
        <v>12</v>
      </c>
      <c r="B27" s="497"/>
      <c r="C27" s="498"/>
      <c r="D27" s="498"/>
      <c r="E27" s="498"/>
      <c r="F27" s="498"/>
      <c r="G27" s="499"/>
      <c r="H27" s="500"/>
      <c r="I27" s="501"/>
      <c r="J27" s="201"/>
      <c r="K27" s="510"/>
      <c r="L27" s="511"/>
      <c r="M27" s="353"/>
      <c r="N27" s="512"/>
      <c r="O27" s="513"/>
      <c r="P27" s="513"/>
      <c r="Q27" s="513"/>
      <c r="R27" s="514"/>
      <c r="S27" s="515"/>
      <c r="T27" s="515"/>
      <c r="U27" s="515"/>
      <c r="V27" s="515"/>
      <c r="W27" s="515"/>
    </row>
    <row r="28" spans="1:23" ht="32.25" customHeight="1" x14ac:dyDescent="0.15">
      <c r="A28" s="332">
        <v>13</v>
      </c>
      <c r="B28" s="497"/>
      <c r="C28" s="498"/>
      <c r="D28" s="498"/>
      <c r="E28" s="498"/>
      <c r="F28" s="498"/>
      <c r="G28" s="499"/>
      <c r="H28" s="500"/>
      <c r="I28" s="501"/>
      <c r="J28" s="201"/>
      <c r="K28" s="510"/>
      <c r="L28" s="511"/>
      <c r="M28" s="353"/>
      <c r="N28" s="512"/>
      <c r="O28" s="513"/>
      <c r="P28" s="513"/>
      <c r="Q28" s="513"/>
      <c r="R28" s="514"/>
      <c r="S28" s="515"/>
      <c r="T28" s="515"/>
      <c r="U28" s="515"/>
      <c r="V28" s="515"/>
      <c r="W28" s="515"/>
    </row>
    <row r="29" spans="1:23" ht="32.25" customHeight="1" x14ac:dyDescent="0.15">
      <c r="A29" s="204">
        <v>14</v>
      </c>
      <c r="B29" s="497"/>
      <c r="C29" s="498"/>
      <c r="D29" s="498"/>
      <c r="E29" s="498"/>
      <c r="F29" s="498"/>
      <c r="G29" s="499"/>
      <c r="H29" s="500"/>
      <c r="I29" s="501"/>
      <c r="J29" s="201"/>
      <c r="K29" s="510"/>
      <c r="L29" s="511"/>
      <c r="M29" s="353"/>
      <c r="N29" s="512"/>
      <c r="O29" s="513"/>
      <c r="P29" s="513"/>
      <c r="Q29" s="513"/>
      <c r="R29" s="514"/>
      <c r="S29" s="515"/>
      <c r="T29" s="515"/>
      <c r="U29" s="515"/>
      <c r="V29" s="515"/>
      <c r="W29" s="515"/>
    </row>
    <row r="30" spans="1:23" ht="32.25" customHeight="1" x14ac:dyDescent="0.15">
      <c r="A30" s="332">
        <v>15</v>
      </c>
      <c r="B30" s="497"/>
      <c r="C30" s="498"/>
      <c r="D30" s="498"/>
      <c r="E30" s="498"/>
      <c r="F30" s="498"/>
      <c r="G30" s="499"/>
      <c r="H30" s="500"/>
      <c r="I30" s="501"/>
      <c r="J30" s="201"/>
      <c r="K30" s="510"/>
      <c r="L30" s="511"/>
      <c r="M30" s="353"/>
      <c r="N30" s="512"/>
      <c r="O30" s="513"/>
      <c r="P30" s="513"/>
      <c r="Q30" s="513"/>
      <c r="R30" s="514"/>
      <c r="S30" s="515"/>
      <c r="T30" s="515"/>
      <c r="U30" s="515"/>
      <c r="V30" s="515"/>
      <c r="W30" s="515"/>
    </row>
    <row r="31" spans="1:23" ht="32.25" customHeight="1" x14ac:dyDescent="0.15">
      <c r="A31" s="204">
        <v>16</v>
      </c>
      <c r="B31" s="497"/>
      <c r="C31" s="498"/>
      <c r="D31" s="498"/>
      <c r="E31" s="498"/>
      <c r="F31" s="498"/>
      <c r="G31" s="499"/>
      <c r="H31" s="500"/>
      <c r="I31" s="501"/>
      <c r="J31" s="201"/>
      <c r="K31" s="510"/>
      <c r="L31" s="511"/>
      <c r="M31" s="353"/>
      <c r="N31" s="512"/>
      <c r="O31" s="513"/>
      <c r="P31" s="513"/>
      <c r="Q31" s="513"/>
      <c r="R31" s="514"/>
      <c r="S31" s="515"/>
      <c r="T31" s="515"/>
      <c r="U31" s="515"/>
      <c r="V31" s="515"/>
      <c r="W31" s="515"/>
    </row>
    <row r="32" spans="1:23" ht="32.25" customHeight="1" x14ac:dyDescent="0.15">
      <c r="A32" s="204">
        <v>17</v>
      </c>
      <c r="B32" s="497"/>
      <c r="C32" s="498"/>
      <c r="D32" s="498"/>
      <c r="E32" s="498"/>
      <c r="F32" s="498"/>
      <c r="G32" s="499"/>
      <c r="H32" s="500"/>
      <c r="I32" s="501"/>
      <c r="J32" s="206"/>
      <c r="K32" s="547"/>
      <c r="L32" s="548"/>
      <c r="M32" s="353"/>
      <c r="N32" s="512"/>
      <c r="O32" s="513"/>
      <c r="P32" s="513"/>
      <c r="Q32" s="513"/>
      <c r="R32" s="514"/>
      <c r="S32" s="549"/>
      <c r="T32" s="549"/>
      <c r="U32" s="549"/>
      <c r="V32" s="549"/>
      <c r="W32" s="549"/>
    </row>
    <row r="33" spans="1:23" ht="32.25" customHeight="1" thickBot="1" x14ac:dyDescent="0.2">
      <c r="A33" s="170">
        <v>18</v>
      </c>
      <c r="B33" s="520"/>
      <c r="C33" s="521"/>
      <c r="D33" s="521"/>
      <c r="E33" s="521"/>
      <c r="F33" s="521"/>
      <c r="G33" s="522"/>
      <c r="H33" s="523"/>
      <c r="I33" s="524"/>
      <c r="J33" s="202"/>
      <c r="K33" s="546"/>
      <c r="L33" s="546"/>
      <c r="M33" s="354"/>
      <c r="N33" s="527"/>
      <c r="O33" s="528"/>
      <c r="P33" s="528"/>
      <c r="Q33" s="528"/>
      <c r="R33" s="529"/>
      <c r="S33" s="530"/>
      <c r="T33" s="530"/>
      <c r="U33" s="530"/>
      <c r="V33" s="530"/>
      <c r="W33" s="530"/>
    </row>
    <row r="34" spans="1:23" ht="32.25" customHeight="1" thickTop="1" x14ac:dyDescent="0.15">
      <c r="A34" s="171">
        <v>19</v>
      </c>
      <c r="B34" s="507"/>
      <c r="C34" s="508"/>
      <c r="D34" s="508"/>
      <c r="E34" s="508"/>
      <c r="F34" s="508"/>
      <c r="G34" s="509"/>
      <c r="H34" s="516"/>
      <c r="I34" s="517"/>
      <c r="J34" s="201"/>
      <c r="K34" s="502"/>
      <c r="L34" s="502"/>
      <c r="M34" s="355"/>
      <c r="N34" s="503"/>
      <c r="O34" s="504"/>
      <c r="P34" s="504"/>
      <c r="Q34" s="504"/>
      <c r="R34" s="505"/>
      <c r="S34" s="506"/>
      <c r="T34" s="506"/>
      <c r="U34" s="506"/>
      <c r="V34" s="506"/>
      <c r="W34" s="506"/>
    </row>
    <row r="35" spans="1:23" ht="32.25" customHeight="1" x14ac:dyDescent="0.15">
      <c r="A35" s="171">
        <v>20</v>
      </c>
      <c r="B35" s="497"/>
      <c r="C35" s="498"/>
      <c r="D35" s="498"/>
      <c r="E35" s="498"/>
      <c r="F35" s="498"/>
      <c r="G35" s="499"/>
      <c r="H35" s="500"/>
      <c r="I35" s="501"/>
      <c r="J35" s="201"/>
      <c r="K35" s="502"/>
      <c r="L35" s="502"/>
      <c r="M35" s="355"/>
      <c r="N35" s="503"/>
      <c r="O35" s="504"/>
      <c r="P35" s="504"/>
      <c r="Q35" s="504"/>
      <c r="R35" s="505"/>
      <c r="S35" s="506"/>
      <c r="T35" s="506"/>
      <c r="U35" s="506"/>
      <c r="V35" s="506"/>
      <c r="W35" s="506"/>
    </row>
    <row r="36" spans="1:23" ht="32.25" customHeight="1" x14ac:dyDescent="0.15">
      <c r="A36" s="171">
        <v>21</v>
      </c>
      <c r="B36" s="497"/>
      <c r="C36" s="498"/>
      <c r="D36" s="498"/>
      <c r="E36" s="498"/>
      <c r="F36" s="498"/>
      <c r="G36" s="499"/>
      <c r="H36" s="500"/>
      <c r="I36" s="501"/>
      <c r="J36" s="201"/>
      <c r="K36" s="502"/>
      <c r="L36" s="502"/>
      <c r="M36" s="355"/>
      <c r="N36" s="503"/>
      <c r="O36" s="504"/>
      <c r="P36" s="504"/>
      <c r="Q36" s="504"/>
      <c r="R36" s="505"/>
      <c r="S36" s="506"/>
      <c r="T36" s="506"/>
      <c r="U36" s="506"/>
      <c r="V36" s="506"/>
      <c r="W36" s="506"/>
    </row>
    <row r="37" spans="1:23" ht="32.25" customHeight="1" x14ac:dyDescent="0.15">
      <c r="A37" s="171">
        <v>22</v>
      </c>
      <c r="B37" s="497"/>
      <c r="C37" s="498"/>
      <c r="D37" s="498"/>
      <c r="E37" s="498"/>
      <c r="F37" s="498"/>
      <c r="G37" s="499"/>
      <c r="H37" s="500"/>
      <c r="I37" s="501"/>
      <c r="J37" s="201"/>
      <c r="K37" s="502"/>
      <c r="L37" s="502"/>
      <c r="M37" s="355"/>
      <c r="N37" s="503"/>
      <c r="O37" s="504"/>
      <c r="P37" s="504"/>
      <c r="Q37" s="504"/>
      <c r="R37" s="505"/>
      <c r="S37" s="506"/>
      <c r="T37" s="506"/>
      <c r="U37" s="506"/>
      <c r="V37" s="506"/>
      <c r="W37" s="506"/>
    </row>
    <row r="38" spans="1:23" ht="32.25" customHeight="1" x14ac:dyDescent="0.15">
      <c r="A38" s="171">
        <v>23</v>
      </c>
      <c r="B38" s="497"/>
      <c r="C38" s="498"/>
      <c r="D38" s="498"/>
      <c r="E38" s="498"/>
      <c r="F38" s="498"/>
      <c r="G38" s="499"/>
      <c r="H38" s="500"/>
      <c r="I38" s="501"/>
      <c r="J38" s="201"/>
      <c r="K38" s="502"/>
      <c r="L38" s="502"/>
      <c r="M38" s="355"/>
      <c r="N38" s="503"/>
      <c r="O38" s="504"/>
      <c r="P38" s="504"/>
      <c r="Q38" s="504"/>
      <c r="R38" s="505"/>
      <c r="S38" s="506"/>
      <c r="T38" s="506"/>
      <c r="U38" s="506"/>
      <c r="V38" s="506"/>
      <c r="W38" s="506"/>
    </row>
    <row r="39" spans="1:23" ht="32.25" customHeight="1" x14ac:dyDescent="0.15">
      <c r="A39" s="171">
        <v>24</v>
      </c>
      <c r="B39" s="497"/>
      <c r="C39" s="498"/>
      <c r="D39" s="498"/>
      <c r="E39" s="498"/>
      <c r="F39" s="498"/>
      <c r="G39" s="499"/>
      <c r="H39" s="500"/>
      <c r="I39" s="501"/>
      <c r="J39" s="201"/>
      <c r="K39" s="502"/>
      <c r="L39" s="502"/>
      <c r="M39" s="355"/>
      <c r="N39" s="503"/>
      <c r="O39" s="504"/>
      <c r="P39" s="504"/>
      <c r="Q39" s="504"/>
      <c r="R39" s="505"/>
      <c r="S39" s="506"/>
      <c r="T39" s="506"/>
      <c r="U39" s="506"/>
      <c r="V39" s="506"/>
      <c r="W39" s="506"/>
    </row>
    <row r="40" spans="1:23" ht="32.25" customHeight="1" x14ac:dyDescent="0.15">
      <c r="A40" s="171">
        <v>25</v>
      </c>
      <c r="B40" s="497"/>
      <c r="C40" s="498"/>
      <c r="D40" s="498"/>
      <c r="E40" s="498"/>
      <c r="F40" s="498"/>
      <c r="G40" s="499"/>
      <c r="H40" s="500"/>
      <c r="I40" s="501"/>
      <c r="J40" s="201"/>
      <c r="K40" s="502"/>
      <c r="L40" s="502"/>
      <c r="M40" s="355"/>
      <c r="N40" s="503"/>
      <c r="O40" s="504"/>
      <c r="P40" s="504"/>
      <c r="Q40" s="504"/>
      <c r="R40" s="505"/>
      <c r="S40" s="506"/>
      <c r="T40" s="506"/>
      <c r="U40" s="506"/>
      <c r="V40" s="506"/>
      <c r="W40" s="506"/>
    </row>
    <row r="41" spans="1:23" ht="32.25" customHeight="1" x14ac:dyDescent="0.15">
      <c r="A41" s="171">
        <v>26</v>
      </c>
      <c r="B41" s="497"/>
      <c r="C41" s="498"/>
      <c r="D41" s="498"/>
      <c r="E41" s="498"/>
      <c r="F41" s="498"/>
      <c r="G41" s="499"/>
      <c r="H41" s="500"/>
      <c r="I41" s="501"/>
      <c r="J41" s="201"/>
      <c r="K41" s="502"/>
      <c r="L41" s="502"/>
      <c r="M41" s="355"/>
      <c r="N41" s="503"/>
      <c r="O41" s="504"/>
      <c r="P41" s="504"/>
      <c r="Q41" s="504"/>
      <c r="R41" s="505"/>
      <c r="S41" s="506"/>
      <c r="T41" s="506"/>
      <c r="U41" s="506"/>
      <c r="V41" s="506"/>
      <c r="W41" s="506"/>
    </row>
    <row r="42" spans="1:23" ht="32.25" customHeight="1" x14ac:dyDescent="0.15">
      <c r="A42" s="171">
        <v>27</v>
      </c>
      <c r="B42" s="497"/>
      <c r="C42" s="498"/>
      <c r="D42" s="498"/>
      <c r="E42" s="498"/>
      <c r="F42" s="498"/>
      <c r="G42" s="499"/>
      <c r="H42" s="500"/>
      <c r="I42" s="501"/>
      <c r="J42" s="201"/>
      <c r="K42" s="502"/>
      <c r="L42" s="502"/>
      <c r="M42" s="355"/>
      <c r="N42" s="503"/>
      <c r="O42" s="504"/>
      <c r="P42" s="504"/>
      <c r="Q42" s="504"/>
      <c r="R42" s="505"/>
      <c r="S42" s="506"/>
      <c r="T42" s="506"/>
      <c r="U42" s="506"/>
      <c r="V42" s="506"/>
      <c r="W42" s="506"/>
    </row>
  </sheetData>
  <protectedRanges>
    <protectedRange sqref="U3" name="範囲1"/>
    <protectedRange sqref="N3" name="範囲1_1"/>
  </protectedRanges>
  <mergeCells count="146">
    <mergeCell ref="A14:A15"/>
    <mergeCell ref="B14:G15"/>
    <mergeCell ref="H14:I15"/>
    <mergeCell ref="J14:J15"/>
    <mergeCell ref="K14:L15"/>
    <mergeCell ref="M14:M15"/>
    <mergeCell ref="N14:R15"/>
    <mergeCell ref="S14:W15"/>
    <mergeCell ref="B16:G16"/>
    <mergeCell ref="H16:I16"/>
    <mergeCell ref="K16:L16"/>
    <mergeCell ref="N16:R16"/>
    <mergeCell ref="S16:W16"/>
    <mergeCell ref="N3:O3"/>
    <mergeCell ref="Q3:R3"/>
    <mergeCell ref="U3:V3"/>
    <mergeCell ref="B17:G17"/>
    <mergeCell ref="H17:I17"/>
    <mergeCell ref="K17:L17"/>
    <mergeCell ref="N17:R17"/>
    <mergeCell ref="S17:W17"/>
    <mergeCell ref="B18:G18"/>
    <mergeCell ref="H18:I18"/>
    <mergeCell ref="K18:L18"/>
    <mergeCell ref="N18:R18"/>
    <mergeCell ref="S18:W18"/>
    <mergeCell ref="B19:G19"/>
    <mergeCell ref="H19:I19"/>
    <mergeCell ref="K19:L19"/>
    <mergeCell ref="N19:R19"/>
    <mergeCell ref="S19:W19"/>
    <mergeCell ref="B20:G20"/>
    <mergeCell ref="H20:I20"/>
    <mergeCell ref="K20:L20"/>
    <mergeCell ref="N20:R20"/>
    <mergeCell ref="S20:W20"/>
    <mergeCell ref="B21:G21"/>
    <mergeCell ref="H21:I21"/>
    <mergeCell ref="K21:L21"/>
    <mergeCell ref="N21:R21"/>
    <mergeCell ref="S21:W21"/>
    <mergeCell ref="B22:G22"/>
    <mergeCell ref="H22:I22"/>
    <mergeCell ref="K22:L22"/>
    <mergeCell ref="N22:R22"/>
    <mergeCell ref="S22:W22"/>
    <mergeCell ref="B23:G23"/>
    <mergeCell ref="H23:I23"/>
    <mergeCell ref="K23:L23"/>
    <mergeCell ref="N23:R23"/>
    <mergeCell ref="S23:W23"/>
    <mergeCell ref="B24:G24"/>
    <mergeCell ref="H24:I24"/>
    <mergeCell ref="K24:L24"/>
    <mergeCell ref="N24:R24"/>
    <mergeCell ref="S24:W24"/>
    <mergeCell ref="B25:G25"/>
    <mergeCell ref="H25:I25"/>
    <mergeCell ref="K25:L25"/>
    <mergeCell ref="N25:R25"/>
    <mergeCell ref="S25:W25"/>
    <mergeCell ref="B26:G26"/>
    <mergeCell ref="H26:I26"/>
    <mergeCell ref="K26:L26"/>
    <mergeCell ref="N26:R26"/>
    <mergeCell ref="S26:W26"/>
    <mergeCell ref="B27:G27"/>
    <mergeCell ref="H27:I27"/>
    <mergeCell ref="K27:L27"/>
    <mergeCell ref="N27:R27"/>
    <mergeCell ref="S27:W27"/>
    <mergeCell ref="B28:G28"/>
    <mergeCell ref="H28:I28"/>
    <mergeCell ref="K28:L28"/>
    <mergeCell ref="N28:R28"/>
    <mergeCell ref="S28:W28"/>
    <mergeCell ref="B29:G29"/>
    <mergeCell ref="H29:I29"/>
    <mergeCell ref="K29:L29"/>
    <mergeCell ref="N29:R29"/>
    <mergeCell ref="S29:W29"/>
    <mergeCell ref="B30:G30"/>
    <mergeCell ref="H30:I30"/>
    <mergeCell ref="K30:L30"/>
    <mergeCell ref="N30:R30"/>
    <mergeCell ref="S30:W30"/>
    <mergeCell ref="B31:G31"/>
    <mergeCell ref="H31:I31"/>
    <mergeCell ref="K31:L31"/>
    <mergeCell ref="N31:R31"/>
    <mergeCell ref="S31:W31"/>
    <mergeCell ref="B32:G32"/>
    <mergeCell ref="H32:I32"/>
    <mergeCell ref="K32:L32"/>
    <mergeCell ref="N32:R32"/>
    <mergeCell ref="S32:W32"/>
    <mergeCell ref="B33:G33"/>
    <mergeCell ref="H33:I33"/>
    <mergeCell ref="K33:L33"/>
    <mergeCell ref="N33:R33"/>
    <mergeCell ref="S33:W33"/>
    <mergeCell ref="B34:G34"/>
    <mergeCell ref="H34:I34"/>
    <mergeCell ref="K34:L34"/>
    <mergeCell ref="N34:R34"/>
    <mergeCell ref="S34:W34"/>
    <mergeCell ref="B35:G35"/>
    <mergeCell ref="H35:I35"/>
    <mergeCell ref="K35:L35"/>
    <mergeCell ref="N35:R35"/>
    <mergeCell ref="S35:W35"/>
    <mergeCell ref="B36:G36"/>
    <mergeCell ref="H36:I36"/>
    <mergeCell ref="K36:L36"/>
    <mergeCell ref="N36:R36"/>
    <mergeCell ref="S36:W36"/>
    <mergeCell ref="B37:G37"/>
    <mergeCell ref="H37:I37"/>
    <mergeCell ref="K37:L37"/>
    <mergeCell ref="N37:R37"/>
    <mergeCell ref="S37:W37"/>
    <mergeCell ref="B38:G38"/>
    <mergeCell ref="H38:I38"/>
    <mergeCell ref="K38:L38"/>
    <mergeCell ref="N38:R38"/>
    <mergeCell ref="S38:W38"/>
    <mergeCell ref="B39:G39"/>
    <mergeCell ref="H39:I39"/>
    <mergeCell ref="K39:L39"/>
    <mergeCell ref="N39:R39"/>
    <mergeCell ref="S39:W39"/>
    <mergeCell ref="B40:G40"/>
    <mergeCell ref="H40:I40"/>
    <mergeCell ref="K40:L40"/>
    <mergeCell ref="N40:R40"/>
    <mergeCell ref="S40:W40"/>
    <mergeCell ref="B41:G41"/>
    <mergeCell ref="H41:I41"/>
    <mergeCell ref="K41:L41"/>
    <mergeCell ref="N41:R41"/>
    <mergeCell ref="S41:W41"/>
    <mergeCell ref="B42:G42"/>
    <mergeCell ref="H42:I42"/>
    <mergeCell ref="K42:L42"/>
    <mergeCell ref="N42:R42"/>
    <mergeCell ref="S42:W42"/>
  </mergeCells>
  <phoneticPr fontId="1"/>
  <dataValidations count="3">
    <dataValidation type="list" allowBlank="1" showInputMessage="1" showErrorMessage="1" sqref="K16:K42" xr:uid="{00000000-0002-0000-0300-000000000000}">
      <formula1>"Ⅰ,Ⅱ,Ⅱa,Ⅱb,Ⅲ,Ⅲa,Ⅲb,Ⅳ,M"</formula1>
    </dataValidation>
    <dataValidation type="list" allowBlank="1" showInputMessage="1" showErrorMessage="1" sqref="J16:J42" xr:uid="{00000000-0002-0000-0300-000001000000}">
      <formula1>"１,２,３,４,５,①,②"</formula1>
    </dataValidation>
    <dataValidation type="list" allowBlank="1" showInputMessage="1" showErrorMessage="1" sqref="H16:I42" xr:uid="{C611C3A8-65F8-4F86-8F03-DD36AD45E745}">
      <formula1>"　,有,無"</formula1>
    </dataValidation>
  </dataValidations>
  <pageMargins left="0.70866141732283472" right="0.70866141732283472" top="0.74803149606299213" bottom="0.74803149606299213" header="0.31496062992125984" footer="0.31496062992125984"/>
  <pageSetup paperSize="9" scale="8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F239"/>
  <sheetViews>
    <sheetView showGridLines="0" view="pageBreakPreview" zoomScale="70" zoomScaleNormal="90" zoomScaleSheetLayoutView="70" workbookViewId="0">
      <selection activeCell="AB61" sqref="AB61"/>
    </sheetView>
  </sheetViews>
  <sheetFormatPr defaultColWidth="9" defaultRowHeight="14.25" x14ac:dyDescent="0.15"/>
  <cols>
    <col min="1" max="1" width="4.25" style="216" customWidth="1"/>
    <col min="2" max="3" width="5.125" style="215" customWidth="1"/>
    <col min="4" max="14" width="4.25" style="215" customWidth="1"/>
    <col min="15" max="16" width="5.625" style="254" hidden="1" customWidth="1"/>
    <col min="17" max="17" width="5.625" style="254" customWidth="1"/>
    <col min="18" max="18" width="4.25" style="216" customWidth="1"/>
    <col min="19" max="62" width="4.25" style="215" customWidth="1"/>
    <col min="63" max="16384" width="9" style="215"/>
  </cols>
  <sheetData>
    <row r="1" spans="1:58" ht="21" customHeight="1" x14ac:dyDescent="0.15">
      <c r="A1" s="215" t="s">
        <v>603</v>
      </c>
      <c r="O1" s="215"/>
      <c r="P1" s="215"/>
      <c r="Q1" s="215"/>
      <c r="AY1" s="217"/>
      <c r="AZ1" s="217"/>
    </row>
    <row r="2" spans="1:58" ht="21" customHeight="1" x14ac:dyDescent="0.15">
      <c r="O2" s="215"/>
      <c r="P2" s="215"/>
      <c r="Q2" s="215"/>
      <c r="AH2" s="218" t="s">
        <v>504</v>
      </c>
      <c r="AI2" s="557">
        <v>8</v>
      </c>
      <c r="AJ2" s="557"/>
      <c r="AK2" s="218" t="s">
        <v>505</v>
      </c>
      <c r="AL2" s="558">
        <f>IF(AI2=0,"",YEAR(DATE(2018+AI2,1,1)))</f>
        <v>2026</v>
      </c>
      <c r="AM2" s="558"/>
      <c r="AN2" s="219" t="s">
        <v>507</v>
      </c>
      <c r="AO2" s="219" t="s">
        <v>508</v>
      </c>
      <c r="AP2" s="557"/>
      <c r="AQ2" s="557"/>
      <c r="AR2" s="219" t="s">
        <v>509</v>
      </c>
      <c r="BA2" s="220" t="s">
        <v>579</v>
      </c>
      <c r="BB2" s="220"/>
      <c r="BC2" s="220"/>
      <c r="BD2" s="559">
        <f>DAY(EOMONTH(DATE(AL2,AP2,1),0))</f>
        <v>31</v>
      </c>
      <c r="BE2" s="560"/>
      <c r="BF2" s="220" t="s">
        <v>580</v>
      </c>
    </row>
    <row r="3" spans="1:58" s="223" customFormat="1" ht="21" customHeight="1" x14ac:dyDescent="0.25">
      <c r="A3" s="221" t="s">
        <v>581</v>
      </c>
      <c r="B3" s="222"/>
      <c r="C3" s="222"/>
      <c r="W3" s="224"/>
      <c r="X3" s="224"/>
      <c r="AI3" s="225" t="s">
        <v>582</v>
      </c>
      <c r="AW3" s="217"/>
      <c r="AX3" s="217"/>
      <c r="AY3" s="217"/>
      <c r="AZ3" s="217"/>
    </row>
    <row r="4" spans="1:58" s="223" customFormat="1" ht="21" customHeight="1" x14ac:dyDescent="0.15">
      <c r="A4" s="226"/>
      <c r="B4" s="226"/>
      <c r="C4" s="226"/>
      <c r="D4" s="226"/>
      <c r="E4" s="226"/>
      <c r="F4" s="226"/>
      <c r="G4" s="226"/>
      <c r="H4" s="226"/>
      <c r="I4" s="226"/>
      <c r="J4" s="226"/>
      <c r="K4" s="226"/>
      <c r="L4" s="226"/>
      <c r="M4" s="226"/>
      <c r="N4" s="226"/>
      <c r="O4" s="226"/>
      <c r="P4" s="226"/>
      <c r="Q4" s="226"/>
      <c r="AI4" s="227" t="s">
        <v>0</v>
      </c>
      <c r="AJ4" s="227" t="s">
        <v>505</v>
      </c>
      <c r="AK4" s="561" t="s">
        <v>653</v>
      </c>
      <c r="AL4" s="561"/>
      <c r="AM4" s="561"/>
      <c r="AN4" s="561"/>
      <c r="AO4" s="561"/>
      <c r="AP4" s="561"/>
      <c r="AQ4" s="561"/>
      <c r="AR4" s="561"/>
      <c r="AS4" s="561"/>
      <c r="AT4" s="561"/>
      <c r="AU4" s="561"/>
      <c r="AV4" s="561"/>
      <c r="AW4" s="561"/>
      <c r="AX4" s="561"/>
      <c r="AY4" s="561"/>
      <c r="AZ4" s="561"/>
      <c r="BA4" s="561"/>
      <c r="BB4" s="561"/>
      <c r="BC4" s="561"/>
      <c r="BD4" s="561"/>
      <c r="BE4" s="561"/>
      <c r="BF4" s="228" t="s">
        <v>510</v>
      </c>
    </row>
    <row r="5" spans="1:58" s="223" customFormat="1" ht="21" customHeight="1" x14ac:dyDescent="0.15">
      <c r="A5" s="226"/>
      <c r="B5" s="226"/>
      <c r="C5" s="226"/>
      <c r="D5" s="226"/>
      <c r="E5" s="226"/>
      <c r="F5" s="226"/>
      <c r="G5" s="226"/>
      <c r="H5" s="226"/>
      <c r="I5" s="226"/>
      <c r="J5" s="226"/>
      <c r="K5" s="226"/>
      <c r="L5" s="226"/>
      <c r="M5" s="226"/>
      <c r="N5" s="226"/>
      <c r="O5" s="226"/>
      <c r="P5" s="226"/>
      <c r="Q5" s="226"/>
      <c r="R5" s="218"/>
      <c r="S5" s="229"/>
      <c r="T5" s="229"/>
      <c r="U5" s="218"/>
      <c r="V5" s="281"/>
      <c r="W5" s="281"/>
      <c r="X5" s="219"/>
      <c r="Y5" s="219"/>
      <c r="Z5" s="229"/>
      <c r="AA5" s="229"/>
      <c r="AB5" s="219"/>
    </row>
    <row r="6" spans="1:58" s="223" customFormat="1" ht="21" customHeight="1" x14ac:dyDescent="0.2">
      <c r="B6" s="230"/>
      <c r="C6" s="230"/>
      <c r="D6" s="231"/>
      <c r="E6" s="231"/>
      <c r="F6" s="231"/>
      <c r="G6" s="231"/>
      <c r="H6" s="231"/>
      <c r="I6" s="231"/>
      <c r="J6" s="231"/>
      <c r="K6" s="231"/>
      <c r="L6" s="231"/>
      <c r="M6" s="231"/>
      <c r="N6" s="231"/>
      <c r="O6" s="231"/>
      <c r="P6" s="231"/>
      <c r="Q6" s="231"/>
      <c r="R6" s="231"/>
      <c r="S6" s="231"/>
      <c r="T6" s="232"/>
      <c r="U6" s="233"/>
      <c r="V6" s="234"/>
      <c r="W6" s="233"/>
      <c r="X6" s="235"/>
      <c r="AG6" s="236"/>
      <c r="AH6" s="236"/>
      <c r="AI6" s="236"/>
      <c r="AM6" s="215" t="s">
        <v>583</v>
      </c>
      <c r="AN6" s="215"/>
      <c r="AO6" s="215"/>
      <c r="AP6" s="215"/>
      <c r="AQ6" s="215"/>
      <c r="AR6" s="215"/>
      <c r="AS6" s="215"/>
      <c r="AT6" s="215"/>
      <c r="AU6" s="215"/>
      <c r="AV6" s="215"/>
      <c r="AW6" s="215"/>
      <c r="AX6" s="215"/>
      <c r="AY6" s="215"/>
      <c r="BA6" s="562">
        <v>40</v>
      </c>
      <c r="BB6" s="562"/>
      <c r="BC6" s="215" t="s">
        <v>584</v>
      </c>
    </row>
    <row r="7" spans="1:58" s="223" customFormat="1" ht="21" customHeight="1" x14ac:dyDescent="0.2">
      <c r="B7" s="230"/>
      <c r="C7" s="230"/>
      <c r="D7" s="231"/>
      <c r="E7" s="231"/>
      <c r="F7" s="231"/>
      <c r="G7" s="231"/>
      <c r="H7" s="231"/>
      <c r="I7" s="231"/>
      <c r="J7" s="231"/>
      <c r="K7" s="231"/>
      <c r="L7" s="231"/>
      <c r="M7" s="231"/>
      <c r="N7" s="231"/>
      <c r="O7" s="231"/>
      <c r="P7" s="231"/>
      <c r="Q7" s="231"/>
      <c r="R7" s="231"/>
      <c r="S7" s="231"/>
      <c r="T7" s="232"/>
      <c r="U7" s="233"/>
      <c r="V7" s="234"/>
      <c r="W7" s="233"/>
      <c r="X7" s="235"/>
      <c r="AG7" s="236"/>
      <c r="AH7" s="236"/>
      <c r="AI7" s="236"/>
      <c r="AM7" s="215"/>
      <c r="AN7" s="215"/>
      <c r="AO7" s="215"/>
      <c r="AP7" s="215"/>
      <c r="AQ7" s="215"/>
      <c r="AR7" s="215"/>
      <c r="AS7" s="215"/>
      <c r="AT7" s="215"/>
      <c r="AU7" s="215"/>
      <c r="AV7" s="215"/>
      <c r="AW7" s="215"/>
      <c r="AX7" s="215"/>
      <c r="AY7" s="215"/>
      <c r="BA7" s="270"/>
      <c r="BB7" s="270"/>
      <c r="BC7" s="215"/>
    </row>
    <row r="8" spans="1:58" s="223" customFormat="1" ht="21" customHeight="1" x14ac:dyDescent="0.2">
      <c r="B8" s="230"/>
      <c r="C8" s="230"/>
      <c r="D8" s="231"/>
      <c r="E8" s="231"/>
      <c r="F8" s="231"/>
      <c r="G8" s="231"/>
      <c r="H8" s="231"/>
      <c r="I8" s="231"/>
      <c r="J8" s="231"/>
      <c r="K8" s="231"/>
      <c r="L8" s="231"/>
      <c r="M8" s="231"/>
      <c r="N8" s="231"/>
      <c r="O8" s="231"/>
      <c r="P8" s="231"/>
      <c r="Q8" s="231"/>
      <c r="R8" s="231"/>
      <c r="S8" s="231"/>
      <c r="T8" s="232"/>
      <c r="U8" s="233"/>
      <c r="V8" s="234"/>
      <c r="W8" s="233"/>
      <c r="X8" s="235"/>
      <c r="AD8" s="563" t="s">
        <v>615</v>
      </c>
      <c r="AE8" s="563"/>
      <c r="AF8" s="563"/>
      <c r="AG8" s="563"/>
      <c r="AH8" s="564" t="s">
        <v>616</v>
      </c>
      <c r="AI8" s="564"/>
      <c r="AJ8" s="564"/>
      <c r="AK8" s="564"/>
      <c r="AL8" s="564"/>
      <c r="AM8" s="276" t="s">
        <v>617</v>
      </c>
      <c r="AN8" s="565" t="s">
        <v>618</v>
      </c>
      <c r="AO8" s="565"/>
      <c r="AP8" s="565"/>
      <c r="AQ8" s="565"/>
      <c r="AR8" s="565"/>
      <c r="AS8" s="566" t="s">
        <v>619</v>
      </c>
      <c r="AT8" s="567"/>
      <c r="AU8" s="567"/>
      <c r="AV8" s="567"/>
      <c r="AW8" s="568"/>
      <c r="AX8" s="565" t="s">
        <v>620</v>
      </c>
      <c r="AY8" s="565"/>
      <c r="AZ8" s="565"/>
      <c r="BA8" s="565"/>
      <c r="BB8" s="270"/>
      <c r="BC8" s="215"/>
    </row>
    <row r="9" spans="1:58" s="223" customFormat="1" ht="21" customHeight="1" x14ac:dyDescent="0.2">
      <c r="B9" s="230"/>
      <c r="C9" s="230"/>
      <c r="D9" s="231"/>
      <c r="E9" s="231"/>
      <c r="F9" s="231"/>
      <c r="G9" s="231"/>
      <c r="H9" s="231"/>
      <c r="I9" s="231"/>
      <c r="J9" s="231"/>
      <c r="K9" s="231"/>
      <c r="L9" s="231"/>
      <c r="M9" s="231"/>
      <c r="N9" s="231"/>
      <c r="O9" s="231"/>
      <c r="P9" s="231"/>
      <c r="Q9" s="231"/>
      <c r="R9" s="231"/>
      <c r="S9" s="231"/>
      <c r="T9" s="232"/>
      <c r="U9" s="233"/>
      <c r="V9" s="234"/>
      <c r="W9" s="233"/>
      <c r="X9" s="235"/>
      <c r="AD9" s="569" t="s">
        <v>621</v>
      </c>
      <c r="AE9" s="569"/>
      <c r="AF9" s="569"/>
      <c r="AG9" s="569"/>
      <c r="AH9" s="570" t="s">
        <v>625</v>
      </c>
      <c r="AI9" s="570"/>
      <c r="AJ9" s="570"/>
      <c r="AK9" s="570"/>
      <c r="AL9" s="570"/>
      <c r="AM9" s="293" t="s">
        <v>630</v>
      </c>
      <c r="AN9" s="571" t="s">
        <v>636</v>
      </c>
      <c r="AO9" s="571"/>
      <c r="AP9" s="571"/>
      <c r="AQ9" s="571"/>
      <c r="AR9" s="571"/>
      <c r="AS9" s="571" t="s">
        <v>641</v>
      </c>
      <c r="AT9" s="571"/>
      <c r="AU9" s="571"/>
      <c r="AV9" s="571"/>
      <c r="AW9" s="571"/>
      <c r="AX9" s="571" t="s">
        <v>643</v>
      </c>
      <c r="AY9" s="571"/>
      <c r="AZ9" s="571"/>
      <c r="BA9" s="571"/>
      <c r="BB9" s="270"/>
      <c r="BC9" s="215"/>
    </row>
    <row r="10" spans="1:58" s="223" customFormat="1" ht="21" customHeight="1" x14ac:dyDescent="0.2">
      <c r="B10" s="230"/>
      <c r="C10" s="230"/>
      <c r="D10" s="231"/>
      <c r="E10" s="231"/>
      <c r="F10" s="231"/>
      <c r="G10" s="231"/>
      <c r="H10" s="231"/>
      <c r="I10" s="231"/>
      <c r="J10" s="231"/>
      <c r="K10" s="231"/>
      <c r="L10" s="231"/>
      <c r="M10" s="231"/>
      <c r="N10" s="231"/>
      <c r="O10" s="231"/>
      <c r="P10" s="231"/>
      <c r="Q10" s="231"/>
      <c r="R10" s="231"/>
      <c r="S10" s="231"/>
      <c r="T10" s="232"/>
      <c r="U10" s="233"/>
      <c r="V10" s="234"/>
      <c r="W10" s="233"/>
      <c r="X10" s="235"/>
      <c r="AD10" s="581" t="s">
        <v>611</v>
      </c>
      <c r="AE10" s="582"/>
      <c r="AF10" s="582"/>
      <c r="AG10" s="583"/>
      <c r="AH10" s="578" t="s">
        <v>626</v>
      </c>
      <c r="AI10" s="579"/>
      <c r="AJ10" s="579"/>
      <c r="AK10" s="579"/>
      <c r="AL10" s="580"/>
      <c r="AM10" s="292" t="s">
        <v>631</v>
      </c>
      <c r="AN10" s="578" t="s">
        <v>636</v>
      </c>
      <c r="AO10" s="579"/>
      <c r="AP10" s="579"/>
      <c r="AQ10" s="579"/>
      <c r="AR10" s="580"/>
      <c r="AS10" s="572" t="s">
        <v>641</v>
      </c>
      <c r="AT10" s="573"/>
      <c r="AU10" s="573"/>
      <c r="AV10" s="573"/>
      <c r="AW10" s="574"/>
      <c r="AX10" s="572" t="s">
        <v>643</v>
      </c>
      <c r="AY10" s="573"/>
      <c r="AZ10" s="573"/>
      <c r="BA10" s="574"/>
      <c r="BB10" s="270"/>
      <c r="BC10" s="215"/>
    </row>
    <row r="11" spans="1:58" s="223" customFormat="1" ht="21" customHeight="1" x14ac:dyDescent="0.2">
      <c r="B11" s="230"/>
      <c r="C11" s="230"/>
      <c r="D11" s="231"/>
      <c r="E11" s="231"/>
      <c r="F11" s="231"/>
      <c r="G11" s="231"/>
      <c r="H11" s="231"/>
      <c r="I11" s="231"/>
      <c r="J11" s="231"/>
      <c r="K11" s="231"/>
      <c r="L11" s="231"/>
      <c r="M11" s="231"/>
      <c r="N11" s="231"/>
      <c r="O11" s="231"/>
      <c r="P11" s="231"/>
      <c r="Q11" s="231"/>
      <c r="R11" s="231"/>
      <c r="S11" s="303"/>
      <c r="T11" s="232"/>
      <c r="U11" s="233"/>
      <c r="V11" s="234"/>
      <c r="W11" s="233"/>
      <c r="X11" s="235"/>
      <c r="AD11" s="575" t="s">
        <v>622</v>
      </c>
      <c r="AE11" s="576"/>
      <c r="AF11" s="576"/>
      <c r="AG11" s="577"/>
      <c r="AH11" s="578" t="s">
        <v>627</v>
      </c>
      <c r="AI11" s="579"/>
      <c r="AJ11" s="579"/>
      <c r="AK11" s="579"/>
      <c r="AL11" s="580"/>
      <c r="AM11" s="294" t="s">
        <v>632</v>
      </c>
      <c r="AN11" s="578" t="s">
        <v>636</v>
      </c>
      <c r="AO11" s="579"/>
      <c r="AP11" s="579"/>
      <c r="AQ11" s="579"/>
      <c r="AR11" s="580"/>
      <c r="AS11" s="572" t="s">
        <v>641</v>
      </c>
      <c r="AT11" s="573"/>
      <c r="AU11" s="573"/>
      <c r="AV11" s="573"/>
      <c r="AW11" s="574"/>
      <c r="AX11" s="572" t="s">
        <v>643</v>
      </c>
      <c r="AY11" s="573"/>
      <c r="AZ11" s="573"/>
      <c r="BA11" s="574"/>
      <c r="BB11" s="270"/>
      <c r="BC11" s="215"/>
    </row>
    <row r="12" spans="1:58" s="223" customFormat="1" ht="21.75" customHeight="1" x14ac:dyDescent="0.15">
      <c r="AC12" s="235"/>
      <c r="AD12" s="575" t="s">
        <v>613</v>
      </c>
      <c r="AE12" s="576"/>
      <c r="AF12" s="576"/>
      <c r="AG12" s="577"/>
      <c r="AH12" s="578" t="s">
        <v>660</v>
      </c>
      <c r="AI12" s="579"/>
      <c r="AJ12" s="579"/>
      <c r="AK12" s="579"/>
      <c r="AL12" s="580"/>
      <c r="AM12" s="294" t="s">
        <v>633</v>
      </c>
      <c r="AN12" s="578" t="s">
        <v>637</v>
      </c>
      <c r="AO12" s="579"/>
      <c r="AP12" s="579"/>
      <c r="AQ12" s="579"/>
      <c r="AR12" s="580"/>
      <c r="AS12" s="572" t="s">
        <v>641</v>
      </c>
      <c r="AT12" s="573"/>
      <c r="AU12" s="573"/>
      <c r="AV12" s="573"/>
      <c r="AW12" s="574"/>
      <c r="AX12" s="572" t="s">
        <v>644</v>
      </c>
      <c r="AY12" s="573"/>
      <c r="AZ12" s="573"/>
      <c r="BA12" s="574"/>
    </row>
    <row r="13" spans="1:58" s="223" customFormat="1" ht="21.75" customHeight="1" x14ac:dyDescent="0.15">
      <c r="B13" s="260"/>
      <c r="C13" s="260"/>
      <c r="D13" s="260"/>
      <c r="E13" s="260"/>
      <c r="F13" s="260"/>
      <c r="G13" s="260"/>
      <c r="H13" s="260"/>
      <c r="I13" s="260"/>
      <c r="J13" s="260"/>
      <c r="K13" s="233"/>
      <c r="L13" s="237"/>
      <c r="M13" s="237"/>
      <c r="N13" s="237"/>
      <c r="O13" s="237"/>
      <c r="P13" s="237"/>
      <c r="Q13" s="237"/>
      <c r="R13" s="235"/>
      <c r="S13" s="235"/>
      <c r="T13" s="235"/>
      <c r="U13" s="235"/>
      <c r="V13" s="235"/>
      <c r="W13" s="235"/>
      <c r="X13" s="235"/>
      <c r="Y13" s="235"/>
      <c r="Z13" s="235"/>
      <c r="AA13" s="235"/>
      <c r="AB13" s="235"/>
      <c r="AC13" s="235"/>
      <c r="AD13" s="575" t="s">
        <v>600</v>
      </c>
      <c r="AE13" s="576"/>
      <c r="AF13" s="576"/>
      <c r="AG13" s="577"/>
      <c r="AH13" s="578" t="s">
        <v>628</v>
      </c>
      <c r="AI13" s="579"/>
      <c r="AJ13" s="579"/>
      <c r="AK13" s="579"/>
      <c r="AL13" s="580"/>
      <c r="AM13" s="294" t="s">
        <v>654</v>
      </c>
      <c r="AN13" s="578" t="s">
        <v>636</v>
      </c>
      <c r="AO13" s="579"/>
      <c r="AP13" s="579"/>
      <c r="AQ13" s="579"/>
      <c r="AR13" s="580"/>
      <c r="AS13" s="572" t="s">
        <v>641</v>
      </c>
      <c r="AT13" s="573"/>
      <c r="AU13" s="573"/>
      <c r="AV13" s="573"/>
      <c r="AW13" s="574"/>
      <c r="AX13" s="572" t="s">
        <v>643</v>
      </c>
      <c r="AY13" s="573"/>
      <c r="AZ13" s="573"/>
      <c r="BA13" s="574"/>
    </row>
    <row r="14" spans="1:58" s="223" customFormat="1" ht="21.75" customHeight="1" x14ac:dyDescent="0.15">
      <c r="B14" s="260"/>
      <c r="C14" s="260"/>
      <c r="D14" s="260"/>
      <c r="E14" s="260"/>
      <c r="F14" s="260"/>
      <c r="G14" s="260"/>
      <c r="H14" s="260"/>
      <c r="I14" s="260"/>
      <c r="J14" s="260"/>
      <c r="K14" s="233"/>
      <c r="L14" s="237"/>
      <c r="M14" s="237"/>
      <c r="N14" s="237"/>
      <c r="O14" s="237"/>
      <c r="P14" s="237"/>
      <c r="Q14" s="237"/>
      <c r="R14" s="235"/>
      <c r="S14" s="235"/>
      <c r="T14" s="235"/>
      <c r="U14" s="235"/>
      <c r="V14" s="235"/>
      <c r="W14" s="235"/>
      <c r="X14" s="235"/>
      <c r="Y14" s="235"/>
      <c r="Z14" s="235"/>
      <c r="AA14" s="235"/>
      <c r="AB14" s="235"/>
      <c r="AC14" s="235"/>
      <c r="AD14" s="575" t="s">
        <v>598</v>
      </c>
      <c r="AE14" s="576"/>
      <c r="AF14" s="576"/>
      <c r="AG14" s="577"/>
      <c r="AH14" s="578" t="s">
        <v>629</v>
      </c>
      <c r="AI14" s="579"/>
      <c r="AJ14" s="579"/>
      <c r="AK14" s="579"/>
      <c r="AL14" s="580"/>
      <c r="AM14" s="294" t="s">
        <v>655</v>
      </c>
      <c r="AN14" s="578" t="s">
        <v>638</v>
      </c>
      <c r="AO14" s="579"/>
      <c r="AP14" s="579"/>
      <c r="AQ14" s="579"/>
      <c r="AR14" s="580"/>
      <c r="AS14" s="572" t="s">
        <v>642</v>
      </c>
      <c r="AT14" s="573"/>
      <c r="AU14" s="573"/>
      <c r="AV14" s="573"/>
      <c r="AW14" s="574"/>
      <c r="AX14" s="572" t="s">
        <v>638</v>
      </c>
      <c r="AY14" s="573"/>
      <c r="AZ14" s="573"/>
      <c r="BA14" s="574"/>
    </row>
    <row r="15" spans="1:58" s="223" customFormat="1" ht="21.75" customHeight="1" x14ac:dyDescent="0.15">
      <c r="B15" s="342"/>
      <c r="C15" s="342"/>
      <c r="D15" s="342"/>
      <c r="E15" s="342"/>
      <c r="F15" s="342"/>
      <c r="G15" s="342"/>
      <c r="H15" s="342"/>
      <c r="I15" s="342"/>
      <c r="J15" s="342"/>
      <c r="K15" s="242"/>
      <c r="L15" s="343"/>
      <c r="M15" s="343"/>
      <c r="N15" s="343"/>
      <c r="O15" s="343"/>
      <c r="P15" s="343"/>
      <c r="Q15" s="343"/>
      <c r="R15" s="344"/>
      <c r="S15" s="344"/>
      <c r="T15" s="344"/>
      <c r="U15" s="344"/>
      <c r="V15" s="344"/>
      <c r="W15" s="344"/>
      <c r="X15" s="344"/>
      <c r="Y15" s="344"/>
      <c r="Z15" s="344"/>
      <c r="AA15" s="344"/>
      <c r="AB15" s="235"/>
      <c r="AC15" s="235"/>
      <c r="AD15" s="575"/>
      <c r="AE15" s="576"/>
      <c r="AF15" s="576"/>
      <c r="AG15" s="577"/>
      <c r="AH15" s="575"/>
      <c r="AI15" s="576"/>
      <c r="AJ15" s="576"/>
      <c r="AK15" s="576"/>
      <c r="AL15" s="577"/>
      <c r="AM15" s="294"/>
      <c r="AN15" s="575"/>
      <c r="AO15" s="576"/>
      <c r="AP15" s="576"/>
      <c r="AQ15" s="576"/>
      <c r="AR15" s="577"/>
      <c r="AS15" s="575"/>
      <c r="AT15" s="576"/>
      <c r="AU15" s="576"/>
      <c r="AV15" s="576"/>
      <c r="AW15" s="577"/>
      <c r="AX15" s="572"/>
      <c r="AY15" s="573"/>
      <c r="AZ15" s="573"/>
      <c r="BA15" s="574"/>
    </row>
    <row r="16" spans="1:58" s="223" customFormat="1" ht="21.75" customHeight="1" x14ac:dyDescent="0.15">
      <c r="B16" s="584" t="s">
        <v>760</v>
      </c>
      <c r="C16" s="584"/>
      <c r="D16" s="584"/>
      <c r="E16" s="584"/>
      <c r="F16" s="584"/>
      <c r="G16" s="584"/>
      <c r="H16" s="584"/>
      <c r="I16" s="584"/>
      <c r="J16" s="584"/>
      <c r="K16" s="584"/>
      <c r="L16" s="584"/>
      <c r="M16" s="584"/>
      <c r="N16" s="345" t="s">
        <v>604</v>
      </c>
      <c r="O16" s="345"/>
      <c r="P16" s="345"/>
      <c r="Q16" s="345">
        <v>20</v>
      </c>
      <c r="R16" s="346" t="s">
        <v>606</v>
      </c>
      <c r="S16" s="346">
        <v>0</v>
      </c>
      <c r="T16" s="346" t="s">
        <v>607</v>
      </c>
      <c r="U16" s="346" t="s">
        <v>605</v>
      </c>
      <c r="V16" s="346" t="s">
        <v>646</v>
      </c>
      <c r="W16" s="346">
        <v>5</v>
      </c>
      <c r="X16" s="346" t="s">
        <v>606</v>
      </c>
      <c r="Y16" s="346">
        <v>0</v>
      </c>
      <c r="Z16" s="345" t="s">
        <v>607</v>
      </c>
      <c r="AA16" s="347"/>
      <c r="AB16" s="238"/>
      <c r="AC16" s="235"/>
      <c r="AD16" s="575"/>
      <c r="AE16" s="576"/>
      <c r="AF16" s="576"/>
      <c r="AG16" s="577"/>
      <c r="AH16" s="575"/>
      <c r="AI16" s="576"/>
      <c r="AJ16" s="576"/>
      <c r="AK16" s="576"/>
      <c r="AL16" s="577"/>
      <c r="AM16" s="294"/>
      <c r="AN16" s="575"/>
      <c r="AO16" s="576"/>
      <c r="AP16" s="576"/>
      <c r="AQ16" s="576"/>
      <c r="AR16" s="577"/>
      <c r="AS16" s="290"/>
      <c r="AT16" s="290"/>
      <c r="AU16" s="290"/>
      <c r="AV16" s="290"/>
      <c r="AW16" s="291"/>
      <c r="AX16" s="287"/>
      <c r="AY16" s="288"/>
      <c r="AZ16" s="288"/>
      <c r="BA16" s="289"/>
    </row>
    <row r="17" spans="1:58" s="223" customFormat="1" ht="21.75" customHeight="1" x14ac:dyDescent="0.15">
      <c r="B17" s="260"/>
      <c r="C17" s="260"/>
      <c r="D17" s="260"/>
      <c r="E17" s="260"/>
      <c r="F17" s="260"/>
      <c r="G17" s="260"/>
      <c r="H17" s="260"/>
      <c r="I17" s="260"/>
      <c r="J17" s="260"/>
      <c r="L17" s="237"/>
      <c r="M17" s="237"/>
      <c r="N17" s="237"/>
      <c r="O17" s="237"/>
      <c r="P17" s="237"/>
      <c r="Q17" s="237"/>
      <c r="R17" s="235"/>
      <c r="S17" s="235"/>
      <c r="T17" s="235"/>
      <c r="U17" s="235"/>
      <c r="V17" s="235"/>
      <c r="W17" s="235"/>
      <c r="X17" s="235"/>
      <c r="Y17" s="235" t="s">
        <v>661</v>
      </c>
      <c r="Z17" s="235"/>
      <c r="AA17" s="235"/>
      <c r="AB17" s="235"/>
      <c r="AC17" s="235"/>
      <c r="AD17" s="575"/>
      <c r="AE17" s="576"/>
      <c r="AF17" s="576"/>
      <c r="AG17" s="577"/>
      <c r="AH17" s="575"/>
      <c r="AI17" s="576"/>
      <c r="AJ17" s="576"/>
      <c r="AK17" s="576"/>
      <c r="AL17" s="577"/>
      <c r="AM17" s="294"/>
      <c r="AN17" s="575"/>
      <c r="AO17" s="576"/>
      <c r="AP17" s="576"/>
      <c r="AQ17" s="576"/>
      <c r="AR17" s="577"/>
      <c r="AS17" s="576"/>
      <c r="AT17" s="576"/>
      <c r="AU17" s="576"/>
      <c r="AV17" s="576"/>
      <c r="AW17" s="577"/>
      <c r="AX17" s="287"/>
      <c r="AY17" s="288"/>
      <c r="AZ17" s="288"/>
      <c r="BA17" s="289"/>
    </row>
    <row r="18" spans="1:58" s="223" customFormat="1" ht="21.75" customHeight="1" x14ac:dyDescent="0.15">
      <c r="B18" s="613" t="s">
        <v>608</v>
      </c>
      <c r="C18" s="613"/>
      <c r="D18" s="613"/>
      <c r="E18" s="613"/>
      <c r="F18" s="613"/>
      <c r="G18" s="269">
        <v>5</v>
      </c>
      <c r="H18" s="269" t="s">
        <v>606</v>
      </c>
      <c r="I18" s="269">
        <v>0</v>
      </c>
      <c r="J18" s="269" t="s">
        <v>607</v>
      </c>
      <c r="K18" s="286" t="s">
        <v>605</v>
      </c>
      <c r="L18" s="286">
        <v>20</v>
      </c>
      <c r="M18" s="286" t="s">
        <v>606</v>
      </c>
      <c r="N18" s="286"/>
      <c r="O18" s="286"/>
      <c r="P18" s="286"/>
      <c r="Q18" s="286">
        <v>0</v>
      </c>
      <c r="R18" s="286" t="s">
        <v>607</v>
      </c>
      <c r="S18" s="259" t="s">
        <v>609</v>
      </c>
      <c r="T18" s="259"/>
      <c r="U18" s="259"/>
      <c r="V18" s="259"/>
      <c r="W18" s="235"/>
      <c r="X18" s="308"/>
      <c r="Y18" s="308"/>
      <c r="Z18" s="308"/>
      <c r="AA18" s="235"/>
      <c r="AB18" s="235"/>
      <c r="AC18" s="235"/>
      <c r="AD18" s="575" t="s">
        <v>623</v>
      </c>
      <c r="AE18" s="576"/>
      <c r="AF18" s="576"/>
      <c r="AG18" s="577"/>
      <c r="AH18" s="575"/>
      <c r="AI18" s="576"/>
      <c r="AJ18" s="576"/>
      <c r="AK18" s="576"/>
      <c r="AL18" s="577"/>
      <c r="AM18" s="294" t="s">
        <v>634</v>
      </c>
      <c r="AN18" s="575" t="s">
        <v>639</v>
      </c>
      <c r="AO18" s="576"/>
      <c r="AP18" s="576"/>
      <c r="AQ18" s="576"/>
      <c r="AR18" s="576"/>
      <c r="AS18" s="576"/>
      <c r="AT18" s="576"/>
      <c r="AU18" s="576"/>
      <c r="AV18" s="576"/>
      <c r="AW18" s="577"/>
      <c r="AX18" s="572" t="s">
        <v>645</v>
      </c>
      <c r="AY18" s="573"/>
      <c r="AZ18" s="573"/>
      <c r="BA18" s="574"/>
    </row>
    <row r="19" spans="1:58" s="223" customFormat="1" ht="21.75" customHeight="1" x14ac:dyDescent="0.15">
      <c r="B19" s="260"/>
      <c r="C19" s="260"/>
      <c r="D19" s="260"/>
      <c r="E19" s="260"/>
      <c r="F19" s="260"/>
      <c r="G19" s="260"/>
      <c r="H19" s="260"/>
      <c r="I19" s="260"/>
      <c r="J19" s="260"/>
      <c r="K19" s="233"/>
      <c r="L19" s="237"/>
      <c r="M19" s="237"/>
      <c r="N19" s="237"/>
      <c r="O19" s="237"/>
      <c r="P19" s="237"/>
      <c r="Q19" s="237"/>
      <c r="R19" s="235"/>
      <c r="S19" s="235"/>
      <c r="T19" s="235"/>
      <c r="U19" s="235"/>
      <c r="V19" s="235"/>
      <c r="W19" s="235"/>
      <c r="X19" s="235"/>
      <c r="Y19" s="235"/>
      <c r="Z19" s="235"/>
      <c r="AA19" s="235"/>
      <c r="AB19" s="235"/>
      <c r="AD19" s="575" t="s">
        <v>624</v>
      </c>
      <c r="AE19" s="576"/>
      <c r="AF19" s="576"/>
      <c r="AG19" s="577"/>
      <c r="AH19" s="575"/>
      <c r="AI19" s="576"/>
      <c r="AJ19" s="576"/>
      <c r="AK19" s="576"/>
      <c r="AL19" s="577"/>
      <c r="AM19" s="294" t="s">
        <v>635</v>
      </c>
      <c r="AN19" s="575" t="s">
        <v>640</v>
      </c>
      <c r="AO19" s="576"/>
      <c r="AP19" s="576"/>
      <c r="AQ19" s="576"/>
      <c r="AR19" s="576"/>
      <c r="AS19" s="576"/>
      <c r="AT19" s="576"/>
      <c r="AU19" s="576"/>
      <c r="AV19" s="576"/>
      <c r="AW19" s="577"/>
      <c r="AX19" s="572" t="s">
        <v>645</v>
      </c>
      <c r="AY19" s="573"/>
      <c r="AZ19" s="573"/>
      <c r="BA19" s="574"/>
      <c r="BB19" s="238"/>
    </row>
    <row r="20" spans="1:58" s="223" customFormat="1" ht="21" customHeight="1" x14ac:dyDescent="0.15">
      <c r="C20" s="239"/>
      <c r="D20" s="240" t="s">
        <v>585</v>
      </c>
      <c r="E20" s="239"/>
      <c r="F20" s="239"/>
      <c r="G20" s="239"/>
      <c r="H20" s="239"/>
      <c r="I20" s="239"/>
      <c r="J20" s="239"/>
      <c r="K20" s="239"/>
      <c r="L20" s="239"/>
      <c r="M20" s="239"/>
      <c r="N20" s="239"/>
      <c r="R20" s="239"/>
      <c r="S20" s="239"/>
      <c r="T20" s="239"/>
      <c r="U20" s="239"/>
      <c r="V20" s="239"/>
      <c r="W20" s="239"/>
      <c r="X20" s="239"/>
      <c r="Y20" s="239"/>
      <c r="Z20" s="239"/>
      <c r="AA20" s="239"/>
      <c r="AB20" s="239"/>
      <c r="AC20" s="239"/>
      <c r="AD20" s="241"/>
      <c r="AE20" s="241"/>
      <c r="AF20" s="241"/>
      <c r="AG20" s="242"/>
      <c r="AN20" s="243"/>
      <c r="AO20" s="243"/>
      <c r="AP20" s="243"/>
      <c r="AQ20" s="243"/>
      <c r="AR20" s="243"/>
      <c r="AS20" s="243"/>
      <c r="AT20" s="243"/>
      <c r="AU20" s="243"/>
      <c r="AV20" s="243"/>
      <c r="AW20" s="243"/>
      <c r="AX20" s="243"/>
      <c r="AY20" s="244"/>
      <c r="AZ20" s="244"/>
      <c r="BA20" s="243"/>
      <c r="BB20" s="243"/>
      <c r="BC20" s="243"/>
    </row>
    <row r="21" spans="1:58" ht="18.75" customHeight="1" x14ac:dyDescent="0.15">
      <c r="A21" s="585" t="s">
        <v>516</v>
      </c>
      <c r="B21" s="586" t="s">
        <v>517</v>
      </c>
      <c r="C21" s="587"/>
      <c r="D21" s="592" t="s">
        <v>586</v>
      </c>
      <c r="E21" s="593"/>
      <c r="F21" s="592" t="s">
        <v>587</v>
      </c>
      <c r="G21" s="598"/>
      <c r="H21" s="598"/>
      <c r="I21" s="598"/>
      <c r="J21" s="593"/>
      <c r="K21" s="586" t="s">
        <v>588</v>
      </c>
      <c r="L21" s="601"/>
      <c r="M21" s="601"/>
      <c r="N21" s="587"/>
      <c r="O21" s="604"/>
      <c r="P21" s="605"/>
      <c r="Q21" s="606"/>
      <c r="R21" s="614" t="s">
        <v>589</v>
      </c>
      <c r="S21" s="614"/>
      <c r="T21" s="614"/>
      <c r="U21" s="614"/>
      <c r="V21" s="614"/>
      <c r="W21" s="614"/>
      <c r="X21" s="614"/>
      <c r="Y21" s="614"/>
      <c r="Z21" s="614"/>
      <c r="AA21" s="614"/>
      <c r="AB21" s="614"/>
      <c r="AC21" s="614"/>
      <c r="AD21" s="614"/>
      <c r="AE21" s="614"/>
      <c r="AF21" s="614"/>
      <c r="AG21" s="614"/>
      <c r="AH21" s="614"/>
      <c r="AI21" s="614"/>
      <c r="AJ21" s="614"/>
      <c r="AK21" s="614"/>
      <c r="AL21" s="614"/>
      <c r="AM21" s="614"/>
      <c r="AN21" s="614"/>
      <c r="AO21" s="614"/>
      <c r="AP21" s="614"/>
      <c r="AQ21" s="614"/>
      <c r="AR21" s="614"/>
      <c r="AS21" s="614"/>
      <c r="AT21" s="614"/>
      <c r="AU21" s="614"/>
      <c r="AV21" s="614"/>
      <c r="AW21" s="615" t="s">
        <v>590</v>
      </c>
      <c r="AX21" s="616"/>
      <c r="AY21" s="621" t="s">
        <v>591</v>
      </c>
      <c r="AZ21" s="621"/>
      <c r="BA21" s="621" t="s">
        <v>592</v>
      </c>
      <c r="BB21" s="621"/>
      <c r="BC21" s="621"/>
      <c r="BD21" s="621"/>
      <c r="BE21" s="621"/>
      <c r="BF21" s="621"/>
    </row>
    <row r="22" spans="1:58" ht="18.75" customHeight="1" x14ac:dyDescent="0.15">
      <c r="A22" s="585"/>
      <c r="B22" s="588"/>
      <c r="C22" s="589"/>
      <c r="D22" s="594"/>
      <c r="E22" s="595"/>
      <c r="F22" s="594"/>
      <c r="G22" s="599"/>
      <c r="H22" s="599"/>
      <c r="I22" s="599"/>
      <c r="J22" s="595"/>
      <c r="K22" s="588"/>
      <c r="L22" s="602"/>
      <c r="M22" s="602"/>
      <c r="N22" s="589"/>
      <c r="O22" s="607"/>
      <c r="P22" s="608"/>
      <c r="Q22" s="609"/>
      <c r="R22" s="614" t="s">
        <v>593</v>
      </c>
      <c r="S22" s="614"/>
      <c r="T22" s="614"/>
      <c r="U22" s="614"/>
      <c r="V22" s="614"/>
      <c r="W22" s="614"/>
      <c r="X22" s="614"/>
      <c r="Y22" s="614" t="s">
        <v>594</v>
      </c>
      <c r="Z22" s="614"/>
      <c r="AA22" s="614"/>
      <c r="AB22" s="614"/>
      <c r="AC22" s="614"/>
      <c r="AD22" s="614"/>
      <c r="AE22" s="614"/>
      <c r="AF22" s="614" t="s">
        <v>595</v>
      </c>
      <c r="AG22" s="614"/>
      <c r="AH22" s="614"/>
      <c r="AI22" s="614"/>
      <c r="AJ22" s="614"/>
      <c r="AK22" s="614"/>
      <c r="AL22" s="614"/>
      <c r="AM22" s="614" t="s">
        <v>596</v>
      </c>
      <c r="AN22" s="614"/>
      <c r="AO22" s="614"/>
      <c r="AP22" s="614"/>
      <c r="AQ22" s="614"/>
      <c r="AR22" s="614"/>
      <c r="AS22" s="614"/>
      <c r="AT22" s="614" t="s">
        <v>597</v>
      </c>
      <c r="AU22" s="614"/>
      <c r="AV22" s="614"/>
      <c r="AW22" s="617"/>
      <c r="AX22" s="618"/>
      <c r="AY22" s="621"/>
      <c r="AZ22" s="621"/>
      <c r="BA22" s="621"/>
      <c r="BB22" s="621"/>
      <c r="BC22" s="621"/>
      <c r="BD22" s="621"/>
      <c r="BE22" s="621"/>
      <c r="BF22" s="621"/>
    </row>
    <row r="23" spans="1:58" ht="24" customHeight="1" x14ac:dyDescent="0.15">
      <c r="A23" s="585"/>
      <c r="B23" s="588"/>
      <c r="C23" s="589"/>
      <c r="D23" s="594"/>
      <c r="E23" s="595"/>
      <c r="F23" s="594"/>
      <c r="G23" s="599"/>
      <c r="H23" s="599"/>
      <c r="I23" s="599"/>
      <c r="J23" s="595"/>
      <c r="K23" s="588"/>
      <c r="L23" s="602"/>
      <c r="M23" s="602"/>
      <c r="N23" s="589"/>
      <c r="O23" s="607"/>
      <c r="P23" s="608"/>
      <c r="Q23" s="609"/>
      <c r="R23" s="282">
        <f>DAY(DATE($AL$2,$AP$2,1))</f>
        <v>1</v>
      </c>
      <c r="S23" s="282">
        <f>DAY(DATE($AL$2,$AP$2,2))</f>
        <v>2</v>
      </c>
      <c r="T23" s="282">
        <f>DAY(DATE($AL$2,$AP$2,3))</f>
        <v>3</v>
      </c>
      <c r="U23" s="282">
        <f>DAY(DATE($AL$2,$AP$2,4))</f>
        <v>4</v>
      </c>
      <c r="V23" s="282">
        <f>DAY(DATE($AL$2,$AP$2,5))</f>
        <v>5</v>
      </c>
      <c r="W23" s="282">
        <f>DAY(DATE($AL$2,$AP$2,6))</f>
        <v>6</v>
      </c>
      <c r="X23" s="282">
        <f>DAY(DATE($AL$2,$AP$2,7))</f>
        <v>7</v>
      </c>
      <c r="Y23" s="282">
        <f>DAY(DATE($AL$2,$AP$2,8))</f>
        <v>8</v>
      </c>
      <c r="Z23" s="282">
        <f>DAY(DATE($AL$2,$AP$2,9))</f>
        <v>9</v>
      </c>
      <c r="AA23" s="282">
        <f>DAY(DATE($AL$2,$AP$2,10))</f>
        <v>10</v>
      </c>
      <c r="AB23" s="282">
        <f>DAY(DATE($AL$2,$AP$2,11))</f>
        <v>11</v>
      </c>
      <c r="AC23" s="282">
        <f>DAY(DATE($AL$2,$AP$2,12))</f>
        <v>12</v>
      </c>
      <c r="AD23" s="282">
        <f>DAY(DATE($AL$2,$AP$2,13))</f>
        <v>13</v>
      </c>
      <c r="AE23" s="282">
        <f>DAY(DATE($AL$2,$AP$2,14))</f>
        <v>14</v>
      </c>
      <c r="AF23" s="282">
        <f>DAY(DATE($AL$2,$AP$2,15))</f>
        <v>15</v>
      </c>
      <c r="AG23" s="282">
        <f>DAY(DATE($AL$2,$AP$2,16))</f>
        <v>16</v>
      </c>
      <c r="AH23" s="282">
        <f>DAY(DATE($AL$2,$AP$2,17))</f>
        <v>17</v>
      </c>
      <c r="AI23" s="282">
        <f>DAY(DATE($AL$2,$AP$2,18))</f>
        <v>18</v>
      </c>
      <c r="AJ23" s="282">
        <f>DAY(DATE($AL$2,$AP$2,19))</f>
        <v>19</v>
      </c>
      <c r="AK23" s="282">
        <f>DAY(DATE($AL$2,$AP$2,20))</f>
        <v>20</v>
      </c>
      <c r="AL23" s="282">
        <f>DAY(DATE($AL$2,$AP$2,21))</f>
        <v>21</v>
      </c>
      <c r="AM23" s="282">
        <f>DAY(DATE($AL$2,$AP$2,22))</f>
        <v>22</v>
      </c>
      <c r="AN23" s="282">
        <f>DAY(DATE($AL$2,$AP$2,23))</f>
        <v>23</v>
      </c>
      <c r="AO23" s="282">
        <f>DAY(DATE($AL$2,$AP$2,24))</f>
        <v>24</v>
      </c>
      <c r="AP23" s="282">
        <f>DAY(DATE($AL$2,$AP$2,25))</f>
        <v>25</v>
      </c>
      <c r="AQ23" s="282">
        <f>DAY(DATE($AL$2,$AP$2,26))</f>
        <v>26</v>
      </c>
      <c r="AR23" s="282">
        <f>DAY(DATE($AL$2,$AP$2,27))</f>
        <v>27</v>
      </c>
      <c r="AS23" s="282">
        <f>DAY(DATE($AL$2,$AP$2,28))</f>
        <v>28</v>
      </c>
      <c r="AT23" s="282">
        <f>IF(DAY(DATE($AL$2,$AP$2,29))=29,29,"")</f>
        <v>29</v>
      </c>
      <c r="AU23" s="282">
        <f>IF(DAY(DATE($AL$2,$AP$2,30))=30,30,"")</f>
        <v>30</v>
      </c>
      <c r="AV23" s="282">
        <f>IF(DAY(DATE($AL$2,$AP$2,31))=31,31,"")</f>
        <v>31</v>
      </c>
      <c r="AW23" s="617"/>
      <c r="AX23" s="618"/>
      <c r="AY23" s="621"/>
      <c r="AZ23" s="621"/>
      <c r="BA23" s="621"/>
      <c r="BB23" s="621"/>
      <c r="BC23" s="621"/>
      <c r="BD23" s="621"/>
      <c r="BE23" s="621"/>
      <c r="BF23" s="621"/>
    </row>
    <row r="24" spans="1:58" ht="24" hidden="1" customHeight="1" x14ac:dyDescent="0.15">
      <c r="A24" s="585"/>
      <c r="B24" s="588"/>
      <c r="C24" s="589"/>
      <c r="D24" s="594"/>
      <c r="E24" s="595"/>
      <c r="F24" s="594"/>
      <c r="G24" s="599"/>
      <c r="H24" s="599"/>
      <c r="I24" s="599"/>
      <c r="J24" s="595"/>
      <c r="K24" s="588"/>
      <c r="L24" s="602"/>
      <c r="M24" s="602"/>
      <c r="N24" s="589"/>
      <c r="O24" s="607"/>
      <c r="P24" s="608"/>
      <c r="Q24" s="609"/>
      <c r="R24" s="282">
        <f>WEEKDAY(DATE($AL$2,$AP$2,1))</f>
        <v>2</v>
      </c>
      <c r="S24" s="282">
        <f>WEEKDAY(DATE($AL$2,$AP$2,2))</f>
        <v>3</v>
      </c>
      <c r="T24" s="282">
        <f>WEEKDAY(DATE($AL$2,$AP$2,3))</f>
        <v>4</v>
      </c>
      <c r="U24" s="282">
        <f>WEEKDAY(DATE($AL$2,$AP$2,4))</f>
        <v>5</v>
      </c>
      <c r="V24" s="282">
        <f>WEEKDAY(DATE($AL$2,$AP$2,5))</f>
        <v>6</v>
      </c>
      <c r="W24" s="282">
        <f>WEEKDAY(DATE($AL$2,$AP$2,6))</f>
        <v>7</v>
      </c>
      <c r="X24" s="282">
        <f>WEEKDAY(DATE($AL$2,$AP$2,7))</f>
        <v>1</v>
      </c>
      <c r="Y24" s="282">
        <f>WEEKDAY(DATE($AL$2,$AP$2,8))</f>
        <v>2</v>
      </c>
      <c r="Z24" s="282">
        <f>WEEKDAY(DATE($AL$2,$AP$2,9))</f>
        <v>3</v>
      </c>
      <c r="AA24" s="282">
        <f>WEEKDAY(DATE($AL$2,$AP$2,10))</f>
        <v>4</v>
      </c>
      <c r="AB24" s="282">
        <f>WEEKDAY(DATE($AL$2,$AP$2,11))</f>
        <v>5</v>
      </c>
      <c r="AC24" s="282">
        <f>WEEKDAY(DATE($AL$2,$AP$2,12))</f>
        <v>6</v>
      </c>
      <c r="AD24" s="282">
        <f>WEEKDAY(DATE($AL$2,$AP$2,13))</f>
        <v>7</v>
      </c>
      <c r="AE24" s="282">
        <f>WEEKDAY(DATE($AL$2,$AP$2,14))</f>
        <v>1</v>
      </c>
      <c r="AF24" s="282">
        <f>WEEKDAY(DATE($AL$2,$AP$2,15))</f>
        <v>2</v>
      </c>
      <c r="AG24" s="282">
        <f>WEEKDAY(DATE($AL$2,$AP$2,16))</f>
        <v>3</v>
      </c>
      <c r="AH24" s="282">
        <f>WEEKDAY(DATE($AL$2,$AP$2,17))</f>
        <v>4</v>
      </c>
      <c r="AI24" s="282">
        <f>WEEKDAY(DATE($AL$2,$AP$2,18))</f>
        <v>5</v>
      </c>
      <c r="AJ24" s="282">
        <f>WEEKDAY(DATE($AL$2,$AP$2,19))</f>
        <v>6</v>
      </c>
      <c r="AK24" s="282">
        <f>WEEKDAY(DATE($AL$2,$AP$2,20))</f>
        <v>7</v>
      </c>
      <c r="AL24" s="282">
        <f>WEEKDAY(DATE($AL$2,$AP$2,21))</f>
        <v>1</v>
      </c>
      <c r="AM24" s="282">
        <f>WEEKDAY(DATE($AL$2,$AP$2,22))</f>
        <v>2</v>
      </c>
      <c r="AN24" s="282">
        <f>WEEKDAY(DATE($AL$2,$AP$2,23))</f>
        <v>3</v>
      </c>
      <c r="AO24" s="282">
        <f>WEEKDAY(DATE($AL$2,$AP$2,24))</f>
        <v>4</v>
      </c>
      <c r="AP24" s="282">
        <f>WEEKDAY(DATE($AL$2,$AP$2,25))</f>
        <v>5</v>
      </c>
      <c r="AQ24" s="282">
        <f>WEEKDAY(DATE($AL$2,$AP$2,26))</f>
        <v>6</v>
      </c>
      <c r="AR24" s="282">
        <f>WEEKDAY(DATE($AL$2,$AP$2,27))</f>
        <v>7</v>
      </c>
      <c r="AS24" s="282">
        <f>WEEKDAY(DATE($AL$2,$AP$2,28))</f>
        <v>1</v>
      </c>
      <c r="AT24" s="282">
        <f>IF(AT23=29,WEEKDAY(DATE($AL$2,$AP$2,29)),0)</f>
        <v>2</v>
      </c>
      <c r="AU24" s="282">
        <f>IF(AU23=30,WEEKDAY(DATE($AL$2,$AP$2,30)),0)</f>
        <v>3</v>
      </c>
      <c r="AV24" s="282">
        <f>IF(AV23=31,WEEKDAY(DATE($AL$2,$AP$2,31)),0)</f>
        <v>4</v>
      </c>
      <c r="AW24" s="617"/>
      <c r="AX24" s="618"/>
      <c r="AY24" s="622"/>
      <c r="AZ24" s="622"/>
      <c r="BA24" s="621"/>
      <c r="BB24" s="621"/>
      <c r="BC24" s="621"/>
      <c r="BD24" s="621"/>
      <c r="BE24" s="621"/>
      <c r="BF24" s="621"/>
    </row>
    <row r="25" spans="1:58" ht="24" customHeight="1" x14ac:dyDescent="0.15">
      <c r="A25" s="585"/>
      <c r="B25" s="590"/>
      <c r="C25" s="591"/>
      <c r="D25" s="596"/>
      <c r="E25" s="597"/>
      <c r="F25" s="596"/>
      <c r="G25" s="600"/>
      <c r="H25" s="600"/>
      <c r="I25" s="600"/>
      <c r="J25" s="597"/>
      <c r="K25" s="590"/>
      <c r="L25" s="603"/>
      <c r="M25" s="603"/>
      <c r="N25" s="591"/>
      <c r="O25" s="610"/>
      <c r="P25" s="611"/>
      <c r="Q25" s="612"/>
      <c r="R25" s="245" t="str">
        <f t="shared" ref="R25:AS25" si="0">IF(R24=1,"日",IF(R24=2,"月",IF(R24=3,"火",IF(R24=4,"水",IF(R24=5,"木",IF(R24=6,"金","土"))))))</f>
        <v>月</v>
      </c>
      <c r="S25" s="245" t="str">
        <f t="shared" si="0"/>
        <v>火</v>
      </c>
      <c r="T25" s="245" t="str">
        <f t="shared" si="0"/>
        <v>水</v>
      </c>
      <c r="U25" s="245" t="str">
        <f t="shared" si="0"/>
        <v>木</v>
      </c>
      <c r="V25" s="245" t="str">
        <f t="shared" si="0"/>
        <v>金</v>
      </c>
      <c r="W25" s="245" t="str">
        <f t="shared" si="0"/>
        <v>土</v>
      </c>
      <c r="X25" s="245" t="str">
        <f t="shared" si="0"/>
        <v>日</v>
      </c>
      <c r="Y25" s="245" t="str">
        <f t="shared" si="0"/>
        <v>月</v>
      </c>
      <c r="Z25" s="245" t="str">
        <f t="shared" si="0"/>
        <v>火</v>
      </c>
      <c r="AA25" s="245" t="str">
        <f t="shared" si="0"/>
        <v>水</v>
      </c>
      <c r="AB25" s="245" t="str">
        <f t="shared" si="0"/>
        <v>木</v>
      </c>
      <c r="AC25" s="245" t="str">
        <f t="shared" si="0"/>
        <v>金</v>
      </c>
      <c r="AD25" s="245" t="str">
        <f t="shared" si="0"/>
        <v>土</v>
      </c>
      <c r="AE25" s="245" t="str">
        <f t="shared" si="0"/>
        <v>日</v>
      </c>
      <c r="AF25" s="245" t="str">
        <f t="shared" si="0"/>
        <v>月</v>
      </c>
      <c r="AG25" s="245" t="str">
        <f t="shared" si="0"/>
        <v>火</v>
      </c>
      <c r="AH25" s="245" t="str">
        <f t="shared" si="0"/>
        <v>水</v>
      </c>
      <c r="AI25" s="245" t="str">
        <f t="shared" si="0"/>
        <v>木</v>
      </c>
      <c r="AJ25" s="245" t="str">
        <f t="shared" si="0"/>
        <v>金</v>
      </c>
      <c r="AK25" s="245" t="str">
        <f t="shared" si="0"/>
        <v>土</v>
      </c>
      <c r="AL25" s="245" t="str">
        <f t="shared" si="0"/>
        <v>日</v>
      </c>
      <c r="AM25" s="245" t="str">
        <f t="shared" si="0"/>
        <v>月</v>
      </c>
      <c r="AN25" s="245" t="str">
        <f t="shared" si="0"/>
        <v>火</v>
      </c>
      <c r="AO25" s="245" t="str">
        <f t="shared" si="0"/>
        <v>水</v>
      </c>
      <c r="AP25" s="245" t="str">
        <f t="shared" si="0"/>
        <v>木</v>
      </c>
      <c r="AQ25" s="245" t="str">
        <f t="shared" si="0"/>
        <v>金</v>
      </c>
      <c r="AR25" s="245" t="str">
        <f t="shared" si="0"/>
        <v>土</v>
      </c>
      <c r="AS25" s="245" t="str">
        <f t="shared" si="0"/>
        <v>日</v>
      </c>
      <c r="AT25" s="245" t="str">
        <f>IF(AT24=1,"日",IF(AT24=2,"月",IF(AT24=3,"火",IF(AT24=4,"水",IF(AT24=5,"木",IF(AT24=6,"金",IF(AT24=0,"","土")))))))</f>
        <v>月</v>
      </c>
      <c r="AU25" s="245" t="str">
        <f>IF(AU24=1,"日",IF(AU24=2,"月",IF(AU24=3,"火",IF(AU24=4,"水",IF(AU24=5,"木",IF(AU24=6,"金",IF(AU24=0,"","土")))))))</f>
        <v>火</v>
      </c>
      <c r="AV25" s="245" t="str">
        <f>IF(AV24=1,"日",IF(AV24=2,"月",IF(AV24=3,"火",IF(AV24=4,"水",IF(AV24=5,"木",IF(AV24=6,"金",IF(AV24=0,"","土")))))))</f>
        <v>水</v>
      </c>
      <c r="AW25" s="619"/>
      <c r="AX25" s="620"/>
      <c r="AY25" s="621"/>
      <c r="AZ25" s="621"/>
      <c r="BA25" s="621"/>
      <c r="BB25" s="621"/>
      <c r="BC25" s="621"/>
      <c r="BD25" s="621"/>
      <c r="BE25" s="621"/>
      <c r="BF25" s="621"/>
    </row>
    <row r="26" spans="1:58" ht="17.25" customHeight="1" x14ac:dyDescent="0.15">
      <c r="A26" s="643">
        <v>1</v>
      </c>
      <c r="B26" s="646" t="s">
        <v>523</v>
      </c>
      <c r="C26" s="647"/>
      <c r="D26" s="652" t="s">
        <v>598</v>
      </c>
      <c r="E26" s="653"/>
      <c r="F26" s="658" t="s">
        <v>885</v>
      </c>
      <c r="G26" s="659"/>
      <c r="H26" s="659"/>
      <c r="I26" s="659"/>
      <c r="J26" s="660"/>
      <c r="K26" s="667" t="s">
        <v>599</v>
      </c>
      <c r="L26" s="668"/>
      <c r="M26" s="668"/>
      <c r="N26" s="669"/>
      <c r="O26" s="676" t="s">
        <v>610</v>
      </c>
      <c r="P26" s="677"/>
      <c r="Q26" s="678"/>
      <c r="R26" s="246" t="s">
        <v>647</v>
      </c>
      <c r="S26" s="247" t="s">
        <v>648</v>
      </c>
      <c r="T26" s="247"/>
      <c r="U26" s="247"/>
      <c r="V26" s="247" t="s">
        <v>648</v>
      </c>
      <c r="W26" s="247" t="s">
        <v>648</v>
      </c>
      <c r="X26" s="247" t="s">
        <v>648</v>
      </c>
      <c r="Y26" s="247" t="s">
        <v>648</v>
      </c>
      <c r="Z26" s="247" t="s">
        <v>648</v>
      </c>
      <c r="AA26" s="247"/>
      <c r="AB26" s="247"/>
      <c r="AC26" s="247" t="s">
        <v>648</v>
      </c>
      <c r="AD26" s="247" t="s">
        <v>648</v>
      </c>
      <c r="AE26" s="247" t="s">
        <v>648</v>
      </c>
      <c r="AF26" s="247" t="s">
        <v>648</v>
      </c>
      <c r="AG26" s="247"/>
      <c r="AH26" s="247"/>
      <c r="AI26" s="247"/>
      <c r="AJ26" s="247" t="s">
        <v>648</v>
      </c>
      <c r="AK26" s="247" t="s">
        <v>648</v>
      </c>
      <c r="AL26" s="247"/>
      <c r="AM26" s="247" t="s">
        <v>648</v>
      </c>
      <c r="AN26" s="247" t="s">
        <v>648</v>
      </c>
      <c r="AO26" s="247"/>
      <c r="AP26" s="247"/>
      <c r="AQ26" s="247"/>
      <c r="AR26" s="247" t="s">
        <v>648</v>
      </c>
      <c r="AS26" s="247" t="s">
        <v>648</v>
      </c>
      <c r="AT26" s="247" t="s">
        <v>648</v>
      </c>
      <c r="AU26" s="247" t="s">
        <v>648</v>
      </c>
      <c r="AV26" s="247"/>
      <c r="AW26" s="623"/>
      <c r="AX26" s="624"/>
      <c r="AY26" s="625">
        <f>AW27/($BD$2/7)+AW28/($BD$2/7)</f>
        <v>30.709677419354836</v>
      </c>
      <c r="AZ26" s="626"/>
      <c r="BA26" s="629"/>
      <c r="BB26" s="630"/>
      <c r="BC26" s="630"/>
      <c r="BD26" s="630"/>
      <c r="BE26" s="630"/>
      <c r="BF26" s="631"/>
    </row>
    <row r="27" spans="1:58" ht="17.25" customHeight="1" x14ac:dyDescent="0.15">
      <c r="A27" s="644"/>
      <c r="B27" s="648"/>
      <c r="C27" s="649"/>
      <c r="D27" s="654"/>
      <c r="E27" s="655"/>
      <c r="F27" s="661"/>
      <c r="G27" s="662"/>
      <c r="H27" s="662"/>
      <c r="I27" s="662"/>
      <c r="J27" s="663"/>
      <c r="K27" s="670"/>
      <c r="L27" s="671"/>
      <c r="M27" s="671"/>
      <c r="N27" s="672"/>
      <c r="O27" s="283"/>
      <c r="P27" s="285"/>
      <c r="Q27" s="284" t="s">
        <v>612</v>
      </c>
      <c r="R27" s="248">
        <v>8</v>
      </c>
      <c r="S27" s="249">
        <v>8</v>
      </c>
      <c r="T27" s="249"/>
      <c r="U27" s="249"/>
      <c r="V27" s="249">
        <v>8</v>
      </c>
      <c r="W27" s="249">
        <v>8</v>
      </c>
      <c r="X27" s="249">
        <v>8</v>
      </c>
      <c r="Y27" s="249">
        <v>8</v>
      </c>
      <c r="Z27" s="249">
        <v>8</v>
      </c>
      <c r="AA27" s="249"/>
      <c r="AB27" s="249"/>
      <c r="AC27" s="249">
        <v>8</v>
      </c>
      <c r="AD27" s="249">
        <v>8</v>
      </c>
      <c r="AE27" s="249">
        <v>8</v>
      </c>
      <c r="AF27" s="249">
        <v>8</v>
      </c>
      <c r="AG27" s="249"/>
      <c r="AH27" s="249"/>
      <c r="AI27" s="249"/>
      <c r="AJ27" s="249">
        <v>8</v>
      </c>
      <c r="AK27" s="249">
        <v>8</v>
      </c>
      <c r="AL27" s="249"/>
      <c r="AM27" s="249">
        <v>8</v>
      </c>
      <c r="AN27" s="249">
        <v>8</v>
      </c>
      <c r="AO27" s="249"/>
      <c r="AP27" s="249"/>
      <c r="AQ27" s="249"/>
      <c r="AR27" s="249">
        <v>8</v>
      </c>
      <c r="AS27" s="249">
        <v>8</v>
      </c>
      <c r="AT27" s="249">
        <v>8</v>
      </c>
      <c r="AU27" s="249">
        <v>8</v>
      </c>
      <c r="AV27" s="249"/>
      <c r="AW27" s="638">
        <f>SUM(R27:AS27)</f>
        <v>136</v>
      </c>
      <c r="AX27" s="639">
        <f t="shared" ref="AX27:AX28" si="1">SUM(S28:AT28)</f>
        <v>0</v>
      </c>
      <c r="AY27" s="625"/>
      <c r="AZ27" s="626"/>
      <c r="BA27" s="632"/>
      <c r="BB27" s="633"/>
      <c r="BC27" s="633"/>
      <c r="BD27" s="633"/>
      <c r="BE27" s="633"/>
      <c r="BF27" s="634"/>
    </row>
    <row r="28" spans="1:58" ht="17.25" customHeight="1" x14ac:dyDescent="0.15">
      <c r="A28" s="645"/>
      <c r="B28" s="650"/>
      <c r="C28" s="651"/>
      <c r="D28" s="656"/>
      <c r="E28" s="657"/>
      <c r="F28" s="664"/>
      <c r="G28" s="665"/>
      <c r="H28" s="665"/>
      <c r="I28" s="665"/>
      <c r="J28" s="666"/>
      <c r="K28" s="673"/>
      <c r="L28" s="674"/>
      <c r="M28" s="674"/>
      <c r="N28" s="675"/>
      <c r="O28" s="640" t="s">
        <v>614</v>
      </c>
      <c r="P28" s="641"/>
      <c r="Q28" s="642"/>
      <c r="R28" s="248"/>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638">
        <f>SUM(R28:AS28)</f>
        <v>0</v>
      </c>
      <c r="AX28" s="639">
        <f t="shared" si="1"/>
        <v>0</v>
      </c>
      <c r="AY28" s="627"/>
      <c r="AZ28" s="628"/>
      <c r="BA28" s="635"/>
      <c r="BB28" s="636"/>
      <c r="BC28" s="636"/>
      <c r="BD28" s="636"/>
      <c r="BE28" s="636"/>
      <c r="BF28" s="637"/>
    </row>
    <row r="29" spans="1:58" ht="17.25" customHeight="1" x14ac:dyDescent="0.15">
      <c r="A29" s="643">
        <v>2</v>
      </c>
      <c r="B29" s="646" t="s">
        <v>532</v>
      </c>
      <c r="C29" s="647"/>
      <c r="D29" s="652" t="s">
        <v>602</v>
      </c>
      <c r="E29" s="653"/>
      <c r="F29" s="658" t="s">
        <v>890</v>
      </c>
      <c r="G29" s="659"/>
      <c r="H29" s="659"/>
      <c r="I29" s="659"/>
      <c r="J29" s="660"/>
      <c r="K29" s="667" t="s">
        <v>601</v>
      </c>
      <c r="L29" s="668"/>
      <c r="M29" s="668"/>
      <c r="N29" s="669"/>
      <c r="O29" s="676" t="s">
        <v>610</v>
      </c>
      <c r="P29" s="677"/>
      <c r="Q29" s="678"/>
      <c r="R29" s="250"/>
      <c r="S29" s="251"/>
      <c r="T29" s="251"/>
      <c r="U29" s="251" t="s">
        <v>648</v>
      </c>
      <c r="V29" s="251"/>
      <c r="W29" s="251"/>
      <c r="X29" s="251" t="s">
        <v>648</v>
      </c>
      <c r="Y29" s="251"/>
      <c r="Z29" s="251"/>
      <c r="AA29" s="251" t="s">
        <v>648</v>
      </c>
      <c r="AB29" s="251" t="s">
        <v>648</v>
      </c>
      <c r="AC29" s="251"/>
      <c r="AD29" s="251" t="s">
        <v>648</v>
      </c>
      <c r="AE29" s="251"/>
      <c r="AF29" s="251"/>
      <c r="AG29" s="251" t="s">
        <v>648</v>
      </c>
      <c r="AH29" s="251"/>
      <c r="AI29" s="251"/>
      <c r="AJ29" s="251"/>
      <c r="AK29" s="251"/>
      <c r="AL29" s="251"/>
      <c r="AM29" s="251"/>
      <c r="AN29" s="251"/>
      <c r="AO29" s="251" t="s">
        <v>648</v>
      </c>
      <c r="AP29" s="251" t="s">
        <v>648</v>
      </c>
      <c r="AQ29" s="251"/>
      <c r="AR29" s="251"/>
      <c r="AS29" s="251" t="s">
        <v>648</v>
      </c>
      <c r="AT29" s="251"/>
      <c r="AU29" s="251"/>
      <c r="AV29" s="251" t="s">
        <v>648</v>
      </c>
      <c r="AW29" s="623"/>
      <c r="AX29" s="624"/>
      <c r="AY29" s="625">
        <f t="shared" ref="AY29" si="2">AW30/($BD$2/7)+AW31/($BD$2/7)</f>
        <v>16.258064516129032</v>
      </c>
      <c r="AZ29" s="626"/>
      <c r="BA29" s="629"/>
      <c r="BB29" s="630"/>
      <c r="BC29" s="630"/>
      <c r="BD29" s="630"/>
      <c r="BE29" s="630"/>
      <c r="BF29" s="631"/>
    </row>
    <row r="30" spans="1:58" ht="17.25" customHeight="1" x14ac:dyDescent="0.15">
      <c r="A30" s="644"/>
      <c r="B30" s="648"/>
      <c r="C30" s="649"/>
      <c r="D30" s="654"/>
      <c r="E30" s="655"/>
      <c r="F30" s="661"/>
      <c r="G30" s="662"/>
      <c r="H30" s="662"/>
      <c r="I30" s="662"/>
      <c r="J30" s="663"/>
      <c r="K30" s="670"/>
      <c r="L30" s="671"/>
      <c r="M30" s="671"/>
      <c r="N30" s="672"/>
      <c r="O30" s="283"/>
      <c r="P30" s="285"/>
      <c r="Q30" s="284" t="s">
        <v>612</v>
      </c>
      <c r="R30" s="248"/>
      <c r="S30" s="249"/>
      <c r="T30" s="249"/>
      <c r="U30" s="249">
        <v>8</v>
      </c>
      <c r="V30" s="252"/>
      <c r="W30" s="252"/>
      <c r="X30" s="249">
        <v>8</v>
      </c>
      <c r="Y30" s="249"/>
      <c r="Z30" s="249"/>
      <c r="AA30" s="249">
        <v>8</v>
      </c>
      <c r="AB30" s="249">
        <v>8</v>
      </c>
      <c r="AC30" s="252"/>
      <c r="AD30" s="252">
        <v>8</v>
      </c>
      <c r="AE30" s="249"/>
      <c r="AF30" s="249"/>
      <c r="AG30" s="249">
        <v>8</v>
      </c>
      <c r="AH30" s="249"/>
      <c r="AI30" s="249"/>
      <c r="AJ30" s="252"/>
      <c r="AK30" s="252"/>
      <c r="AL30" s="249"/>
      <c r="AM30" s="249"/>
      <c r="AN30" s="249"/>
      <c r="AO30" s="249">
        <v>8</v>
      </c>
      <c r="AP30" s="249">
        <v>8</v>
      </c>
      <c r="AQ30" s="252"/>
      <c r="AR30" s="252"/>
      <c r="AS30" s="249">
        <v>8</v>
      </c>
      <c r="AT30" s="249"/>
      <c r="AU30" s="249"/>
      <c r="AV30" s="249">
        <v>8</v>
      </c>
      <c r="AW30" s="638">
        <f>SUM(R30:AS30)</f>
        <v>72</v>
      </c>
      <c r="AX30" s="639">
        <f t="shared" ref="AX30:AX31" si="3">SUM(S31:AT31)</f>
        <v>0</v>
      </c>
      <c r="AY30" s="625"/>
      <c r="AZ30" s="626"/>
      <c r="BA30" s="632"/>
      <c r="BB30" s="633"/>
      <c r="BC30" s="633"/>
      <c r="BD30" s="633"/>
      <c r="BE30" s="633"/>
      <c r="BF30" s="634"/>
    </row>
    <row r="31" spans="1:58" ht="17.25" customHeight="1" x14ac:dyDescent="0.15">
      <c r="A31" s="645"/>
      <c r="B31" s="650"/>
      <c r="C31" s="651"/>
      <c r="D31" s="656"/>
      <c r="E31" s="657"/>
      <c r="F31" s="664"/>
      <c r="G31" s="665"/>
      <c r="H31" s="665"/>
      <c r="I31" s="665"/>
      <c r="J31" s="666"/>
      <c r="K31" s="673"/>
      <c r="L31" s="674"/>
      <c r="M31" s="674"/>
      <c r="N31" s="675"/>
      <c r="O31" s="640" t="s">
        <v>614</v>
      </c>
      <c r="P31" s="641"/>
      <c r="Q31" s="642"/>
      <c r="R31" s="248"/>
      <c r="S31" s="249"/>
      <c r="T31" s="249"/>
      <c r="U31" s="249"/>
      <c r="V31" s="252"/>
      <c r="W31" s="252"/>
      <c r="X31" s="249"/>
      <c r="Y31" s="249"/>
      <c r="Z31" s="249"/>
      <c r="AA31" s="249"/>
      <c r="AB31" s="249"/>
      <c r="AC31" s="252"/>
      <c r="AD31" s="252"/>
      <c r="AE31" s="249"/>
      <c r="AF31" s="249"/>
      <c r="AG31" s="249"/>
      <c r="AH31" s="249"/>
      <c r="AI31" s="249"/>
      <c r="AJ31" s="252"/>
      <c r="AK31" s="252"/>
      <c r="AL31" s="249"/>
      <c r="AM31" s="249"/>
      <c r="AN31" s="249"/>
      <c r="AO31" s="249"/>
      <c r="AP31" s="249"/>
      <c r="AQ31" s="252"/>
      <c r="AR31" s="252"/>
      <c r="AS31" s="249"/>
      <c r="AT31" s="249"/>
      <c r="AU31" s="249"/>
      <c r="AV31" s="249"/>
      <c r="AW31" s="638">
        <f>SUM(R31:AS31)</f>
        <v>0</v>
      </c>
      <c r="AX31" s="639">
        <f t="shared" si="3"/>
        <v>0</v>
      </c>
      <c r="AY31" s="627"/>
      <c r="AZ31" s="628"/>
      <c r="BA31" s="635"/>
      <c r="BB31" s="636"/>
      <c r="BC31" s="636"/>
      <c r="BD31" s="636"/>
      <c r="BE31" s="636"/>
      <c r="BF31" s="637"/>
    </row>
    <row r="32" spans="1:58" ht="17.25" customHeight="1" x14ac:dyDescent="0.15">
      <c r="A32" s="643">
        <v>3</v>
      </c>
      <c r="B32" s="646" t="s">
        <v>533</v>
      </c>
      <c r="C32" s="647"/>
      <c r="D32" s="652" t="s">
        <v>598</v>
      </c>
      <c r="E32" s="653"/>
      <c r="F32" s="658" t="s">
        <v>889</v>
      </c>
      <c r="G32" s="659"/>
      <c r="H32" s="659"/>
      <c r="I32" s="659"/>
      <c r="J32" s="660"/>
      <c r="K32" s="667" t="s">
        <v>599</v>
      </c>
      <c r="L32" s="668"/>
      <c r="M32" s="668"/>
      <c r="N32" s="669"/>
      <c r="O32" s="676" t="s">
        <v>610</v>
      </c>
      <c r="P32" s="677"/>
      <c r="Q32" s="678"/>
      <c r="R32" s="246"/>
      <c r="S32" s="247"/>
      <c r="T32" s="247"/>
      <c r="U32" s="247"/>
      <c r="V32" s="251"/>
      <c r="W32" s="251" t="s">
        <v>649</v>
      </c>
      <c r="X32" s="247"/>
      <c r="Y32" s="247"/>
      <c r="Z32" s="247"/>
      <c r="AA32" s="247"/>
      <c r="AB32" s="247"/>
      <c r="AC32" s="251"/>
      <c r="AD32" s="251"/>
      <c r="AE32" s="247" t="s">
        <v>650</v>
      </c>
      <c r="AF32" s="247"/>
      <c r="AG32" s="247"/>
      <c r="AH32" s="247"/>
      <c r="AI32" s="247" t="s">
        <v>652</v>
      </c>
      <c r="AJ32" s="251"/>
      <c r="AK32" s="251"/>
      <c r="AL32" s="247" t="s">
        <v>649</v>
      </c>
      <c r="AM32" s="247" t="s">
        <v>649</v>
      </c>
      <c r="AN32" s="247"/>
      <c r="AO32" s="247"/>
      <c r="AP32" s="247"/>
      <c r="AQ32" s="251"/>
      <c r="AR32" s="251"/>
      <c r="AS32" s="247"/>
      <c r="AT32" s="247"/>
      <c r="AU32" s="247"/>
      <c r="AV32" s="247"/>
      <c r="AW32" s="623"/>
      <c r="AX32" s="624"/>
      <c r="AY32" s="625">
        <f t="shared" ref="AY32" si="4">AW33/($BD$2/7)+AW34/($BD$2/7)</f>
        <v>9.0322580645161281</v>
      </c>
      <c r="AZ32" s="626"/>
      <c r="BA32" s="629"/>
      <c r="BB32" s="630"/>
      <c r="BC32" s="630"/>
      <c r="BD32" s="630"/>
      <c r="BE32" s="630"/>
      <c r="BF32" s="631"/>
    </row>
    <row r="33" spans="1:58" ht="17.25" customHeight="1" x14ac:dyDescent="0.15">
      <c r="A33" s="644"/>
      <c r="B33" s="648"/>
      <c r="C33" s="649"/>
      <c r="D33" s="654"/>
      <c r="E33" s="655"/>
      <c r="F33" s="661"/>
      <c r="G33" s="662"/>
      <c r="H33" s="662"/>
      <c r="I33" s="662"/>
      <c r="J33" s="663"/>
      <c r="K33" s="670"/>
      <c r="L33" s="671"/>
      <c r="M33" s="671"/>
      <c r="N33" s="672"/>
      <c r="O33" s="283"/>
      <c r="P33" s="285"/>
      <c r="Q33" s="284" t="s">
        <v>612</v>
      </c>
      <c r="R33" s="248"/>
      <c r="S33" s="249"/>
      <c r="T33" s="249"/>
      <c r="U33" s="249"/>
      <c r="V33" s="249"/>
      <c r="W33" s="249">
        <v>8</v>
      </c>
      <c r="X33" s="249"/>
      <c r="Y33" s="249"/>
      <c r="Z33" s="249"/>
      <c r="AA33" s="249"/>
      <c r="AB33" s="249"/>
      <c r="AC33" s="249"/>
      <c r="AD33" s="249"/>
      <c r="AE33" s="249">
        <v>8</v>
      </c>
      <c r="AF33" s="249"/>
      <c r="AG33" s="249"/>
      <c r="AH33" s="249"/>
      <c r="AI33" s="249">
        <v>8</v>
      </c>
      <c r="AJ33" s="249"/>
      <c r="AK33" s="249"/>
      <c r="AL33" s="249">
        <v>8</v>
      </c>
      <c r="AM33" s="249">
        <v>8</v>
      </c>
      <c r="AN33" s="249"/>
      <c r="AO33" s="249"/>
      <c r="AP33" s="249"/>
      <c r="AQ33" s="249"/>
      <c r="AR33" s="249"/>
      <c r="AS33" s="249"/>
      <c r="AT33" s="249"/>
      <c r="AU33" s="249"/>
      <c r="AV33" s="249"/>
      <c r="AW33" s="638">
        <f>SUM(R33:AS33)</f>
        <v>40</v>
      </c>
      <c r="AX33" s="639">
        <f t="shared" ref="AX33:AX34" si="5">SUM(S34:AT34)</f>
        <v>0</v>
      </c>
      <c r="AY33" s="625"/>
      <c r="AZ33" s="626"/>
      <c r="BA33" s="632"/>
      <c r="BB33" s="633"/>
      <c r="BC33" s="633"/>
      <c r="BD33" s="633"/>
      <c r="BE33" s="633"/>
      <c r="BF33" s="634"/>
    </row>
    <row r="34" spans="1:58" ht="17.25" customHeight="1" x14ac:dyDescent="0.15">
      <c r="A34" s="645"/>
      <c r="B34" s="650"/>
      <c r="C34" s="651"/>
      <c r="D34" s="656"/>
      <c r="E34" s="657"/>
      <c r="F34" s="664"/>
      <c r="G34" s="665"/>
      <c r="H34" s="665"/>
      <c r="I34" s="665"/>
      <c r="J34" s="666"/>
      <c r="K34" s="673"/>
      <c r="L34" s="674"/>
      <c r="M34" s="674"/>
      <c r="N34" s="675"/>
      <c r="O34" s="640" t="s">
        <v>614</v>
      </c>
      <c r="P34" s="641"/>
      <c r="Q34" s="642"/>
      <c r="R34" s="248"/>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49"/>
      <c r="AR34" s="249"/>
      <c r="AS34" s="249"/>
      <c r="AT34" s="249"/>
      <c r="AU34" s="249"/>
      <c r="AV34" s="249"/>
      <c r="AW34" s="638">
        <f>SUM(R34:AS34)</f>
        <v>0</v>
      </c>
      <c r="AX34" s="639">
        <f t="shared" si="5"/>
        <v>0</v>
      </c>
      <c r="AY34" s="627"/>
      <c r="AZ34" s="628"/>
      <c r="BA34" s="635"/>
      <c r="BB34" s="636"/>
      <c r="BC34" s="636"/>
      <c r="BD34" s="636"/>
      <c r="BE34" s="636"/>
      <c r="BF34" s="637"/>
    </row>
    <row r="35" spans="1:58" ht="17.25" customHeight="1" x14ac:dyDescent="0.15">
      <c r="A35" s="643">
        <v>4</v>
      </c>
      <c r="B35" s="646" t="s">
        <v>533</v>
      </c>
      <c r="C35" s="647"/>
      <c r="D35" s="652" t="s">
        <v>602</v>
      </c>
      <c r="E35" s="653"/>
      <c r="F35" s="658" t="s">
        <v>889</v>
      </c>
      <c r="G35" s="659"/>
      <c r="H35" s="659"/>
      <c r="I35" s="659"/>
      <c r="J35" s="660"/>
      <c r="K35" s="667" t="s">
        <v>898</v>
      </c>
      <c r="L35" s="668"/>
      <c r="M35" s="668"/>
      <c r="N35" s="669"/>
      <c r="O35" s="676" t="s">
        <v>610</v>
      </c>
      <c r="P35" s="677"/>
      <c r="Q35" s="678"/>
      <c r="R35" s="250"/>
      <c r="S35" s="247"/>
      <c r="T35" s="247"/>
      <c r="U35" s="247"/>
      <c r="V35" s="247"/>
      <c r="W35" s="247"/>
      <c r="X35" s="251"/>
      <c r="Y35" s="251"/>
      <c r="Z35" s="247"/>
      <c r="AA35" s="247"/>
      <c r="AB35" s="247"/>
      <c r="AC35" s="247"/>
      <c r="AD35" s="247"/>
      <c r="AE35" s="251"/>
      <c r="AF35" s="251"/>
      <c r="AG35" s="247" t="s">
        <v>649</v>
      </c>
      <c r="AH35" s="247"/>
      <c r="AI35" s="247"/>
      <c r="AJ35" s="247"/>
      <c r="AK35" s="247"/>
      <c r="AL35" s="251" t="s">
        <v>650</v>
      </c>
      <c r="AM35" s="251"/>
      <c r="AN35" s="247"/>
      <c r="AO35" s="247"/>
      <c r="AP35" s="247"/>
      <c r="AQ35" s="247"/>
      <c r="AR35" s="247"/>
      <c r="AS35" s="251"/>
      <c r="AT35" s="251"/>
      <c r="AU35" s="251"/>
      <c r="AV35" s="251"/>
      <c r="AW35" s="623"/>
      <c r="AX35" s="624"/>
      <c r="AY35" s="625">
        <f t="shared" ref="AY35" si="6">AW36/($BD$2/7)+AW37/($BD$2/7)</f>
        <v>3.6129032258064515</v>
      </c>
      <c r="AZ35" s="626"/>
      <c r="BA35" s="629"/>
      <c r="BB35" s="630"/>
      <c r="BC35" s="630"/>
      <c r="BD35" s="630"/>
      <c r="BE35" s="630"/>
      <c r="BF35" s="631"/>
    </row>
    <row r="36" spans="1:58" ht="17.25" customHeight="1" x14ac:dyDescent="0.15">
      <c r="A36" s="644"/>
      <c r="B36" s="648"/>
      <c r="C36" s="649"/>
      <c r="D36" s="654"/>
      <c r="E36" s="655"/>
      <c r="F36" s="661"/>
      <c r="G36" s="662"/>
      <c r="H36" s="662"/>
      <c r="I36" s="662"/>
      <c r="J36" s="663"/>
      <c r="K36" s="670"/>
      <c r="L36" s="671"/>
      <c r="M36" s="671"/>
      <c r="N36" s="672"/>
      <c r="O36" s="283"/>
      <c r="P36" s="285"/>
      <c r="Q36" s="284" t="s">
        <v>612</v>
      </c>
      <c r="R36" s="253"/>
      <c r="S36" s="249"/>
      <c r="T36" s="249"/>
      <c r="U36" s="249"/>
      <c r="V36" s="249"/>
      <c r="W36" s="249"/>
      <c r="X36" s="252"/>
      <c r="Y36" s="252"/>
      <c r="Z36" s="249"/>
      <c r="AA36" s="249"/>
      <c r="AB36" s="249"/>
      <c r="AC36" s="249"/>
      <c r="AD36" s="249"/>
      <c r="AE36" s="252"/>
      <c r="AF36" s="252"/>
      <c r="AG36" s="249">
        <v>8</v>
      </c>
      <c r="AH36" s="249"/>
      <c r="AI36" s="249"/>
      <c r="AJ36" s="249"/>
      <c r="AK36" s="249"/>
      <c r="AL36" s="252">
        <v>8</v>
      </c>
      <c r="AM36" s="252"/>
      <c r="AN36" s="249"/>
      <c r="AO36" s="249"/>
      <c r="AP36" s="249"/>
      <c r="AQ36" s="249"/>
      <c r="AR36" s="249"/>
      <c r="AS36" s="252"/>
      <c r="AT36" s="252"/>
      <c r="AU36" s="252"/>
      <c r="AV36" s="252"/>
      <c r="AW36" s="638">
        <f>SUM(R36:AS36)</f>
        <v>16</v>
      </c>
      <c r="AX36" s="639">
        <f t="shared" ref="AX36:AX37" si="7">SUM(S37:AT37)</f>
        <v>0</v>
      </c>
      <c r="AY36" s="625"/>
      <c r="AZ36" s="626"/>
      <c r="BA36" s="632"/>
      <c r="BB36" s="633"/>
      <c r="BC36" s="633"/>
      <c r="BD36" s="633"/>
      <c r="BE36" s="633"/>
      <c r="BF36" s="634"/>
    </row>
    <row r="37" spans="1:58" ht="17.25" customHeight="1" x14ac:dyDescent="0.15">
      <c r="A37" s="645"/>
      <c r="B37" s="650"/>
      <c r="C37" s="651"/>
      <c r="D37" s="656"/>
      <c r="E37" s="657"/>
      <c r="F37" s="664"/>
      <c r="G37" s="665"/>
      <c r="H37" s="665"/>
      <c r="I37" s="665"/>
      <c r="J37" s="666"/>
      <c r="K37" s="673"/>
      <c r="L37" s="674"/>
      <c r="M37" s="674"/>
      <c r="N37" s="675"/>
      <c r="O37" s="640" t="s">
        <v>614</v>
      </c>
      <c r="P37" s="641"/>
      <c r="Q37" s="642"/>
      <c r="R37" s="253"/>
      <c r="S37" s="249"/>
      <c r="T37" s="249"/>
      <c r="U37" s="249"/>
      <c r="V37" s="249"/>
      <c r="W37" s="249"/>
      <c r="X37" s="252"/>
      <c r="Y37" s="252"/>
      <c r="Z37" s="249"/>
      <c r="AA37" s="249"/>
      <c r="AB37" s="249"/>
      <c r="AC37" s="249"/>
      <c r="AD37" s="249"/>
      <c r="AE37" s="252"/>
      <c r="AF37" s="252"/>
      <c r="AG37" s="249"/>
      <c r="AH37" s="249"/>
      <c r="AI37" s="249"/>
      <c r="AJ37" s="249"/>
      <c r="AK37" s="249"/>
      <c r="AL37" s="252"/>
      <c r="AM37" s="252"/>
      <c r="AN37" s="249"/>
      <c r="AO37" s="249"/>
      <c r="AP37" s="249"/>
      <c r="AQ37" s="249"/>
      <c r="AR37" s="249"/>
      <c r="AS37" s="252"/>
      <c r="AT37" s="252"/>
      <c r="AU37" s="252"/>
      <c r="AV37" s="252"/>
      <c r="AW37" s="638">
        <f>SUM(R37:AS37)</f>
        <v>0</v>
      </c>
      <c r="AX37" s="639">
        <f t="shared" si="7"/>
        <v>0</v>
      </c>
      <c r="AY37" s="627"/>
      <c r="AZ37" s="628"/>
      <c r="BA37" s="635"/>
      <c r="BB37" s="636"/>
      <c r="BC37" s="636"/>
      <c r="BD37" s="636"/>
      <c r="BE37" s="636"/>
      <c r="BF37" s="637"/>
    </row>
    <row r="38" spans="1:58" ht="17.25" customHeight="1" x14ac:dyDescent="0.15">
      <c r="A38" s="643">
        <v>5</v>
      </c>
      <c r="B38" s="646" t="s">
        <v>533</v>
      </c>
      <c r="C38" s="647"/>
      <c r="D38" s="652" t="s">
        <v>600</v>
      </c>
      <c r="E38" s="653"/>
      <c r="F38" s="658" t="s">
        <v>889</v>
      </c>
      <c r="G38" s="659"/>
      <c r="H38" s="659"/>
      <c r="I38" s="659"/>
      <c r="J38" s="660"/>
      <c r="K38" s="667" t="s">
        <v>899</v>
      </c>
      <c r="L38" s="668"/>
      <c r="M38" s="668"/>
      <c r="N38" s="669"/>
      <c r="O38" s="676" t="s">
        <v>610</v>
      </c>
      <c r="P38" s="677"/>
      <c r="Q38" s="678"/>
      <c r="R38" s="250" t="s">
        <v>651</v>
      </c>
      <c r="S38" s="250" t="s">
        <v>651</v>
      </c>
      <c r="T38" s="250"/>
      <c r="U38" s="250" t="s">
        <v>651</v>
      </c>
      <c r="V38" s="250" t="s">
        <v>651</v>
      </c>
      <c r="W38" s="250"/>
      <c r="X38" s="250" t="s">
        <v>651</v>
      </c>
      <c r="Y38" s="250" t="s">
        <v>651</v>
      </c>
      <c r="Z38" s="250" t="s">
        <v>651</v>
      </c>
      <c r="AA38" s="250"/>
      <c r="AB38" s="250" t="s">
        <v>651</v>
      </c>
      <c r="AC38" s="250"/>
      <c r="AD38" s="250" t="s">
        <v>651</v>
      </c>
      <c r="AE38" s="250"/>
      <c r="AF38" s="250" t="s">
        <v>651</v>
      </c>
      <c r="AG38" s="250" t="s">
        <v>651</v>
      </c>
      <c r="AH38" s="250" t="s">
        <v>651</v>
      </c>
      <c r="AI38" s="250"/>
      <c r="AJ38" s="250" t="s">
        <v>651</v>
      </c>
      <c r="AK38" s="250" t="s">
        <v>651</v>
      </c>
      <c r="AL38" s="250" t="s">
        <v>651</v>
      </c>
      <c r="AM38" s="250"/>
      <c r="AN38" s="250"/>
      <c r="AO38" s="250" t="s">
        <v>651</v>
      </c>
      <c r="AP38" s="250" t="s">
        <v>651</v>
      </c>
      <c r="AQ38" s="250" t="s">
        <v>651</v>
      </c>
      <c r="AR38" s="250"/>
      <c r="AS38" s="250" t="s">
        <v>651</v>
      </c>
      <c r="AT38" s="250" t="s">
        <v>651</v>
      </c>
      <c r="AU38" s="250" t="s">
        <v>651</v>
      </c>
      <c r="AV38" s="250"/>
      <c r="AW38" s="623"/>
      <c r="AX38" s="624"/>
      <c r="AY38" s="625">
        <f t="shared" ref="AY38" si="8">AW39/($BD$2/7)+AW40/($BD$2/7)</f>
        <v>34.322580645161288</v>
      </c>
      <c r="AZ38" s="626"/>
      <c r="BA38" s="629"/>
      <c r="BB38" s="630"/>
      <c r="BC38" s="630"/>
      <c r="BD38" s="630"/>
      <c r="BE38" s="630"/>
      <c r="BF38" s="631"/>
    </row>
    <row r="39" spans="1:58" ht="17.25" customHeight="1" x14ac:dyDescent="0.15">
      <c r="A39" s="644"/>
      <c r="B39" s="648"/>
      <c r="C39" s="649"/>
      <c r="D39" s="654"/>
      <c r="E39" s="655"/>
      <c r="F39" s="661"/>
      <c r="G39" s="662"/>
      <c r="H39" s="662"/>
      <c r="I39" s="662"/>
      <c r="J39" s="663"/>
      <c r="K39" s="670"/>
      <c r="L39" s="671"/>
      <c r="M39" s="671"/>
      <c r="N39" s="672"/>
      <c r="O39" s="283"/>
      <c r="P39" s="285"/>
      <c r="Q39" s="284" t="s">
        <v>612</v>
      </c>
      <c r="R39" s="253">
        <v>8</v>
      </c>
      <c r="S39" s="249">
        <v>8</v>
      </c>
      <c r="T39" s="249"/>
      <c r="U39" s="249">
        <v>8</v>
      </c>
      <c r="V39" s="249">
        <v>8</v>
      </c>
      <c r="W39" s="249"/>
      <c r="X39" s="249">
        <v>8</v>
      </c>
      <c r="Y39" s="249">
        <v>8</v>
      </c>
      <c r="Z39" s="249">
        <v>8</v>
      </c>
      <c r="AA39" s="249"/>
      <c r="AB39" s="249">
        <v>8</v>
      </c>
      <c r="AC39" s="249"/>
      <c r="AD39" s="249">
        <v>8</v>
      </c>
      <c r="AE39" s="249"/>
      <c r="AF39" s="249">
        <v>8</v>
      </c>
      <c r="AG39" s="249">
        <v>8</v>
      </c>
      <c r="AH39" s="249">
        <v>8</v>
      </c>
      <c r="AI39" s="249"/>
      <c r="AJ39" s="249">
        <v>8</v>
      </c>
      <c r="AK39" s="249">
        <v>8</v>
      </c>
      <c r="AL39" s="249">
        <v>8</v>
      </c>
      <c r="AM39" s="249"/>
      <c r="AN39" s="249"/>
      <c r="AO39" s="249">
        <v>8</v>
      </c>
      <c r="AP39" s="249">
        <v>8</v>
      </c>
      <c r="AQ39" s="249">
        <v>8</v>
      </c>
      <c r="AR39" s="249"/>
      <c r="AS39" s="249">
        <v>8</v>
      </c>
      <c r="AT39" s="249">
        <v>8</v>
      </c>
      <c r="AU39" s="252">
        <v>8</v>
      </c>
      <c r="AV39" s="252"/>
      <c r="AW39" s="638">
        <f>SUM(R39:AS39)</f>
        <v>152</v>
      </c>
      <c r="AX39" s="639">
        <f t="shared" ref="AX39:AX40" si="9">SUM(S40:AT40)</f>
        <v>0</v>
      </c>
      <c r="AY39" s="625"/>
      <c r="AZ39" s="626"/>
      <c r="BA39" s="632"/>
      <c r="BB39" s="633"/>
      <c r="BC39" s="633"/>
      <c r="BD39" s="633"/>
      <c r="BE39" s="633"/>
      <c r="BF39" s="634"/>
    </row>
    <row r="40" spans="1:58" ht="17.25" customHeight="1" x14ac:dyDescent="0.15">
      <c r="A40" s="645"/>
      <c r="B40" s="650"/>
      <c r="C40" s="651"/>
      <c r="D40" s="656"/>
      <c r="E40" s="657"/>
      <c r="F40" s="664"/>
      <c r="G40" s="665"/>
      <c r="H40" s="665"/>
      <c r="I40" s="665"/>
      <c r="J40" s="666"/>
      <c r="K40" s="673"/>
      <c r="L40" s="674"/>
      <c r="M40" s="674"/>
      <c r="N40" s="675"/>
      <c r="O40" s="640" t="s">
        <v>614</v>
      </c>
      <c r="P40" s="641"/>
      <c r="Q40" s="642"/>
      <c r="R40" s="253"/>
      <c r="S40" s="249"/>
      <c r="T40" s="249"/>
      <c r="U40" s="249"/>
      <c r="V40" s="249"/>
      <c r="W40" s="249"/>
      <c r="X40" s="249"/>
      <c r="Y40" s="249"/>
      <c r="Z40" s="249"/>
      <c r="AA40" s="249"/>
      <c r="AB40" s="249"/>
      <c r="AC40" s="249"/>
      <c r="AD40" s="249"/>
      <c r="AE40" s="249"/>
      <c r="AF40" s="249"/>
      <c r="AG40" s="249"/>
      <c r="AH40" s="249"/>
      <c r="AI40" s="249"/>
      <c r="AJ40" s="249"/>
      <c r="AK40" s="249"/>
      <c r="AL40" s="249"/>
      <c r="AM40" s="249"/>
      <c r="AN40" s="249"/>
      <c r="AO40" s="249"/>
      <c r="AP40" s="249"/>
      <c r="AQ40" s="249"/>
      <c r="AR40" s="249"/>
      <c r="AS40" s="249"/>
      <c r="AT40" s="249"/>
      <c r="AU40" s="252"/>
      <c r="AV40" s="252"/>
      <c r="AW40" s="638">
        <f>SUM(R40:AS40)</f>
        <v>0</v>
      </c>
      <c r="AX40" s="639">
        <f t="shared" si="9"/>
        <v>0</v>
      </c>
      <c r="AY40" s="627"/>
      <c r="AZ40" s="628"/>
      <c r="BA40" s="635"/>
      <c r="BB40" s="636"/>
      <c r="BC40" s="636"/>
      <c r="BD40" s="636"/>
      <c r="BE40" s="636"/>
      <c r="BF40" s="637"/>
    </row>
    <row r="41" spans="1:58" ht="17.25" customHeight="1" x14ac:dyDescent="0.15">
      <c r="A41" s="643">
        <v>6</v>
      </c>
      <c r="B41" s="646" t="s">
        <v>533</v>
      </c>
      <c r="C41" s="647"/>
      <c r="D41" s="652" t="s">
        <v>600</v>
      </c>
      <c r="E41" s="653"/>
      <c r="F41" s="658" t="s">
        <v>892</v>
      </c>
      <c r="G41" s="659"/>
      <c r="H41" s="659"/>
      <c r="I41" s="659"/>
      <c r="J41" s="660"/>
      <c r="K41" s="667" t="s">
        <v>900</v>
      </c>
      <c r="L41" s="668"/>
      <c r="M41" s="668"/>
      <c r="N41" s="669"/>
      <c r="O41" s="676" t="s">
        <v>610</v>
      </c>
      <c r="P41" s="677"/>
      <c r="Q41" s="678"/>
      <c r="R41" s="250"/>
      <c r="S41" s="251" t="s">
        <v>650</v>
      </c>
      <c r="T41" s="251" t="s">
        <v>650</v>
      </c>
      <c r="U41" s="251" t="s">
        <v>650</v>
      </c>
      <c r="V41" s="251"/>
      <c r="W41" s="247" t="s">
        <v>650</v>
      </c>
      <c r="X41" s="247" t="s">
        <v>634</v>
      </c>
      <c r="Y41" s="247" t="s">
        <v>635</v>
      </c>
      <c r="Z41" s="251"/>
      <c r="AA41" s="251" t="s">
        <v>650</v>
      </c>
      <c r="AB41" s="247" t="s">
        <v>650</v>
      </c>
      <c r="AC41" s="247" t="s">
        <v>634</v>
      </c>
      <c r="AD41" s="247" t="s">
        <v>635</v>
      </c>
      <c r="AE41" s="247"/>
      <c r="AF41" s="251" t="s">
        <v>650</v>
      </c>
      <c r="AG41" s="247" t="s">
        <v>650</v>
      </c>
      <c r="AH41" s="247" t="s">
        <v>634</v>
      </c>
      <c r="AI41" s="247" t="s">
        <v>635</v>
      </c>
      <c r="AJ41" s="251"/>
      <c r="AK41" s="247"/>
      <c r="AL41" s="247" t="s">
        <v>634</v>
      </c>
      <c r="AM41" s="247" t="s">
        <v>635</v>
      </c>
      <c r="AN41" s="251"/>
      <c r="AO41" s="251" t="s">
        <v>650</v>
      </c>
      <c r="AP41" s="247" t="s">
        <v>650</v>
      </c>
      <c r="AQ41" s="251"/>
      <c r="AR41" s="247" t="s">
        <v>634</v>
      </c>
      <c r="AS41" s="247" t="s">
        <v>635</v>
      </c>
      <c r="AT41" s="247"/>
      <c r="AU41" s="251" t="s">
        <v>650</v>
      </c>
      <c r="AV41" s="247" t="s">
        <v>650</v>
      </c>
      <c r="AW41" s="623"/>
      <c r="AX41" s="624"/>
      <c r="AY41" s="625">
        <f t="shared" ref="AY41" si="10">AW42/($BD$2/7)+AW43/($BD$2/7)</f>
        <v>37.032258064516128</v>
      </c>
      <c r="AZ41" s="626"/>
      <c r="BA41" s="629"/>
      <c r="BB41" s="630"/>
      <c r="BC41" s="630"/>
      <c r="BD41" s="630"/>
      <c r="BE41" s="630"/>
      <c r="BF41" s="631"/>
    </row>
    <row r="42" spans="1:58" ht="17.25" customHeight="1" x14ac:dyDescent="0.15">
      <c r="A42" s="644"/>
      <c r="B42" s="648"/>
      <c r="C42" s="649"/>
      <c r="D42" s="654"/>
      <c r="E42" s="655"/>
      <c r="F42" s="661"/>
      <c r="G42" s="662"/>
      <c r="H42" s="662"/>
      <c r="I42" s="662"/>
      <c r="J42" s="663"/>
      <c r="K42" s="670"/>
      <c r="L42" s="671"/>
      <c r="M42" s="671"/>
      <c r="N42" s="672"/>
      <c r="O42" s="283"/>
      <c r="P42" s="285"/>
      <c r="Q42" s="284" t="s">
        <v>612</v>
      </c>
      <c r="R42" s="248"/>
      <c r="S42" s="249">
        <v>8</v>
      </c>
      <c r="T42" s="249">
        <v>8</v>
      </c>
      <c r="U42" s="249">
        <v>8</v>
      </c>
      <c r="V42" s="249"/>
      <c r="W42" s="249">
        <v>8</v>
      </c>
      <c r="X42" s="249">
        <v>4</v>
      </c>
      <c r="Y42" s="249">
        <v>4</v>
      </c>
      <c r="Z42" s="252"/>
      <c r="AA42" s="252">
        <v>8</v>
      </c>
      <c r="AB42" s="252">
        <v>8</v>
      </c>
      <c r="AC42" s="252">
        <v>4</v>
      </c>
      <c r="AD42" s="249">
        <v>4</v>
      </c>
      <c r="AE42" s="249"/>
      <c r="AF42" s="249">
        <v>8</v>
      </c>
      <c r="AG42" s="249">
        <v>8</v>
      </c>
      <c r="AH42" s="252">
        <v>4</v>
      </c>
      <c r="AI42" s="252">
        <v>4</v>
      </c>
      <c r="AJ42" s="252"/>
      <c r="AK42" s="249"/>
      <c r="AL42" s="249">
        <v>8</v>
      </c>
      <c r="AM42" s="249">
        <v>4</v>
      </c>
      <c r="AN42" s="252"/>
      <c r="AO42" s="252">
        <v>8</v>
      </c>
      <c r="AP42" s="252">
        <v>8</v>
      </c>
      <c r="AQ42" s="252"/>
      <c r="AR42" s="249">
        <v>4</v>
      </c>
      <c r="AS42" s="249">
        <v>4</v>
      </c>
      <c r="AT42" s="249"/>
      <c r="AU42" s="252">
        <v>8</v>
      </c>
      <c r="AV42" s="252">
        <v>8</v>
      </c>
      <c r="AW42" s="638">
        <f>SUM(R42:AS42)</f>
        <v>124</v>
      </c>
      <c r="AX42" s="639">
        <f t="shared" ref="AX42:AX43" si="11">SUM(S43:AT43)</f>
        <v>40</v>
      </c>
      <c r="AY42" s="625"/>
      <c r="AZ42" s="626"/>
      <c r="BA42" s="632"/>
      <c r="BB42" s="633"/>
      <c r="BC42" s="633"/>
      <c r="BD42" s="633"/>
      <c r="BE42" s="633"/>
      <c r="BF42" s="634"/>
    </row>
    <row r="43" spans="1:58" ht="17.25" customHeight="1" x14ac:dyDescent="0.15">
      <c r="A43" s="645"/>
      <c r="B43" s="650"/>
      <c r="C43" s="651"/>
      <c r="D43" s="656"/>
      <c r="E43" s="657"/>
      <c r="F43" s="664"/>
      <c r="G43" s="665"/>
      <c r="H43" s="665"/>
      <c r="I43" s="665"/>
      <c r="J43" s="666"/>
      <c r="K43" s="673"/>
      <c r="L43" s="674"/>
      <c r="M43" s="674"/>
      <c r="N43" s="675"/>
      <c r="O43" s="640" t="s">
        <v>614</v>
      </c>
      <c r="P43" s="641"/>
      <c r="Q43" s="642"/>
      <c r="R43" s="248"/>
      <c r="S43" s="249"/>
      <c r="T43" s="249"/>
      <c r="U43" s="249"/>
      <c r="V43" s="249"/>
      <c r="W43" s="249"/>
      <c r="X43" s="249">
        <v>4</v>
      </c>
      <c r="Y43" s="249">
        <v>4</v>
      </c>
      <c r="Z43" s="252"/>
      <c r="AA43" s="252"/>
      <c r="AB43" s="252"/>
      <c r="AC43" s="252">
        <v>4</v>
      </c>
      <c r="AD43" s="249">
        <v>4</v>
      </c>
      <c r="AE43" s="249"/>
      <c r="AF43" s="249"/>
      <c r="AG43" s="249"/>
      <c r="AH43" s="252">
        <v>4</v>
      </c>
      <c r="AI43" s="252">
        <v>4</v>
      </c>
      <c r="AJ43" s="252"/>
      <c r="AK43" s="249"/>
      <c r="AL43" s="249">
        <v>4</v>
      </c>
      <c r="AM43" s="249">
        <v>4</v>
      </c>
      <c r="AN43" s="252"/>
      <c r="AO43" s="252"/>
      <c r="AP43" s="252"/>
      <c r="AQ43" s="252"/>
      <c r="AR43" s="249">
        <v>4</v>
      </c>
      <c r="AS43" s="249">
        <v>4</v>
      </c>
      <c r="AT43" s="249"/>
      <c r="AU43" s="252"/>
      <c r="AV43" s="252"/>
      <c r="AW43" s="638">
        <f>SUM(R43:AS43)</f>
        <v>40</v>
      </c>
      <c r="AX43" s="639">
        <f t="shared" si="11"/>
        <v>0</v>
      </c>
      <c r="AY43" s="627"/>
      <c r="AZ43" s="628"/>
      <c r="BA43" s="635"/>
      <c r="BB43" s="636"/>
      <c r="BC43" s="636"/>
      <c r="BD43" s="636"/>
      <c r="BE43" s="636"/>
      <c r="BF43" s="637"/>
    </row>
    <row r="44" spans="1:58" ht="17.25" customHeight="1" x14ac:dyDescent="0.15">
      <c r="A44" s="643">
        <v>7</v>
      </c>
      <c r="B44" s="646" t="s">
        <v>533</v>
      </c>
      <c r="C44" s="647"/>
      <c r="D44" s="652" t="s">
        <v>600</v>
      </c>
      <c r="E44" s="653"/>
      <c r="F44" s="658" t="s">
        <v>893</v>
      </c>
      <c r="G44" s="659"/>
      <c r="H44" s="659"/>
      <c r="I44" s="659"/>
      <c r="J44" s="660"/>
      <c r="K44" s="667" t="s">
        <v>901</v>
      </c>
      <c r="L44" s="668"/>
      <c r="M44" s="668"/>
      <c r="N44" s="669"/>
      <c r="O44" s="676" t="s">
        <v>610</v>
      </c>
      <c r="P44" s="677"/>
      <c r="Q44" s="678"/>
      <c r="R44" s="247" t="s">
        <v>634</v>
      </c>
      <c r="S44" s="247" t="s">
        <v>635</v>
      </c>
      <c r="T44" s="247"/>
      <c r="U44" s="247"/>
      <c r="V44" s="247" t="s">
        <v>650</v>
      </c>
      <c r="W44" s="247" t="s">
        <v>634</v>
      </c>
      <c r="X44" s="247" t="s">
        <v>635</v>
      </c>
      <c r="Y44" s="251"/>
      <c r="Z44" s="251" t="s">
        <v>650</v>
      </c>
      <c r="AA44" s="251" t="s">
        <v>649</v>
      </c>
      <c r="AB44" s="247" t="s">
        <v>634</v>
      </c>
      <c r="AC44" s="247" t="s">
        <v>635</v>
      </c>
      <c r="AD44" s="247"/>
      <c r="AE44" s="247" t="s">
        <v>634</v>
      </c>
      <c r="AF44" s="247" t="s">
        <v>635</v>
      </c>
      <c r="AG44" s="247"/>
      <c r="AH44" s="251"/>
      <c r="AI44" s="251" t="s">
        <v>651</v>
      </c>
      <c r="AJ44" s="251"/>
      <c r="AK44" s="247" t="s">
        <v>634</v>
      </c>
      <c r="AL44" s="247" t="s">
        <v>635</v>
      </c>
      <c r="AM44" s="251"/>
      <c r="AN44" s="251" t="s">
        <v>650</v>
      </c>
      <c r="AO44" s="247" t="s">
        <v>634</v>
      </c>
      <c r="AP44" s="247" t="s">
        <v>635</v>
      </c>
      <c r="AQ44" s="251"/>
      <c r="AR44" s="247" t="s">
        <v>651</v>
      </c>
      <c r="AS44" s="247" t="s">
        <v>649</v>
      </c>
      <c r="AT44" s="251" t="s">
        <v>651</v>
      </c>
      <c r="AU44" s="251"/>
      <c r="AV44" s="251"/>
      <c r="AW44" s="623"/>
      <c r="AX44" s="624"/>
      <c r="AY44" s="625">
        <f t="shared" ref="AY44" si="12">AW45/($BD$2/7)+AW46/($BD$2/7)</f>
        <v>34.322580645161288</v>
      </c>
      <c r="AZ44" s="626"/>
      <c r="BA44" s="629"/>
      <c r="BB44" s="630"/>
      <c r="BC44" s="630"/>
      <c r="BD44" s="630"/>
      <c r="BE44" s="630"/>
      <c r="BF44" s="631"/>
    </row>
    <row r="45" spans="1:58" ht="17.25" customHeight="1" x14ac:dyDescent="0.15">
      <c r="A45" s="644"/>
      <c r="B45" s="648"/>
      <c r="C45" s="649"/>
      <c r="D45" s="654"/>
      <c r="E45" s="655"/>
      <c r="F45" s="661"/>
      <c r="G45" s="662"/>
      <c r="H45" s="662"/>
      <c r="I45" s="662"/>
      <c r="J45" s="663"/>
      <c r="K45" s="670"/>
      <c r="L45" s="671"/>
      <c r="M45" s="671"/>
      <c r="N45" s="672"/>
      <c r="O45" s="283"/>
      <c r="P45" s="285"/>
      <c r="Q45" s="284" t="s">
        <v>612</v>
      </c>
      <c r="R45" s="248">
        <v>4</v>
      </c>
      <c r="S45" s="249">
        <v>4</v>
      </c>
      <c r="T45" s="249"/>
      <c r="U45" s="249"/>
      <c r="V45" s="249">
        <v>8</v>
      </c>
      <c r="W45" s="249">
        <v>4</v>
      </c>
      <c r="X45" s="249">
        <v>4</v>
      </c>
      <c r="Y45" s="252"/>
      <c r="Z45" s="249">
        <v>8</v>
      </c>
      <c r="AA45" s="252">
        <v>8</v>
      </c>
      <c r="AB45" s="252">
        <v>4</v>
      </c>
      <c r="AC45" s="249">
        <v>4</v>
      </c>
      <c r="AD45" s="249"/>
      <c r="AE45" s="252">
        <v>4</v>
      </c>
      <c r="AF45" s="252">
        <v>4</v>
      </c>
      <c r="AG45" s="249"/>
      <c r="AH45" s="252"/>
      <c r="AI45" s="249">
        <v>8</v>
      </c>
      <c r="AJ45" s="252"/>
      <c r="AK45" s="249">
        <v>4</v>
      </c>
      <c r="AL45" s="249">
        <v>4</v>
      </c>
      <c r="AM45" s="252"/>
      <c r="AN45" s="252">
        <v>8</v>
      </c>
      <c r="AO45" s="252">
        <v>4</v>
      </c>
      <c r="AP45" s="249">
        <v>4</v>
      </c>
      <c r="AQ45" s="252"/>
      <c r="AR45" s="249">
        <v>8</v>
      </c>
      <c r="AS45" s="249">
        <v>8</v>
      </c>
      <c r="AT45" s="249">
        <v>8</v>
      </c>
      <c r="AU45" s="252"/>
      <c r="AV45" s="249"/>
      <c r="AW45" s="638">
        <f t="shared" ref="AW45:AW46" si="13">SUM(R45:AS45)</f>
        <v>104</v>
      </c>
      <c r="AX45" s="639">
        <f t="shared" ref="AX45:AX46" si="14">SUM(S46:AT46)</f>
        <v>44</v>
      </c>
      <c r="AY45" s="625"/>
      <c r="AZ45" s="626"/>
      <c r="BA45" s="632"/>
      <c r="BB45" s="633"/>
      <c r="BC45" s="633"/>
      <c r="BD45" s="633"/>
      <c r="BE45" s="633"/>
      <c r="BF45" s="634"/>
    </row>
    <row r="46" spans="1:58" ht="17.25" customHeight="1" x14ac:dyDescent="0.15">
      <c r="A46" s="645"/>
      <c r="B46" s="650"/>
      <c r="C46" s="651"/>
      <c r="D46" s="656"/>
      <c r="E46" s="657"/>
      <c r="F46" s="664"/>
      <c r="G46" s="665"/>
      <c r="H46" s="665"/>
      <c r="I46" s="665"/>
      <c r="J46" s="666"/>
      <c r="K46" s="673"/>
      <c r="L46" s="674"/>
      <c r="M46" s="674"/>
      <c r="N46" s="675"/>
      <c r="O46" s="640" t="s">
        <v>614</v>
      </c>
      <c r="P46" s="641"/>
      <c r="Q46" s="642"/>
      <c r="R46" s="248">
        <v>4</v>
      </c>
      <c r="S46" s="249">
        <v>4</v>
      </c>
      <c r="T46" s="249"/>
      <c r="U46" s="249"/>
      <c r="V46" s="249"/>
      <c r="W46" s="249">
        <v>4</v>
      </c>
      <c r="X46" s="249">
        <v>4</v>
      </c>
      <c r="Y46" s="252"/>
      <c r="Z46" s="249"/>
      <c r="AA46" s="252"/>
      <c r="AB46" s="252">
        <v>4</v>
      </c>
      <c r="AC46" s="249">
        <v>4</v>
      </c>
      <c r="AD46" s="249"/>
      <c r="AE46" s="252">
        <v>4</v>
      </c>
      <c r="AF46" s="252">
        <v>4</v>
      </c>
      <c r="AG46" s="249"/>
      <c r="AH46" s="252"/>
      <c r="AI46" s="249"/>
      <c r="AJ46" s="252"/>
      <c r="AK46" s="249">
        <v>4</v>
      </c>
      <c r="AL46" s="249">
        <v>4</v>
      </c>
      <c r="AM46" s="252"/>
      <c r="AN46" s="252"/>
      <c r="AO46" s="252">
        <v>4</v>
      </c>
      <c r="AP46" s="249">
        <v>4</v>
      </c>
      <c r="AQ46" s="252"/>
      <c r="AR46" s="249"/>
      <c r="AS46" s="249"/>
      <c r="AT46" s="252"/>
      <c r="AU46" s="252"/>
      <c r="AV46" s="249"/>
      <c r="AW46" s="638">
        <f t="shared" si="13"/>
        <v>48</v>
      </c>
      <c r="AX46" s="639">
        <f t="shared" si="14"/>
        <v>0</v>
      </c>
      <c r="AY46" s="627"/>
      <c r="AZ46" s="628"/>
      <c r="BA46" s="635"/>
      <c r="BB46" s="636"/>
      <c r="BC46" s="636"/>
      <c r="BD46" s="636"/>
      <c r="BE46" s="636"/>
      <c r="BF46" s="637"/>
    </row>
    <row r="47" spans="1:58" ht="17.25" customHeight="1" x14ac:dyDescent="0.15">
      <c r="A47" s="643">
        <v>8</v>
      </c>
      <c r="B47" s="646" t="s">
        <v>533</v>
      </c>
      <c r="C47" s="647"/>
      <c r="D47" s="652" t="s">
        <v>600</v>
      </c>
      <c r="E47" s="653"/>
      <c r="F47" s="658" t="s">
        <v>889</v>
      </c>
      <c r="G47" s="659"/>
      <c r="H47" s="659"/>
      <c r="I47" s="659"/>
      <c r="J47" s="660"/>
      <c r="K47" s="667" t="s">
        <v>902</v>
      </c>
      <c r="L47" s="668"/>
      <c r="M47" s="668"/>
      <c r="N47" s="669"/>
      <c r="O47" s="676" t="s">
        <v>610</v>
      </c>
      <c r="P47" s="677"/>
      <c r="Q47" s="678"/>
      <c r="R47" s="250" t="s">
        <v>650</v>
      </c>
      <c r="S47" s="251"/>
      <c r="T47" s="247" t="s">
        <v>649</v>
      </c>
      <c r="U47" s="251" t="s">
        <v>634</v>
      </c>
      <c r="V47" s="247" t="s">
        <v>635</v>
      </c>
      <c r="W47" s="251"/>
      <c r="X47" s="251"/>
      <c r="Y47" s="251" t="s">
        <v>634</v>
      </c>
      <c r="Z47" s="247" t="s">
        <v>635</v>
      </c>
      <c r="AA47" s="251"/>
      <c r="AB47" s="251" t="s">
        <v>649</v>
      </c>
      <c r="AC47" s="247" t="s">
        <v>650</v>
      </c>
      <c r="AD47" s="251" t="s">
        <v>650</v>
      </c>
      <c r="AE47" s="251"/>
      <c r="AF47" s="251" t="s">
        <v>634</v>
      </c>
      <c r="AG47" s="247" t="s">
        <v>635</v>
      </c>
      <c r="AH47" s="251" t="s">
        <v>650</v>
      </c>
      <c r="AI47" s="251" t="s">
        <v>634</v>
      </c>
      <c r="AJ47" s="247" t="s">
        <v>635</v>
      </c>
      <c r="AK47" s="251"/>
      <c r="AL47" s="247"/>
      <c r="AM47" s="251" t="s">
        <v>651</v>
      </c>
      <c r="AN47" s="251" t="s">
        <v>651</v>
      </c>
      <c r="AO47" s="251" t="s">
        <v>649</v>
      </c>
      <c r="AP47" s="251" t="s">
        <v>634</v>
      </c>
      <c r="AQ47" s="247" t="s">
        <v>635</v>
      </c>
      <c r="AR47" s="251"/>
      <c r="AS47" s="251"/>
      <c r="AT47" s="251"/>
      <c r="AU47" s="251" t="s">
        <v>634</v>
      </c>
      <c r="AV47" s="247" t="s">
        <v>635</v>
      </c>
      <c r="AW47" s="623"/>
      <c r="AX47" s="624"/>
      <c r="AY47" s="625">
        <f t="shared" ref="AY47" si="15">AW48/($BD$2/7)+AW49/($BD$2/7)</f>
        <v>34.322580645161288</v>
      </c>
      <c r="AZ47" s="626"/>
      <c r="BA47" s="629"/>
      <c r="BB47" s="630"/>
      <c r="BC47" s="630"/>
      <c r="BD47" s="630"/>
      <c r="BE47" s="630"/>
      <c r="BF47" s="631"/>
    </row>
    <row r="48" spans="1:58" ht="17.25" customHeight="1" x14ac:dyDescent="0.15">
      <c r="A48" s="644"/>
      <c r="B48" s="648"/>
      <c r="C48" s="649"/>
      <c r="D48" s="654"/>
      <c r="E48" s="655"/>
      <c r="F48" s="661"/>
      <c r="G48" s="662"/>
      <c r="H48" s="662"/>
      <c r="I48" s="662"/>
      <c r="J48" s="663"/>
      <c r="K48" s="670"/>
      <c r="L48" s="671"/>
      <c r="M48" s="671"/>
      <c r="N48" s="672"/>
      <c r="O48" s="283"/>
      <c r="P48" s="285"/>
      <c r="Q48" s="284" t="s">
        <v>612</v>
      </c>
      <c r="R48" s="253">
        <v>8</v>
      </c>
      <c r="S48" s="249"/>
      <c r="T48" s="249">
        <v>8</v>
      </c>
      <c r="U48" s="252">
        <v>4</v>
      </c>
      <c r="V48" s="249">
        <v>4</v>
      </c>
      <c r="W48" s="249"/>
      <c r="X48" s="249"/>
      <c r="Y48" s="252">
        <v>4</v>
      </c>
      <c r="Z48" s="249">
        <v>4</v>
      </c>
      <c r="AA48" s="252"/>
      <c r="AB48" s="249">
        <v>8</v>
      </c>
      <c r="AC48" s="249">
        <v>8</v>
      </c>
      <c r="AD48" s="252">
        <v>8</v>
      </c>
      <c r="AE48" s="252"/>
      <c r="AF48" s="252">
        <v>4</v>
      </c>
      <c r="AG48" s="252">
        <v>4</v>
      </c>
      <c r="AH48" s="249">
        <v>8</v>
      </c>
      <c r="AI48" s="249">
        <v>4</v>
      </c>
      <c r="AJ48" s="252">
        <v>4</v>
      </c>
      <c r="AK48" s="252"/>
      <c r="AL48" s="249"/>
      <c r="AM48" s="252">
        <v>8</v>
      </c>
      <c r="AN48" s="252">
        <v>8</v>
      </c>
      <c r="AO48" s="249">
        <v>8</v>
      </c>
      <c r="AP48" s="249">
        <v>4</v>
      </c>
      <c r="AQ48" s="249">
        <v>4</v>
      </c>
      <c r="AR48" s="252"/>
      <c r="AS48" s="252"/>
      <c r="AT48" s="249"/>
      <c r="AU48" s="252">
        <v>4</v>
      </c>
      <c r="AV48" s="249">
        <v>4</v>
      </c>
      <c r="AW48" s="638">
        <f t="shared" ref="AW48:AW49" si="16">SUM(R48:AS48)</f>
        <v>112</v>
      </c>
      <c r="AX48" s="639">
        <f t="shared" ref="AX48:AX49" si="17">SUM(S49:AT49)</f>
        <v>40</v>
      </c>
      <c r="AY48" s="625"/>
      <c r="AZ48" s="626"/>
      <c r="BA48" s="632"/>
      <c r="BB48" s="633"/>
      <c r="BC48" s="633"/>
      <c r="BD48" s="633"/>
      <c r="BE48" s="633"/>
      <c r="BF48" s="634"/>
    </row>
    <row r="49" spans="1:58" ht="17.25" customHeight="1" x14ac:dyDescent="0.15">
      <c r="A49" s="645"/>
      <c r="B49" s="650"/>
      <c r="C49" s="651"/>
      <c r="D49" s="656"/>
      <c r="E49" s="657"/>
      <c r="F49" s="664"/>
      <c r="G49" s="665"/>
      <c r="H49" s="665"/>
      <c r="I49" s="665"/>
      <c r="J49" s="666"/>
      <c r="K49" s="673"/>
      <c r="L49" s="674"/>
      <c r="M49" s="674"/>
      <c r="N49" s="675"/>
      <c r="O49" s="640" t="s">
        <v>614</v>
      </c>
      <c r="P49" s="641"/>
      <c r="Q49" s="642"/>
      <c r="R49" s="253"/>
      <c r="S49" s="249"/>
      <c r="T49" s="249"/>
      <c r="U49" s="252">
        <v>4</v>
      </c>
      <c r="V49" s="249">
        <v>4</v>
      </c>
      <c r="W49" s="249"/>
      <c r="X49" s="249"/>
      <c r="Y49" s="252">
        <v>4</v>
      </c>
      <c r="Z49" s="249">
        <v>4</v>
      </c>
      <c r="AA49" s="252"/>
      <c r="AB49" s="249"/>
      <c r="AC49" s="249"/>
      <c r="AD49" s="252"/>
      <c r="AE49" s="252"/>
      <c r="AF49" s="252">
        <v>4</v>
      </c>
      <c r="AG49" s="252">
        <v>4</v>
      </c>
      <c r="AH49" s="249"/>
      <c r="AI49" s="249">
        <v>4</v>
      </c>
      <c r="AJ49" s="252">
        <v>4</v>
      </c>
      <c r="AK49" s="252"/>
      <c r="AL49" s="249"/>
      <c r="AM49" s="252"/>
      <c r="AN49" s="252"/>
      <c r="AO49" s="249"/>
      <c r="AP49" s="249">
        <v>4</v>
      </c>
      <c r="AQ49" s="249">
        <v>4</v>
      </c>
      <c r="AR49" s="252"/>
      <c r="AS49" s="252"/>
      <c r="AT49" s="249"/>
      <c r="AU49" s="252">
        <v>4</v>
      </c>
      <c r="AV49" s="249">
        <v>4</v>
      </c>
      <c r="AW49" s="638">
        <f t="shared" si="16"/>
        <v>40</v>
      </c>
      <c r="AX49" s="639">
        <f t="shared" si="17"/>
        <v>0</v>
      </c>
      <c r="AY49" s="627"/>
      <c r="AZ49" s="628"/>
      <c r="BA49" s="635"/>
      <c r="BB49" s="636"/>
      <c r="BC49" s="636"/>
      <c r="BD49" s="636"/>
      <c r="BE49" s="636"/>
      <c r="BF49" s="637"/>
    </row>
    <row r="50" spans="1:58" ht="17.25" customHeight="1" x14ac:dyDescent="0.15">
      <c r="A50" s="643">
        <v>9</v>
      </c>
      <c r="B50" s="646" t="s">
        <v>533</v>
      </c>
      <c r="C50" s="647"/>
      <c r="D50" s="652" t="s">
        <v>602</v>
      </c>
      <c r="E50" s="653"/>
      <c r="F50" s="658" t="s">
        <v>886</v>
      </c>
      <c r="G50" s="659"/>
      <c r="H50" s="659"/>
      <c r="I50" s="659"/>
      <c r="J50" s="660"/>
      <c r="K50" s="667" t="s">
        <v>903</v>
      </c>
      <c r="L50" s="668"/>
      <c r="M50" s="668"/>
      <c r="N50" s="669"/>
      <c r="O50" s="676" t="s">
        <v>610</v>
      </c>
      <c r="P50" s="677"/>
      <c r="Q50" s="678"/>
      <c r="R50" s="250" t="s">
        <v>649</v>
      </c>
      <c r="S50" s="250"/>
      <c r="T50" s="250"/>
      <c r="U50" s="250" t="s">
        <v>649</v>
      </c>
      <c r="V50" s="250"/>
      <c r="W50" s="250" t="s">
        <v>651</v>
      </c>
      <c r="X50" s="250" t="s">
        <v>649</v>
      </c>
      <c r="Y50" s="250"/>
      <c r="Z50" s="250"/>
      <c r="AA50" s="250" t="s">
        <v>651</v>
      </c>
      <c r="AB50" s="250"/>
      <c r="AC50" s="250" t="s">
        <v>649</v>
      </c>
      <c r="AD50" s="250"/>
      <c r="AE50" s="250" t="s">
        <v>651</v>
      </c>
      <c r="AF50" s="250"/>
      <c r="AG50" s="250"/>
      <c r="AH50" s="250" t="s">
        <v>649</v>
      </c>
      <c r="AI50" s="250"/>
      <c r="AJ50" s="250" t="s">
        <v>649</v>
      </c>
      <c r="AK50" s="250" t="s">
        <v>649</v>
      </c>
      <c r="AL50" s="250"/>
      <c r="AM50" s="250"/>
      <c r="AN50" s="250" t="s">
        <v>649</v>
      </c>
      <c r="AO50" s="250"/>
      <c r="AP50" s="250"/>
      <c r="AQ50" s="250" t="s">
        <v>649</v>
      </c>
      <c r="AR50" s="250" t="s">
        <v>649</v>
      </c>
      <c r="AS50" s="250"/>
      <c r="AT50" s="250"/>
      <c r="AU50" s="250" t="s">
        <v>649</v>
      </c>
      <c r="AV50" s="250" t="s">
        <v>651</v>
      </c>
      <c r="AW50" s="623"/>
      <c r="AX50" s="624"/>
      <c r="AY50" s="625">
        <f t="shared" ref="AY50" si="18">AW51/($BD$2/7)+AW52/($BD$2/7)</f>
        <v>23.483870967741932</v>
      </c>
      <c r="AZ50" s="626"/>
      <c r="BA50" s="629"/>
      <c r="BB50" s="630"/>
      <c r="BC50" s="630"/>
      <c r="BD50" s="630"/>
      <c r="BE50" s="630"/>
      <c r="BF50" s="631"/>
    </row>
    <row r="51" spans="1:58" ht="17.25" customHeight="1" x14ac:dyDescent="0.15">
      <c r="A51" s="644"/>
      <c r="B51" s="648"/>
      <c r="C51" s="649"/>
      <c r="D51" s="654"/>
      <c r="E51" s="655"/>
      <c r="F51" s="661"/>
      <c r="G51" s="662"/>
      <c r="H51" s="662"/>
      <c r="I51" s="662"/>
      <c r="J51" s="663"/>
      <c r="K51" s="670"/>
      <c r="L51" s="671"/>
      <c r="M51" s="671"/>
      <c r="N51" s="672"/>
      <c r="O51" s="283"/>
      <c r="P51" s="285"/>
      <c r="Q51" s="284" t="s">
        <v>612</v>
      </c>
      <c r="R51" s="253">
        <v>8</v>
      </c>
      <c r="S51" s="249"/>
      <c r="T51" s="252"/>
      <c r="U51" s="252">
        <v>8</v>
      </c>
      <c r="V51" s="252"/>
      <c r="W51" s="249">
        <v>8</v>
      </c>
      <c r="X51" s="249">
        <v>8</v>
      </c>
      <c r="Y51" s="252"/>
      <c r="Z51" s="252"/>
      <c r="AA51" s="252">
        <v>8</v>
      </c>
      <c r="AB51" s="249"/>
      <c r="AC51" s="252">
        <v>8</v>
      </c>
      <c r="AD51" s="252"/>
      <c r="AE51" s="252">
        <v>8</v>
      </c>
      <c r="AF51" s="252"/>
      <c r="AG51" s="252"/>
      <c r="AH51" s="249">
        <v>8</v>
      </c>
      <c r="AI51" s="252"/>
      <c r="AJ51" s="252">
        <v>8</v>
      </c>
      <c r="AK51" s="252">
        <v>8</v>
      </c>
      <c r="AL51" s="252"/>
      <c r="AM51" s="252"/>
      <c r="AN51" s="252">
        <v>8</v>
      </c>
      <c r="AO51" s="249"/>
      <c r="AP51" s="249"/>
      <c r="AQ51" s="249">
        <v>8</v>
      </c>
      <c r="AR51" s="252">
        <v>8</v>
      </c>
      <c r="AS51" s="252"/>
      <c r="AT51" s="249"/>
      <c r="AU51" s="252">
        <v>8</v>
      </c>
      <c r="AV51" s="252">
        <v>8</v>
      </c>
      <c r="AW51" s="638">
        <f t="shared" ref="AW51:AW52" si="19">SUM(R51:AS51)</f>
        <v>104</v>
      </c>
      <c r="AX51" s="639">
        <f t="shared" ref="AX51:AX52" si="20">SUM(S52:AT52)</f>
        <v>0</v>
      </c>
      <c r="AY51" s="625"/>
      <c r="AZ51" s="626"/>
      <c r="BA51" s="632"/>
      <c r="BB51" s="633"/>
      <c r="BC51" s="633"/>
      <c r="BD51" s="633"/>
      <c r="BE51" s="633"/>
      <c r="BF51" s="634"/>
    </row>
    <row r="52" spans="1:58" ht="17.25" customHeight="1" x14ac:dyDescent="0.15">
      <c r="A52" s="645"/>
      <c r="B52" s="650"/>
      <c r="C52" s="651"/>
      <c r="D52" s="656"/>
      <c r="E52" s="657"/>
      <c r="F52" s="664"/>
      <c r="G52" s="665"/>
      <c r="H52" s="665"/>
      <c r="I52" s="665"/>
      <c r="J52" s="666"/>
      <c r="K52" s="673"/>
      <c r="L52" s="674"/>
      <c r="M52" s="674"/>
      <c r="N52" s="675"/>
      <c r="O52" s="640" t="s">
        <v>614</v>
      </c>
      <c r="P52" s="641"/>
      <c r="Q52" s="642"/>
      <c r="R52" s="253"/>
      <c r="S52" s="252"/>
      <c r="T52" s="252"/>
      <c r="U52" s="252"/>
      <c r="V52" s="252"/>
      <c r="W52" s="252"/>
      <c r="X52" s="252"/>
      <c r="Y52" s="252"/>
      <c r="Z52" s="252"/>
      <c r="AA52" s="252"/>
      <c r="AB52" s="252"/>
      <c r="AC52" s="252"/>
      <c r="AD52" s="252"/>
      <c r="AE52" s="252"/>
      <c r="AF52" s="252"/>
      <c r="AG52" s="252"/>
      <c r="AH52" s="252"/>
      <c r="AI52" s="252"/>
      <c r="AJ52" s="252"/>
      <c r="AK52" s="252"/>
      <c r="AL52" s="252"/>
      <c r="AM52" s="252"/>
      <c r="AN52" s="252"/>
      <c r="AO52" s="252"/>
      <c r="AP52" s="252"/>
      <c r="AQ52" s="252"/>
      <c r="AR52" s="252"/>
      <c r="AS52" s="252"/>
      <c r="AT52" s="252"/>
      <c r="AU52" s="252"/>
      <c r="AV52" s="252"/>
      <c r="AW52" s="638">
        <f t="shared" si="19"/>
        <v>0</v>
      </c>
      <c r="AX52" s="639">
        <f t="shared" si="20"/>
        <v>0</v>
      </c>
      <c r="AY52" s="627"/>
      <c r="AZ52" s="628"/>
      <c r="BA52" s="635"/>
      <c r="BB52" s="636"/>
      <c r="BC52" s="636"/>
      <c r="BD52" s="636"/>
      <c r="BE52" s="636"/>
      <c r="BF52" s="637"/>
    </row>
    <row r="53" spans="1:58" ht="17.25" customHeight="1" x14ac:dyDescent="0.15">
      <c r="A53" s="643">
        <v>10</v>
      </c>
      <c r="B53" s="646" t="s">
        <v>533</v>
      </c>
      <c r="C53" s="647"/>
      <c r="D53" s="652" t="s">
        <v>600</v>
      </c>
      <c r="E53" s="653"/>
      <c r="F53" s="658" t="s">
        <v>891</v>
      </c>
      <c r="G53" s="659"/>
      <c r="H53" s="659"/>
      <c r="I53" s="659"/>
      <c r="J53" s="660"/>
      <c r="K53" s="667" t="s">
        <v>542</v>
      </c>
      <c r="L53" s="668"/>
      <c r="M53" s="668"/>
      <c r="N53" s="669"/>
      <c r="O53" s="676" t="s">
        <v>610</v>
      </c>
      <c r="P53" s="677"/>
      <c r="Q53" s="678"/>
      <c r="R53" s="250" t="s">
        <v>635</v>
      </c>
      <c r="S53" s="251"/>
      <c r="T53" s="247" t="s">
        <v>634</v>
      </c>
      <c r="U53" s="247" t="s">
        <v>635</v>
      </c>
      <c r="V53" s="247" t="s">
        <v>634</v>
      </c>
      <c r="W53" s="247" t="s">
        <v>635</v>
      </c>
      <c r="X53" s="251"/>
      <c r="Y53" s="251"/>
      <c r="Z53" s="251"/>
      <c r="AA53" s="247" t="s">
        <v>634</v>
      </c>
      <c r="AB53" s="247" t="s">
        <v>635</v>
      </c>
      <c r="AC53" s="251"/>
      <c r="AD53" s="247" t="s">
        <v>634</v>
      </c>
      <c r="AE53" s="247" t="s">
        <v>635</v>
      </c>
      <c r="AF53" s="251"/>
      <c r="AG53" s="247" t="s">
        <v>634</v>
      </c>
      <c r="AH53" s="247" t="s">
        <v>635</v>
      </c>
      <c r="AI53" s="251"/>
      <c r="AJ53" s="247" t="s">
        <v>634</v>
      </c>
      <c r="AK53" s="247" t="s">
        <v>635</v>
      </c>
      <c r="AL53" s="251"/>
      <c r="AM53" s="247" t="s">
        <v>634</v>
      </c>
      <c r="AN53" s="247" t="s">
        <v>635</v>
      </c>
      <c r="AO53" s="251"/>
      <c r="AP53" s="251"/>
      <c r="AQ53" s="247" t="s">
        <v>634</v>
      </c>
      <c r="AR53" s="247" t="s">
        <v>635</v>
      </c>
      <c r="AS53" s="247" t="s">
        <v>634</v>
      </c>
      <c r="AT53" s="247" t="s">
        <v>635</v>
      </c>
      <c r="AU53" s="251"/>
      <c r="AV53" s="251" t="s">
        <v>634</v>
      </c>
      <c r="AW53" s="623"/>
      <c r="AX53" s="624"/>
      <c r="AY53" s="627">
        <f t="shared" ref="AY53" si="21">AW54/($BD$2/7)+AW55/($BD$2/7)</f>
        <v>33.41935483870968</v>
      </c>
      <c r="AZ53" s="628"/>
      <c r="BA53" s="629"/>
      <c r="BB53" s="630"/>
      <c r="BC53" s="630"/>
      <c r="BD53" s="630"/>
      <c r="BE53" s="630"/>
      <c r="BF53" s="631"/>
    </row>
    <row r="54" spans="1:58" ht="17.25" customHeight="1" x14ac:dyDescent="0.15">
      <c r="A54" s="644"/>
      <c r="B54" s="648"/>
      <c r="C54" s="649"/>
      <c r="D54" s="654"/>
      <c r="E54" s="655"/>
      <c r="F54" s="661"/>
      <c r="G54" s="662"/>
      <c r="H54" s="662"/>
      <c r="I54" s="662"/>
      <c r="J54" s="663"/>
      <c r="K54" s="670"/>
      <c r="L54" s="671"/>
      <c r="M54" s="671"/>
      <c r="N54" s="672"/>
      <c r="O54" s="283"/>
      <c r="P54" s="285"/>
      <c r="Q54" s="284" t="s">
        <v>612</v>
      </c>
      <c r="R54" s="253">
        <v>4</v>
      </c>
      <c r="S54" s="252"/>
      <c r="T54" s="252">
        <v>4</v>
      </c>
      <c r="U54" s="252">
        <v>4</v>
      </c>
      <c r="V54" s="252">
        <v>4</v>
      </c>
      <c r="W54" s="252">
        <v>4</v>
      </c>
      <c r="X54" s="252"/>
      <c r="Y54" s="252"/>
      <c r="Z54" s="252"/>
      <c r="AA54" s="252">
        <v>4</v>
      </c>
      <c r="AB54" s="252">
        <v>4</v>
      </c>
      <c r="AC54" s="252"/>
      <c r="AD54" s="252">
        <v>4</v>
      </c>
      <c r="AE54" s="252">
        <v>4</v>
      </c>
      <c r="AF54" s="252"/>
      <c r="AG54" s="252">
        <v>4</v>
      </c>
      <c r="AH54" s="252">
        <v>4</v>
      </c>
      <c r="AI54" s="252"/>
      <c r="AJ54" s="252">
        <v>4</v>
      </c>
      <c r="AK54" s="252">
        <v>4</v>
      </c>
      <c r="AL54" s="252"/>
      <c r="AM54" s="252">
        <v>4</v>
      </c>
      <c r="AN54" s="252">
        <v>4</v>
      </c>
      <c r="AO54" s="252"/>
      <c r="AP54" s="252"/>
      <c r="AQ54" s="252">
        <v>4</v>
      </c>
      <c r="AR54" s="252">
        <v>4</v>
      </c>
      <c r="AS54" s="252">
        <v>4</v>
      </c>
      <c r="AT54" s="252">
        <v>4</v>
      </c>
      <c r="AU54" s="252"/>
      <c r="AV54" s="252">
        <v>4</v>
      </c>
      <c r="AW54" s="638">
        <f>SUM(R54:AS54)</f>
        <v>72</v>
      </c>
      <c r="AX54" s="639">
        <f>SUM(S55:AT55)</f>
        <v>72</v>
      </c>
      <c r="AY54" s="627"/>
      <c r="AZ54" s="628"/>
      <c r="BA54" s="632"/>
      <c r="BB54" s="633"/>
      <c r="BC54" s="633"/>
      <c r="BD54" s="633"/>
      <c r="BE54" s="633"/>
      <c r="BF54" s="634"/>
    </row>
    <row r="55" spans="1:58" ht="17.25" customHeight="1" x14ac:dyDescent="0.15">
      <c r="A55" s="645"/>
      <c r="B55" s="650"/>
      <c r="C55" s="651"/>
      <c r="D55" s="656"/>
      <c r="E55" s="657"/>
      <c r="F55" s="664"/>
      <c r="G55" s="665"/>
      <c r="H55" s="665"/>
      <c r="I55" s="665"/>
      <c r="J55" s="666"/>
      <c r="K55" s="673"/>
      <c r="L55" s="674"/>
      <c r="M55" s="674"/>
      <c r="N55" s="675"/>
      <c r="O55" s="640" t="s">
        <v>614</v>
      </c>
      <c r="P55" s="641"/>
      <c r="Q55" s="642"/>
      <c r="R55" s="253">
        <v>4</v>
      </c>
      <c r="S55" s="252"/>
      <c r="T55" s="252">
        <v>4</v>
      </c>
      <c r="U55" s="252">
        <v>4</v>
      </c>
      <c r="V55" s="252">
        <v>4</v>
      </c>
      <c r="W55" s="252">
        <v>4</v>
      </c>
      <c r="X55" s="252"/>
      <c r="Y55" s="252"/>
      <c r="Z55" s="252"/>
      <c r="AA55" s="252">
        <v>4</v>
      </c>
      <c r="AB55" s="252">
        <v>4</v>
      </c>
      <c r="AC55" s="252"/>
      <c r="AD55" s="252">
        <v>4</v>
      </c>
      <c r="AE55" s="252">
        <v>4</v>
      </c>
      <c r="AF55" s="252"/>
      <c r="AG55" s="252">
        <v>4</v>
      </c>
      <c r="AH55" s="252">
        <v>4</v>
      </c>
      <c r="AI55" s="252"/>
      <c r="AJ55" s="252">
        <v>4</v>
      </c>
      <c r="AK55" s="252">
        <v>4</v>
      </c>
      <c r="AL55" s="252"/>
      <c r="AM55" s="252">
        <v>4</v>
      </c>
      <c r="AN55" s="252">
        <v>4</v>
      </c>
      <c r="AO55" s="252"/>
      <c r="AP55" s="252"/>
      <c r="AQ55" s="252">
        <v>4</v>
      </c>
      <c r="AR55" s="252">
        <v>4</v>
      </c>
      <c r="AS55" s="252">
        <v>4</v>
      </c>
      <c r="AT55" s="252">
        <v>4</v>
      </c>
      <c r="AU55" s="252"/>
      <c r="AV55" s="252">
        <v>4</v>
      </c>
      <c r="AW55" s="638">
        <f>SUM(R55:AT55)</f>
        <v>76</v>
      </c>
      <c r="AX55" s="639">
        <f>SUM(S56:AT56)</f>
        <v>0</v>
      </c>
      <c r="AY55" s="627"/>
      <c r="AZ55" s="628"/>
      <c r="BA55" s="635"/>
      <c r="BB55" s="636"/>
      <c r="BC55" s="636"/>
      <c r="BD55" s="636"/>
      <c r="BE55" s="636"/>
      <c r="BF55" s="637"/>
    </row>
    <row r="56" spans="1:58" ht="17.25" customHeight="1" x14ac:dyDescent="0.15">
      <c r="A56" s="643">
        <v>11</v>
      </c>
      <c r="B56" s="646"/>
      <c r="C56" s="647"/>
      <c r="D56" s="652"/>
      <c r="E56" s="653"/>
      <c r="F56" s="658"/>
      <c r="G56" s="659"/>
      <c r="H56" s="659"/>
      <c r="I56" s="659"/>
      <c r="J56" s="660"/>
      <c r="K56" s="667"/>
      <c r="L56" s="668"/>
      <c r="M56" s="668"/>
      <c r="N56" s="669"/>
      <c r="O56" s="676" t="s">
        <v>908</v>
      </c>
      <c r="P56" s="677"/>
      <c r="Q56" s="678"/>
      <c r="R56" s="250"/>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623"/>
      <c r="AX56" s="624"/>
      <c r="AY56" s="627">
        <f t="shared" ref="AY56" si="22">AW57/($BD$2/7)+AW58/($BD$2/7)</f>
        <v>0</v>
      </c>
      <c r="AZ56" s="628"/>
      <c r="BA56" s="629"/>
      <c r="BB56" s="630"/>
      <c r="BC56" s="630"/>
      <c r="BD56" s="630"/>
      <c r="BE56" s="630"/>
      <c r="BF56" s="631"/>
    </row>
    <row r="57" spans="1:58" ht="17.25" customHeight="1" x14ac:dyDescent="0.15">
      <c r="A57" s="644"/>
      <c r="B57" s="648"/>
      <c r="C57" s="649"/>
      <c r="D57" s="654"/>
      <c r="E57" s="655"/>
      <c r="F57" s="661"/>
      <c r="G57" s="662"/>
      <c r="H57" s="662"/>
      <c r="I57" s="662"/>
      <c r="J57" s="663"/>
      <c r="K57" s="670"/>
      <c r="L57" s="671"/>
      <c r="M57" s="671"/>
      <c r="N57" s="672"/>
      <c r="O57" s="283"/>
      <c r="P57" s="285"/>
      <c r="Q57" s="284" t="s">
        <v>909</v>
      </c>
      <c r="R57" s="253"/>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638">
        <f>SUM(R57:AS57)</f>
        <v>0</v>
      </c>
      <c r="AX57" s="639">
        <f>SUM(S58:AT58)</f>
        <v>0</v>
      </c>
      <c r="AY57" s="627"/>
      <c r="AZ57" s="628"/>
      <c r="BA57" s="632"/>
      <c r="BB57" s="633"/>
      <c r="BC57" s="633"/>
      <c r="BD57" s="633"/>
      <c r="BE57" s="633"/>
      <c r="BF57" s="634"/>
    </row>
    <row r="58" spans="1:58" ht="17.25" customHeight="1" x14ac:dyDescent="0.15">
      <c r="A58" s="645"/>
      <c r="B58" s="650"/>
      <c r="C58" s="651"/>
      <c r="D58" s="656"/>
      <c r="E58" s="657"/>
      <c r="F58" s="664"/>
      <c r="G58" s="665"/>
      <c r="H58" s="665"/>
      <c r="I58" s="665"/>
      <c r="J58" s="666"/>
      <c r="K58" s="673"/>
      <c r="L58" s="674"/>
      <c r="M58" s="674"/>
      <c r="N58" s="675"/>
      <c r="O58" s="640" t="s">
        <v>910</v>
      </c>
      <c r="P58" s="641"/>
      <c r="Q58" s="642"/>
      <c r="R58" s="253"/>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52"/>
      <c r="AQ58" s="252"/>
      <c r="AR58" s="252"/>
      <c r="AS58" s="252"/>
      <c r="AT58" s="252"/>
      <c r="AU58" s="252"/>
      <c r="AV58" s="252"/>
      <c r="AW58" s="638">
        <f>SUM(R58:AS58)</f>
        <v>0</v>
      </c>
      <c r="AX58" s="639">
        <f>SUM(S59:AT59)</f>
        <v>0</v>
      </c>
      <c r="AY58" s="627"/>
      <c r="AZ58" s="628"/>
      <c r="BA58" s="635"/>
      <c r="BB58" s="636"/>
      <c r="BC58" s="636"/>
      <c r="BD58" s="636"/>
      <c r="BE58" s="636"/>
      <c r="BF58" s="637"/>
    </row>
    <row r="59" spans="1:58" ht="17.25" customHeight="1" x14ac:dyDescent="0.15">
      <c r="A59" s="643">
        <v>12</v>
      </c>
      <c r="B59" s="646"/>
      <c r="C59" s="647"/>
      <c r="D59" s="652"/>
      <c r="E59" s="653"/>
      <c r="F59" s="658"/>
      <c r="G59" s="659"/>
      <c r="H59" s="659"/>
      <c r="I59" s="659"/>
      <c r="J59" s="660"/>
      <c r="K59" s="667"/>
      <c r="L59" s="668"/>
      <c r="M59" s="668"/>
      <c r="N59" s="669"/>
      <c r="O59" s="676" t="s">
        <v>908</v>
      </c>
      <c r="P59" s="677"/>
      <c r="Q59" s="678"/>
      <c r="R59" s="250"/>
      <c r="S59" s="251"/>
      <c r="T59" s="251"/>
      <c r="U59" s="251"/>
      <c r="V59" s="251"/>
      <c r="W59" s="251"/>
      <c r="X59" s="251"/>
      <c r="Y59" s="251"/>
      <c r="Z59" s="247"/>
      <c r="AA59" s="247"/>
      <c r="AB59" s="251"/>
      <c r="AC59" s="251"/>
      <c r="AD59" s="251"/>
      <c r="AE59" s="251"/>
      <c r="AF59" s="251"/>
      <c r="AG59" s="251"/>
      <c r="AH59" s="251"/>
      <c r="AI59" s="251"/>
      <c r="AJ59" s="251"/>
      <c r="AK59" s="251"/>
      <c r="AL59" s="251"/>
      <c r="AM59" s="251"/>
      <c r="AN59" s="247"/>
      <c r="AO59" s="247"/>
      <c r="AP59" s="251"/>
      <c r="AQ59" s="251"/>
      <c r="AR59" s="251"/>
      <c r="AS59" s="251"/>
      <c r="AT59" s="247"/>
      <c r="AU59" s="247"/>
      <c r="AV59" s="251"/>
      <c r="AW59" s="623"/>
      <c r="AX59" s="624"/>
      <c r="AY59" s="627">
        <f t="shared" ref="AY59" si="23">AW60/($BD$2/7)+AW61/($BD$2/7)</f>
        <v>0</v>
      </c>
      <c r="AZ59" s="628"/>
      <c r="BA59" s="629"/>
      <c r="BB59" s="630"/>
      <c r="BC59" s="630"/>
      <c r="BD59" s="630"/>
      <c r="BE59" s="630"/>
      <c r="BF59" s="631"/>
    </row>
    <row r="60" spans="1:58" ht="17.25" customHeight="1" x14ac:dyDescent="0.15">
      <c r="A60" s="644"/>
      <c r="B60" s="648"/>
      <c r="C60" s="649"/>
      <c r="D60" s="654"/>
      <c r="E60" s="655"/>
      <c r="F60" s="661"/>
      <c r="G60" s="662"/>
      <c r="H60" s="662"/>
      <c r="I60" s="662"/>
      <c r="J60" s="663"/>
      <c r="K60" s="670"/>
      <c r="L60" s="671"/>
      <c r="M60" s="671"/>
      <c r="N60" s="672"/>
      <c r="O60" s="283"/>
      <c r="P60" s="285"/>
      <c r="Q60" s="284" t="s">
        <v>909</v>
      </c>
      <c r="R60" s="253"/>
      <c r="S60" s="252"/>
      <c r="T60" s="252"/>
      <c r="U60" s="252"/>
      <c r="V60" s="252"/>
      <c r="W60" s="252"/>
      <c r="X60" s="252"/>
      <c r="Y60" s="252"/>
      <c r="Z60" s="252"/>
      <c r="AA60" s="252"/>
      <c r="AB60" s="252"/>
      <c r="AC60" s="252"/>
      <c r="AD60" s="252"/>
      <c r="AE60" s="252"/>
      <c r="AF60" s="252"/>
      <c r="AG60" s="252"/>
      <c r="AH60" s="252"/>
      <c r="AI60" s="252"/>
      <c r="AJ60" s="252"/>
      <c r="AK60" s="252"/>
      <c r="AL60" s="252"/>
      <c r="AM60" s="252"/>
      <c r="AN60" s="252"/>
      <c r="AO60" s="252"/>
      <c r="AP60" s="252"/>
      <c r="AQ60" s="252"/>
      <c r="AR60" s="252"/>
      <c r="AS60" s="252"/>
      <c r="AT60" s="252"/>
      <c r="AU60" s="252"/>
      <c r="AV60" s="252"/>
      <c r="AW60" s="638">
        <f>SUM(R60:AS60)</f>
        <v>0</v>
      </c>
      <c r="AX60" s="639">
        <f>SUM(S61:AT61)</f>
        <v>0</v>
      </c>
      <c r="AY60" s="627"/>
      <c r="AZ60" s="628"/>
      <c r="BA60" s="632"/>
      <c r="BB60" s="633"/>
      <c r="BC60" s="633"/>
      <c r="BD60" s="633"/>
      <c r="BE60" s="633"/>
      <c r="BF60" s="634"/>
    </row>
    <row r="61" spans="1:58" ht="17.25" customHeight="1" x14ac:dyDescent="0.15">
      <c r="A61" s="645"/>
      <c r="B61" s="650"/>
      <c r="C61" s="651"/>
      <c r="D61" s="656"/>
      <c r="E61" s="657"/>
      <c r="F61" s="664"/>
      <c r="G61" s="665"/>
      <c r="H61" s="665"/>
      <c r="I61" s="665"/>
      <c r="J61" s="666"/>
      <c r="K61" s="673"/>
      <c r="L61" s="674"/>
      <c r="M61" s="674"/>
      <c r="N61" s="675"/>
      <c r="O61" s="640" t="s">
        <v>910</v>
      </c>
      <c r="P61" s="641"/>
      <c r="Q61" s="642"/>
      <c r="R61" s="253"/>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2"/>
      <c r="AR61" s="252"/>
      <c r="AS61" s="252"/>
      <c r="AT61" s="252"/>
      <c r="AU61" s="252"/>
      <c r="AV61" s="252"/>
      <c r="AW61" s="638">
        <f>SUM(R61:AS61)</f>
        <v>0</v>
      </c>
      <c r="AX61" s="639">
        <f>SUM(S62:AT62)</f>
        <v>0</v>
      </c>
      <c r="AY61" s="627"/>
      <c r="AZ61" s="628"/>
      <c r="BA61" s="635"/>
      <c r="BB61" s="636"/>
      <c r="BC61" s="636"/>
      <c r="BD61" s="636"/>
      <c r="BE61" s="636"/>
      <c r="BF61" s="637"/>
    </row>
    <row r="62" spans="1:58" ht="17.25" customHeight="1" x14ac:dyDescent="0.15">
      <c r="A62" s="643">
        <v>13</v>
      </c>
      <c r="B62" s="646"/>
      <c r="C62" s="647"/>
      <c r="D62" s="652"/>
      <c r="E62" s="653"/>
      <c r="F62" s="658"/>
      <c r="G62" s="659"/>
      <c r="H62" s="659"/>
      <c r="I62" s="659"/>
      <c r="J62" s="660"/>
      <c r="K62" s="667"/>
      <c r="L62" s="668"/>
      <c r="M62" s="668"/>
      <c r="N62" s="669"/>
      <c r="O62" s="676" t="s">
        <v>610</v>
      </c>
      <c r="P62" s="677"/>
      <c r="Q62" s="678"/>
      <c r="R62" s="250"/>
      <c r="S62" s="251"/>
      <c r="T62" s="251"/>
      <c r="U62" s="251"/>
      <c r="V62" s="251"/>
      <c r="W62" s="251"/>
      <c r="X62" s="251"/>
      <c r="Y62" s="251"/>
      <c r="Z62" s="251"/>
      <c r="AA62" s="251"/>
      <c r="AB62" s="251"/>
      <c r="AC62" s="251"/>
      <c r="AD62" s="251"/>
      <c r="AE62" s="251"/>
      <c r="AF62" s="251"/>
      <c r="AG62" s="251"/>
      <c r="AH62" s="251"/>
      <c r="AI62" s="251"/>
      <c r="AJ62" s="251"/>
      <c r="AK62" s="251"/>
      <c r="AL62" s="251"/>
      <c r="AM62" s="251"/>
      <c r="AN62" s="251"/>
      <c r="AO62" s="251"/>
      <c r="AP62" s="251"/>
      <c r="AQ62" s="251"/>
      <c r="AR62" s="251"/>
      <c r="AS62" s="251"/>
      <c r="AT62" s="251"/>
      <c r="AU62" s="251"/>
      <c r="AV62" s="251"/>
      <c r="AW62" s="623"/>
      <c r="AX62" s="624"/>
      <c r="AY62" s="627">
        <f t="shared" ref="AY62" si="24">AW63/($BD$2/7)+AW64/($BD$2/7)</f>
        <v>0</v>
      </c>
      <c r="AZ62" s="628"/>
      <c r="BA62" s="629"/>
      <c r="BB62" s="630"/>
      <c r="BC62" s="630"/>
      <c r="BD62" s="630"/>
      <c r="BE62" s="630"/>
      <c r="BF62" s="631"/>
    </row>
    <row r="63" spans="1:58" ht="17.25" customHeight="1" x14ac:dyDescent="0.15">
      <c r="A63" s="644"/>
      <c r="B63" s="648"/>
      <c r="C63" s="649"/>
      <c r="D63" s="654"/>
      <c r="E63" s="655"/>
      <c r="F63" s="661"/>
      <c r="G63" s="662"/>
      <c r="H63" s="662"/>
      <c r="I63" s="662"/>
      <c r="J63" s="663"/>
      <c r="K63" s="670"/>
      <c r="L63" s="671"/>
      <c r="M63" s="671"/>
      <c r="N63" s="672"/>
      <c r="O63" s="283"/>
      <c r="P63" s="285"/>
      <c r="Q63" s="284" t="s">
        <v>612</v>
      </c>
      <c r="R63" s="253"/>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638">
        <f>SUM(R63:AS63)</f>
        <v>0</v>
      </c>
      <c r="AX63" s="639">
        <f>SUM(S64:AT64)</f>
        <v>0</v>
      </c>
      <c r="AY63" s="627"/>
      <c r="AZ63" s="628"/>
      <c r="BA63" s="632"/>
      <c r="BB63" s="633"/>
      <c r="BC63" s="633"/>
      <c r="BD63" s="633"/>
      <c r="BE63" s="633"/>
      <c r="BF63" s="634"/>
    </row>
    <row r="64" spans="1:58" ht="17.25" customHeight="1" x14ac:dyDescent="0.15">
      <c r="A64" s="645"/>
      <c r="B64" s="650"/>
      <c r="C64" s="651"/>
      <c r="D64" s="656"/>
      <c r="E64" s="657"/>
      <c r="F64" s="664"/>
      <c r="G64" s="665"/>
      <c r="H64" s="665"/>
      <c r="I64" s="665"/>
      <c r="J64" s="666"/>
      <c r="K64" s="673"/>
      <c r="L64" s="674"/>
      <c r="M64" s="674"/>
      <c r="N64" s="675"/>
      <c r="O64" s="640" t="s">
        <v>614</v>
      </c>
      <c r="P64" s="641"/>
      <c r="Q64" s="642"/>
      <c r="R64" s="253"/>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638">
        <f>SUM(R64:AS64)</f>
        <v>0</v>
      </c>
      <c r="AX64" s="639">
        <f>SUM(S65:AT65)</f>
        <v>0</v>
      </c>
      <c r="AY64" s="627"/>
      <c r="AZ64" s="628"/>
      <c r="BA64" s="635"/>
      <c r="BB64" s="636"/>
      <c r="BC64" s="636"/>
      <c r="BD64" s="636"/>
      <c r="BE64" s="636"/>
      <c r="BF64" s="637"/>
    </row>
    <row r="65" spans="1:58" ht="17.25" customHeight="1" x14ac:dyDescent="0.15">
      <c r="A65" s="643">
        <v>14</v>
      </c>
      <c r="B65" s="646"/>
      <c r="C65" s="647"/>
      <c r="D65" s="652"/>
      <c r="E65" s="653"/>
      <c r="F65" s="658"/>
      <c r="G65" s="659"/>
      <c r="H65" s="659"/>
      <c r="I65" s="659"/>
      <c r="J65" s="660"/>
      <c r="K65" s="667"/>
      <c r="L65" s="668"/>
      <c r="M65" s="668"/>
      <c r="N65" s="669"/>
      <c r="O65" s="676" t="s">
        <v>610</v>
      </c>
      <c r="P65" s="677"/>
      <c r="Q65" s="678"/>
      <c r="R65" s="250"/>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623"/>
      <c r="AX65" s="624"/>
      <c r="AY65" s="627">
        <f t="shared" ref="AY65" si="25">AW66/($BD$2/7)+AW67/($BD$2/7)</f>
        <v>0</v>
      </c>
      <c r="AZ65" s="628"/>
      <c r="BA65" s="629"/>
      <c r="BB65" s="630"/>
      <c r="BC65" s="630"/>
      <c r="BD65" s="630"/>
      <c r="BE65" s="630"/>
      <c r="BF65" s="631"/>
    </row>
    <row r="66" spans="1:58" ht="17.25" customHeight="1" x14ac:dyDescent="0.15">
      <c r="A66" s="644"/>
      <c r="B66" s="648"/>
      <c r="C66" s="649"/>
      <c r="D66" s="654"/>
      <c r="E66" s="655"/>
      <c r="F66" s="661"/>
      <c r="G66" s="662"/>
      <c r="H66" s="662"/>
      <c r="I66" s="662"/>
      <c r="J66" s="663"/>
      <c r="K66" s="670"/>
      <c r="L66" s="671"/>
      <c r="M66" s="671"/>
      <c r="N66" s="672"/>
      <c r="O66" s="283"/>
      <c r="P66" s="285"/>
      <c r="Q66" s="284" t="s">
        <v>612</v>
      </c>
      <c r="R66" s="253"/>
      <c r="S66" s="252"/>
      <c r="T66" s="252"/>
      <c r="U66" s="252"/>
      <c r="V66" s="252"/>
      <c r="W66" s="252"/>
      <c r="X66" s="252"/>
      <c r="Y66" s="252"/>
      <c r="Z66" s="252"/>
      <c r="AA66" s="252"/>
      <c r="AB66" s="252"/>
      <c r="AC66" s="252"/>
      <c r="AD66" s="252"/>
      <c r="AE66" s="252"/>
      <c r="AF66" s="252"/>
      <c r="AG66" s="252"/>
      <c r="AH66" s="252"/>
      <c r="AI66" s="252"/>
      <c r="AJ66" s="252"/>
      <c r="AK66" s="252"/>
      <c r="AL66" s="252"/>
      <c r="AM66" s="252"/>
      <c r="AN66" s="252"/>
      <c r="AO66" s="252"/>
      <c r="AP66" s="252"/>
      <c r="AQ66" s="252"/>
      <c r="AR66" s="252"/>
      <c r="AS66" s="252"/>
      <c r="AT66" s="252"/>
      <c r="AU66" s="252"/>
      <c r="AV66" s="252"/>
      <c r="AW66" s="638">
        <f>SUM(R66:AS66)</f>
        <v>0</v>
      </c>
      <c r="AX66" s="639">
        <f>SUM(S67:AT67)</f>
        <v>0</v>
      </c>
      <c r="AY66" s="627"/>
      <c r="AZ66" s="628"/>
      <c r="BA66" s="632"/>
      <c r="BB66" s="633"/>
      <c r="BC66" s="633"/>
      <c r="BD66" s="633"/>
      <c r="BE66" s="633"/>
      <c r="BF66" s="634"/>
    </row>
    <row r="67" spans="1:58" ht="17.25" customHeight="1" x14ac:dyDescent="0.15">
      <c r="A67" s="645"/>
      <c r="B67" s="650"/>
      <c r="C67" s="651"/>
      <c r="D67" s="656"/>
      <c r="E67" s="657"/>
      <c r="F67" s="664"/>
      <c r="G67" s="665"/>
      <c r="H67" s="665"/>
      <c r="I67" s="665"/>
      <c r="J67" s="666"/>
      <c r="K67" s="673"/>
      <c r="L67" s="674"/>
      <c r="M67" s="674"/>
      <c r="N67" s="675"/>
      <c r="O67" s="640" t="s">
        <v>614</v>
      </c>
      <c r="P67" s="641"/>
      <c r="Q67" s="642"/>
      <c r="R67" s="253"/>
      <c r="S67" s="252"/>
      <c r="T67" s="252"/>
      <c r="U67" s="252"/>
      <c r="V67" s="252"/>
      <c r="W67" s="252"/>
      <c r="X67" s="252"/>
      <c r="Y67" s="252"/>
      <c r="Z67" s="252"/>
      <c r="AA67" s="252"/>
      <c r="AB67" s="252"/>
      <c r="AC67" s="252"/>
      <c r="AD67" s="252"/>
      <c r="AE67" s="252"/>
      <c r="AF67" s="252"/>
      <c r="AG67" s="252"/>
      <c r="AH67" s="252"/>
      <c r="AI67" s="252"/>
      <c r="AJ67" s="252"/>
      <c r="AK67" s="252"/>
      <c r="AL67" s="252"/>
      <c r="AM67" s="252"/>
      <c r="AN67" s="252"/>
      <c r="AO67" s="252"/>
      <c r="AP67" s="252"/>
      <c r="AQ67" s="252"/>
      <c r="AR67" s="252"/>
      <c r="AS67" s="252"/>
      <c r="AT67" s="252"/>
      <c r="AU67" s="252"/>
      <c r="AV67" s="252"/>
      <c r="AW67" s="638">
        <f>SUM(R67:AS67)</f>
        <v>0</v>
      </c>
      <c r="AX67" s="639">
        <f>SUM(S68:AT68)</f>
        <v>0</v>
      </c>
      <c r="AY67" s="627"/>
      <c r="AZ67" s="628"/>
      <c r="BA67" s="635"/>
      <c r="BB67" s="636"/>
      <c r="BC67" s="636"/>
      <c r="BD67" s="636"/>
      <c r="BE67" s="636"/>
      <c r="BF67" s="637"/>
    </row>
    <row r="68" spans="1:58" ht="17.25" customHeight="1" x14ac:dyDescent="0.15">
      <c r="A68" s="643">
        <v>15</v>
      </c>
      <c r="B68" s="646"/>
      <c r="C68" s="647"/>
      <c r="D68" s="652"/>
      <c r="E68" s="653"/>
      <c r="F68" s="658"/>
      <c r="G68" s="659"/>
      <c r="H68" s="659"/>
      <c r="I68" s="659"/>
      <c r="J68" s="660"/>
      <c r="K68" s="667"/>
      <c r="L68" s="668"/>
      <c r="M68" s="668"/>
      <c r="N68" s="669"/>
      <c r="O68" s="676" t="s">
        <v>610</v>
      </c>
      <c r="P68" s="677"/>
      <c r="Q68" s="678"/>
      <c r="R68" s="250"/>
      <c r="S68" s="251"/>
      <c r="T68" s="251"/>
      <c r="U68" s="251"/>
      <c r="V68" s="251"/>
      <c r="W68" s="251"/>
      <c r="X68" s="251"/>
      <c r="Y68" s="251"/>
      <c r="Z68" s="251"/>
      <c r="AA68" s="251"/>
      <c r="AB68" s="251"/>
      <c r="AC68" s="251"/>
      <c r="AD68" s="251"/>
      <c r="AE68" s="251"/>
      <c r="AF68" s="251"/>
      <c r="AG68" s="251"/>
      <c r="AH68" s="251"/>
      <c r="AI68" s="251"/>
      <c r="AJ68" s="251"/>
      <c r="AK68" s="251"/>
      <c r="AL68" s="251"/>
      <c r="AM68" s="251"/>
      <c r="AN68" s="251"/>
      <c r="AO68" s="251"/>
      <c r="AP68" s="251"/>
      <c r="AQ68" s="251"/>
      <c r="AR68" s="251"/>
      <c r="AS68" s="251"/>
      <c r="AT68" s="251"/>
      <c r="AU68" s="251"/>
      <c r="AV68" s="251"/>
      <c r="AW68" s="623"/>
      <c r="AX68" s="624"/>
      <c r="AY68" s="627">
        <f t="shared" ref="AY68" si="26">AW69/($BD$2/7)+AW70/($BD$2/7)</f>
        <v>0</v>
      </c>
      <c r="AZ68" s="628"/>
      <c r="BA68" s="629"/>
      <c r="BB68" s="630"/>
      <c r="BC68" s="630"/>
      <c r="BD68" s="630"/>
      <c r="BE68" s="630"/>
      <c r="BF68" s="631"/>
    </row>
    <row r="69" spans="1:58" ht="17.25" customHeight="1" x14ac:dyDescent="0.15">
      <c r="A69" s="644"/>
      <c r="B69" s="648"/>
      <c r="C69" s="649"/>
      <c r="D69" s="654"/>
      <c r="E69" s="655"/>
      <c r="F69" s="661"/>
      <c r="G69" s="662"/>
      <c r="H69" s="662"/>
      <c r="I69" s="662"/>
      <c r="J69" s="663"/>
      <c r="K69" s="670"/>
      <c r="L69" s="671"/>
      <c r="M69" s="671"/>
      <c r="N69" s="672"/>
      <c r="O69" s="283"/>
      <c r="P69" s="285"/>
      <c r="Q69" s="284" t="s">
        <v>612</v>
      </c>
      <c r="R69" s="253"/>
      <c r="S69" s="252"/>
      <c r="T69" s="252"/>
      <c r="U69" s="252"/>
      <c r="V69" s="252"/>
      <c r="W69" s="252"/>
      <c r="X69" s="252"/>
      <c r="Y69" s="252"/>
      <c r="Z69" s="252"/>
      <c r="AA69" s="252"/>
      <c r="AB69" s="252"/>
      <c r="AC69" s="252"/>
      <c r="AD69" s="252"/>
      <c r="AE69" s="252"/>
      <c r="AF69" s="252"/>
      <c r="AG69" s="252"/>
      <c r="AH69" s="252"/>
      <c r="AI69" s="252"/>
      <c r="AJ69" s="252"/>
      <c r="AK69" s="252"/>
      <c r="AL69" s="252"/>
      <c r="AM69" s="252"/>
      <c r="AN69" s="252"/>
      <c r="AO69" s="252"/>
      <c r="AP69" s="252"/>
      <c r="AQ69" s="252"/>
      <c r="AR69" s="252"/>
      <c r="AS69" s="252"/>
      <c r="AT69" s="252"/>
      <c r="AU69" s="252"/>
      <c r="AV69" s="252"/>
      <c r="AW69" s="638">
        <f>SUM(R69:AS69)</f>
        <v>0</v>
      </c>
      <c r="AX69" s="639">
        <f>SUM(S70:AT70)</f>
        <v>0</v>
      </c>
      <c r="AY69" s="627"/>
      <c r="AZ69" s="628"/>
      <c r="BA69" s="632"/>
      <c r="BB69" s="633"/>
      <c r="BC69" s="633"/>
      <c r="BD69" s="633"/>
      <c r="BE69" s="633"/>
      <c r="BF69" s="634"/>
    </row>
    <row r="70" spans="1:58" ht="17.25" customHeight="1" x14ac:dyDescent="0.15">
      <c r="A70" s="645"/>
      <c r="B70" s="650"/>
      <c r="C70" s="651"/>
      <c r="D70" s="656"/>
      <c r="E70" s="657"/>
      <c r="F70" s="664"/>
      <c r="G70" s="665"/>
      <c r="H70" s="665"/>
      <c r="I70" s="665"/>
      <c r="J70" s="666"/>
      <c r="K70" s="673"/>
      <c r="L70" s="674"/>
      <c r="M70" s="674"/>
      <c r="N70" s="675"/>
      <c r="O70" s="640" t="s">
        <v>614</v>
      </c>
      <c r="P70" s="641"/>
      <c r="Q70" s="642"/>
      <c r="R70" s="253"/>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252"/>
      <c r="AQ70" s="252"/>
      <c r="AR70" s="252"/>
      <c r="AS70" s="252"/>
      <c r="AT70" s="252"/>
      <c r="AU70" s="252"/>
      <c r="AV70" s="252"/>
      <c r="AW70" s="638">
        <f>SUM(R70:AS70)</f>
        <v>0</v>
      </c>
      <c r="AX70" s="639">
        <f>SUM(S71:AT71)</f>
        <v>0</v>
      </c>
      <c r="AY70" s="627"/>
      <c r="AZ70" s="628"/>
      <c r="BA70" s="635"/>
      <c r="BB70" s="636"/>
      <c r="BC70" s="636"/>
      <c r="BD70" s="636"/>
      <c r="BE70" s="636"/>
      <c r="BF70" s="637"/>
    </row>
    <row r="71" spans="1:58" ht="17.25" customHeight="1" x14ac:dyDescent="0.15">
      <c r="A71" s="643">
        <v>16</v>
      </c>
      <c r="B71" s="646"/>
      <c r="C71" s="647"/>
      <c r="D71" s="652"/>
      <c r="E71" s="653"/>
      <c r="F71" s="658"/>
      <c r="G71" s="659"/>
      <c r="H71" s="659"/>
      <c r="I71" s="659"/>
      <c r="J71" s="660"/>
      <c r="K71" s="667"/>
      <c r="L71" s="668"/>
      <c r="M71" s="668"/>
      <c r="N71" s="669"/>
      <c r="O71" s="676" t="s">
        <v>610</v>
      </c>
      <c r="P71" s="677"/>
      <c r="Q71" s="678"/>
      <c r="R71" s="250"/>
      <c r="S71" s="251"/>
      <c r="T71" s="251"/>
      <c r="U71" s="251"/>
      <c r="V71" s="251"/>
      <c r="W71" s="251"/>
      <c r="X71" s="251"/>
      <c r="Y71" s="251"/>
      <c r="Z71" s="251"/>
      <c r="AA71" s="251"/>
      <c r="AB71" s="251"/>
      <c r="AC71" s="251"/>
      <c r="AD71" s="251"/>
      <c r="AE71" s="251"/>
      <c r="AF71" s="251"/>
      <c r="AG71" s="251"/>
      <c r="AH71" s="251"/>
      <c r="AI71" s="251"/>
      <c r="AJ71" s="251"/>
      <c r="AK71" s="251"/>
      <c r="AL71" s="251"/>
      <c r="AM71" s="251"/>
      <c r="AN71" s="251"/>
      <c r="AO71" s="251"/>
      <c r="AP71" s="251"/>
      <c r="AQ71" s="251"/>
      <c r="AR71" s="251"/>
      <c r="AS71" s="251"/>
      <c r="AT71" s="251"/>
      <c r="AU71" s="251"/>
      <c r="AV71" s="251"/>
      <c r="AW71" s="623"/>
      <c r="AX71" s="624"/>
      <c r="AY71" s="627">
        <f t="shared" ref="AY71" si="27">AW72/($BD$2/7)+AW73/($BD$2/7)</f>
        <v>0</v>
      </c>
      <c r="AZ71" s="628"/>
      <c r="BA71" s="629"/>
      <c r="BB71" s="630"/>
      <c r="BC71" s="630"/>
      <c r="BD71" s="630"/>
      <c r="BE71" s="630"/>
      <c r="BF71" s="631"/>
    </row>
    <row r="72" spans="1:58" ht="17.25" customHeight="1" x14ac:dyDescent="0.15">
      <c r="A72" s="644"/>
      <c r="B72" s="648"/>
      <c r="C72" s="649"/>
      <c r="D72" s="654"/>
      <c r="E72" s="655"/>
      <c r="F72" s="661"/>
      <c r="G72" s="662"/>
      <c r="H72" s="662"/>
      <c r="I72" s="662"/>
      <c r="J72" s="663"/>
      <c r="K72" s="670"/>
      <c r="L72" s="671"/>
      <c r="M72" s="671"/>
      <c r="N72" s="672"/>
      <c r="O72" s="283"/>
      <c r="P72" s="285"/>
      <c r="Q72" s="284" t="s">
        <v>612</v>
      </c>
      <c r="R72" s="253"/>
      <c r="S72" s="252"/>
      <c r="T72" s="252"/>
      <c r="U72" s="252"/>
      <c r="V72" s="252"/>
      <c r="W72" s="252"/>
      <c r="X72" s="252"/>
      <c r="Y72" s="252"/>
      <c r="Z72" s="252"/>
      <c r="AA72" s="252"/>
      <c r="AB72" s="252"/>
      <c r="AC72" s="252"/>
      <c r="AD72" s="252"/>
      <c r="AE72" s="252"/>
      <c r="AF72" s="252"/>
      <c r="AG72" s="252"/>
      <c r="AH72" s="252"/>
      <c r="AI72" s="252"/>
      <c r="AJ72" s="252"/>
      <c r="AK72" s="252"/>
      <c r="AL72" s="252"/>
      <c r="AM72" s="252"/>
      <c r="AN72" s="252"/>
      <c r="AO72" s="252"/>
      <c r="AP72" s="252"/>
      <c r="AQ72" s="252"/>
      <c r="AR72" s="252"/>
      <c r="AS72" s="252"/>
      <c r="AT72" s="252"/>
      <c r="AU72" s="252"/>
      <c r="AV72" s="252"/>
      <c r="AW72" s="638">
        <f>SUM(R72:AS72)</f>
        <v>0</v>
      </c>
      <c r="AX72" s="639">
        <f>SUM(S73:AT73)</f>
        <v>0</v>
      </c>
      <c r="AY72" s="627"/>
      <c r="AZ72" s="628"/>
      <c r="BA72" s="632"/>
      <c r="BB72" s="633"/>
      <c r="BC72" s="633"/>
      <c r="BD72" s="633"/>
      <c r="BE72" s="633"/>
      <c r="BF72" s="634"/>
    </row>
    <row r="73" spans="1:58" ht="17.25" customHeight="1" x14ac:dyDescent="0.15">
      <c r="A73" s="645"/>
      <c r="B73" s="650"/>
      <c r="C73" s="651"/>
      <c r="D73" s="656"/>
      <c r="E73" s="657"/>
      <c r="F73" s="664"/>
      <c r="G73" s="665"/>
      <c r="H73" s="665"/>
      <c r="I73" s="665"/>
      <c r="J73" s="666"/>
      <c r="K73" s="673"/>
      <c r="L73" s="674"/>
      <c r="M73" s="674"/>
      <c r="N73" s="675"/>
      <c r="O73" s="640" t="s">
        <v>614</v>
      </c>
      <c r="P73" s="641"/>
      <c r="Q73" s="642"/>
      <c r="R73" s="253"/>
      <c r="S73" s="252"/>
      <c r="T73" s="252"/>
      <c r="U73" s="252"/>
      <c r="V73" s="252"/>
      <c r="W73" s="252"/>
      <c r="X73" s="252"/>
      <c r="Y73" s="252"/>
      <c r="Z73" s="252"/>
      <c r="AA73" s="252"/>
      <c r="AB73" s="252"/>
      <c r="AC73" s="252"/>
      <c r="AD73" s="252"/>
      <c r="AE73" s="252"/>
      <c r="AF73" s="252"/>
      <c r="AG73" s="252"/>
      <c r="AH73" s="252"/>
      <c r="AI73" s="252"/>
      <c r="AJ73" s="252"/>
      <c r="AK73" s="252"/>
      <c r="AL73" s="252"/>
      <c r="AM73" s="252"/>
      <c r="AN73" s="252"/>
      <c r="AO73" s="252"/>
      <c r="AP73" s="252"/>
      <c r="AQ73" s="252"/>
      <c r="AR73" s="252"/>
      <c r="AS73" s="252"/>
      <c r="AT73" s="252"/>
      <c r="AU73" s="252"/>
      <c r="AV73" s="252"/>
      <c r="AW73" s="638">
        <f>SUM(R73:AS73)</f>
        <v>0</v>
      </c>
      <c r="AX73" s="639">
        <f>SUM(S74:AT74)</f>
        <v>0</v>
      </c>
      <c r="AY73" s="627"/>
      <c r="AZ73" s="628"/>
      <c r="BA73" s="635"/>
      <c r="BB73" s="636"/>
      <c r="BC73" s="636"/>
      <c r="BD73" s="636"/>
      <c r="BE73" s="636"/>
      <c r="BF73" s="637"/>
    </row>
    <row r="74" spans="1:58" ht="17.25" customHeight="1" x14ac:dyDescent="0.15">
      <c r="A74" s="643">
        <v>17</v>
      </c>
      <c r="B74" s="646"/>
      <c r="C74" s="647"/>
      <c r="D74" s="652"/>
      <c r="E74" s="653"/>
      <c r="F74" s="658"/>
      <c r="G74" s="659"/>
      <c r="H74" s="659"/>
      <c r="I74" s="659"/>
      <c r="J74" s="660"/>
      <c r="K74" s="667"/>
      <c r="L74" s="668"/>
      <c r="M74" s="668"/>
      <c r="N74" s="669"/>
      <c r="O74" s="676" t="s">
        <v>610</v>
      </c>
      <c r="P74" s="677"/>
      <c r="Q74" s="678"/>
      <c r="R74" s="250"/>
      <c r="S74" s="251"/>
      <c r="T74" s="251"/>
      <c r="U74" s="251"/>
      <c r="V74" s="251"/>
      <c r="W74" s="251"/>
      <c r="X74" s="251"/>
      <c r="Y74" s="251"/>
      <c r="Z74" s="251"/>
      <c r="AA74" s="251"/>
      <c r="AB74" s="251"/>
      <c r="AC74" s="251"/>
      <c r="AD74" s="251"/>
      <c r="AE74" s="251"/>
      <c r="AF74" s="251"/>
      <c r="AG74" s="251"/>
      <c r="AH74" s="251"/>
      <c r="AI74" s="251"/>
      <c r="AJ74" s="251"/>
      <c r="AK74" s="251"/>
      <c r="AL74" s="251"/>
      <c r="AM74" s="251"/>
      <c r="AN74" s="251"/>
      <c r="AO74" s="251"/>
      <c r="AP74" s="251"/>
      <c r="AQ74" s="251"/>
      <c r="AR74" s="251"/>
      <c r="AS74" s="251"/>
      <c r="AT74" s="251"/>
      <c r="AU74" s="251"/>
      <c r="AV74" s="251"/>
      <c r="AW74" s="623"/>
      <c r="AX74" s="624"/>
      <c r="AY74" s="627">
        <f t="shared" ref="AY74" si="28">AW75/($BD$2/7)+AW76/($BD$2/7)</f>
        <v>0</v>
      </c>
      <c r="AZ74" s="628"/>
      <c r="BA74" s="629"/>
      <c r="BB74" s="630"/>
      <c r="BC74" s="630"/>
      <c r="BD74" s="630"/>
      <c r="BE74" s="630"/>
      <c r="BF74" s="631"/>
    </row>
    <row r="75" spans="1:58" ht="17.25" customHeight="1" x14ac:dyDescent="0.15">
      <c r="A75" s="644"/>
      <c r="B75" s="648"/>
      <c r="C75" s="649"/>
      <c r="D75" s="654"/>
      <c r="E75" s="655"/>
      <c r="F75" s="661"/>
      <c r="G75" s="662"/>
      <c r="H75" s="662"/>
      <c r="I75" s="662"/>
      <c r="J75" s="663"/>
      <c r="K75" s="670"/>
      <c r="L75" s="671"/>
      <c r="M75" s="671"/>
      <c r="N75" s="672"/>
      <c r="O75" s="283"/>
      <c r="P75" s="285"/>
      <c r="Q75" s="284" t="s">
        <v>612</v>
      </c>
      <c r="R75" s="253"/>
      <c r="S75" s="252"/>
      <c r="T75" s="252"/>
      <c r="U75" s="252"/>
      <c r="V75" s="252"/>
      <c r="W75" s="252"/>
      <c r="X75" s="252"/>
      <c r="Y75" s="252"/>
      <c r="Z75" s="252"/>
      <c r="AA75" s="252"/>
      <c r="AB75" s="252"/>
      <c r="AC75" s="252"/>
      <c r="AD75" s="252"/>
      <c r="AE75" s="252"/>
      <c r="AF75" s="252"/>
      <c r="AG75" s="252"/>
      <c r="AH75" s="252"/>
      <c r="AI75" s="252"/>
      <c r="AJ75" s="252"/>
      <c r="AK75" s="252"/>
      <c r="AL75" s="252"/>
      <c r="AM75" s="252"/>
      <c r="AN75" s="252"/>
      <c r="AO75" s="252"/>
      <c r="AP75" s="252"/>
      <c r="AQ75" s="252"/>
      <c r="AR75" s="252"/>
      <c r="AS75" s="252"/>
      <c r="AT75" s="252"/>
      <c r="AU75" s="252"/>
      <c r="AV75" s="252"/>
      <c r="AW75" s="638">
        <f>SUM(R75:AS75)</f>
        <v>0</v>
      </c>
      <c r="AX75" s="639">
        <f>SUM(S76:AT76)</f>
        <v>0</v>
      </c>
      <c r="AY75" s="627"/>
      <c r="AZ75" s="628"/>
      <c r="BA75" s="632"/>
      <c r="BB75" s="633"/>
      <c r="BC75" s="633"/>
      <c r="BD75" s="633"/>
      <c r="BE75" s="633"/>
      <c r="BF75" s="634"/>
    </row>
    <row r="76" spans="1:58" ht="17.25" customHeight="1" x14ac:dyDescent="0.15">
      <c r="A76" s="645"/>
      <c r="B76" s="650"/>
      <c r="C76" s="651"/>
      <c r="D76" s="656"/>
      <c r="E76" s="657"/>
      <c r="F76" s="664"/>
      <c r="G76" s="665"/>
      <c r="H76" s="665"/>
      <c r="I76" s="665"/>
      <c r="J76" s="666"/>
      <c r="K76" s="673"/>
      <c r="L76" s="674"/>
      <c r="M76" s="674"/>
      <c r="N76" s="675"/>
      <c r="O76" s="640" t="s">
        <v>614</v>
      </c>
      <c r="P76" s="641"/>
      <c r="Q76" s="642"/>
      <c r="R76" s="253"/>
      <c r="S76" s="252"/>
      <c r="T76" s="252"/>
      <c r="U76" s="252"/>
      <c r="V76" s="252"/>
      <c r="W76" s="252"/>
      <c r="X76" s="252"/>
      <c r="Y76" s="252"/>
      <c r="Z76" s="252"/>
      <c r="AA76" s="252"/>
      <c r="AB76" s="252"/>
      <c r="AC76" s="252"/>
      <c r="AD76" s="252"/>
      <c r="AE76" s="252"/>
      <c r="AF76" s="252"/>
      <c r="AG76" s="252"/>
      <c r="AH76" s="252"/>
      <c r="AI76" s="252"/>
      <c r="AJ76" s="252"/>
      <c r="AK76" s="252"/>
      <c r="AL76" s="252"/>
      <c r="AM76" s="252"/>
      <c r="AN76" s="252"/>
      <c r="AO76" s="252"/>
      <c r="AP76" s="252"/>
      <c r="AQ76" s="252"/>
      <c r="AR76" s="252"/>
      <c r="AS76" s="252"/>
      <c r="AT76" s="252"/>
      <c r="AU76" s="252"/>
      <c r="AV76" s="252"/>
      <c r="AW76" s="638">
        <f>SUM(R76:AS76)</f>
        <v>0</v>
      </c>
      <c r="AX76" s="639">
        <f>SUM(S77:AT77)</f>
        <v>0</v>
      </c>
      <c r="AY76" s="627"/>
      <c r="AZ76" s="628"/>
      <c r="BA76" s="635"/>
      <c r="BB76" s="636"/>
      <c r="BC76" s="636"/>
      <c r="BD76" s="636"/>
      <c r="BE76" s="636"/>
      <c r="BF76" s="637"/>
    </row>
    <row r="77" spans="1:58" ht="17.25" customHeight="1" x14ac:dyDescent="0.15">
      <c r="A77" s="643">
        <v>18</v>
      </c>
      <c r="B77" s="646"/>
      <c r="C77" s="647"/>
      <c r="D77" s="652"/>
      <c r="E77" s="653"/>
      <c r="F77" s="658"/>
      <c r="G77" s="659"/>
      <c r="H77" s="659"/>
      <c r="I77" s="659"/>
      <c r="J77" s="660"/>
      <c r="K77" s="667"/>
      <c r="L77" s="668"/>
      <c r="M77" s="668"/>
      <c r="N77" s="669"/>
      <c r="O77" s="676" t="s">
        <v>610</v>
      </c>
      <c r="P77" s="677"/>
      <c r="Q77" s="678"/>
      <c r="R77" s="250"/>
      <c r="S77" s="251"/>
      <c r="T77" s="251"/>
      <c r="U77" s="251"/>
      <c r="V77" s="251"/>
      <c r="W77" s="251"/>
      <c r="X77" s="251"/>
      <c r="Y77" s="251"/>
      <c r="Z77" s="251"/>
      <c r="AA77" s="251"/>
      <c r="AB77" s="251"/>
      <c r="AC77" s="251"/>
      <c r="AD77" s="251"/>
      <c r="AE77" s="251"/>
      <c r="AF77" s="251"/>
      <c r="AG77" s="251"/>
      <c r="AH77" s="251"/>
      <c r="AI77" s="251"/>
      <c r="AJ77" s="251"/>
      <c r="AK77" s="251"/>
      <c r="AL77" s="251"/>
      <c r="AM77" s="251"/>
      <c r="AN77" s="251"/>
      <c r="AO77" s="251"/>
      <c r="AP77" s="251"/>
      <c r="AQ77" s="251"/>
      <c r="AR77" s="251"/>
      <c r="AS77" s="251"/>
      <c r="AT77" s="251"/>
      <c r="AU77" s="251"/>
      <c r="AV77" s="251"/>
      <c r="AW77" s="623"/>
      <c r="AX77" s="624"/>
      <c r="AY77" s="627">
        <f t="shared" ref="AY77" si="29">AW78/($BD$2/7)+AW79/($BD$2/7)</f>
        <v>0</v>
      </c>
      <c r="AZ77" s="628"/>
      <c r="BA77" s="629"/>
      <c r="BB77" s="630"/>
      <c r="BC77" s="630"/>
      <c r="BD77" s="630"/>
      <c r="BE77" s="630"/>
      <c r="BF77" s="631"/>
    </row>
    <row r="78" spans="1:58" ht="17.25" customHeight="1" x14ac:dyDescent="0.15">
      <c r="A78" s="644"/>
      <c r="B78" s="648"/>
      <c r="C78" s="649"/>
      <c r="D78" s="654"/>
      <c r="E78" s="655"/>
      <c r="F78" s="661"/>
      <c r="G78" s="662"/>
      <c r="H78" s="662"/>
      <c r="I78" s="662"/>
      <c r="J78" s="663"/>
      <c r="K78" s="670"/>
      <c r="L78" s="671"/>
      <c r="M78" s="671"/>
      <c r="N78" s="672"/>
      <c r="O78" s="283"/>
      <c r="P78" s="285"/>
      <c r="Q78" s="284" t="s">
        <v>612</v>
      </c>
      <c r="R78" s="253"/>
      <c r="S78" s="252"/>
      <c r="T78" s="252"/>
      <c r="U78" s="252"/>
      <c r="V78" s="252"/>
      <c r="W78" s="252"/>
      <c r="X78" s="252"/>
      <c r="Y78" s="252"/>
      <c r="Z78" s="252"/>
      <c r="AA78" s="252"/>
      <c r="AB78" s="252"/>
      <c r="AC78" s="252"/>
      <c r="AD78" s="252"/>
      <c r="AE78" s="252"/>
      <c r="AF78" s="252"/>
      <c r="AG78" s="252"/>
      <c r="AH78" s="252"/>
      <c r="AI78" s="252"/>
      <c r="AJ78" s="252"/>
      <c r="AK78" s="252"/>
      <c r="AL78" s="252"/>
      <c r="AM78" s="252"/>
      <c r="AN78" s="252"/>
      <c r="AO78" s="252"/>
      <c r="AP78" s="252"/>
      <c r="AQ78" s="252"/>
      <c r="AR78" s="252"/>
      <c r="AS78" s="252"/>
      <c r="AT78" s="252"/>
      <c r="AU78" s="252"/>
      <c r="AV78" s="252"/>
      <c r="AW78" s="638">
        <f>SUM(R78:AS78)</f>
        <v>0</v>
      </c>
      <c r="AX78" s="639">
        <f>SUM(S79:AT79)</f>
        <v>0</v>
      </c>
      <c r="AY78" s="627"/>
      <c r="AZ78" s="628"/>
      <c r="BA78" s="632"/>
      <c r="BB78" s="633"/>
      <c r="BC78" s="633"/>
      <c r="BD78" s="633"/>
      <c r="BE78" s="633"/>
      <c r="BF78" s="634"/>
    </row>
    <row r="79" spans="1:58" ht="17.25" customHeight="1" x14ac:dyDescent="0.15">
      <c r="A79" s="645"/>
      <c r="B79" s="650"/>
      <c r="C79" s="651"/>
      <c r="D79" s="656"/>
      <c r="E79" s="657"/>
      <c r="F79" s="664"/>
      <c r="G79" s="665"/>
      <c r="H79" s="665"/>
      <c r="I79" s="665"/>
      <c r="J79" s="666"/>
      <c r="K79" s="673"/>
      <c r="L79" s="674"/>
      <c r="M79" s="674"/>
      <c r="N79" s="675"/>
      <c r="O79" s="640" t="s">
        <v>614</v>
      </c>
      <c r="P79" s="641"/>
      <c r="Q79" s="642"/>
      <c r="R79" s="253"/>
      <c r="S79" s="252"/>
      <c r="T79" s="252"/>
      <c r="U79" s="252"/>
      <c r="V79" s="252"/>
      <c r="W79" s="252"/>
      <c r="X79" s="252"/>
      <c r="Y79" s="252"/>
      <c r="Z79" s="252"/>
      <c r="AA79" s="252"/>
      <c r="AB79" s="252"/>
      <c r="AC79" s="252"/>
      <c r="AD79" s="252"/>
      <c r="AE79" s="252"/>
      <c r="AF79" s="252"/>
      <c r="AG79" s="252"/>
      <c r="AH79" s="252"/>
      <c r="AI79" s="252"/>
      <c r="AJ79" s="252"/>
      <c r="AK79" s="252"/>
      <c r="AL79" s="252"/>
      <c r="AM79" s="252"/>
      <c r="AN79" s="252"/>
      <c r="AO79" s="252"/>
      <c r="AP79" s="252"/>
      <c r="AQ79" s="252"/>
      <c r="AR79" s="252"/>
      <c r="AS79" s="252"/>
      <c r="AT79" s="252"/>
      <c r="AU79" s="252"/>
      <c r="AV79" s="252"/>
      <c r="AW79" s="638">
        <f>SUM(R79:AS79)</f>
        <v>0</v>
      </c>
      <c r="AX79" s="639">
        <f>SUM(S80:AT80)</f>
        <v>0</v>
      </c>
      <c r="AY79" s="627"/>
      <c r="AZ79" s="628"/>
      <c r="BA79" s="635"/>
      <c r="BB79" s="636"/>
      <c r="BC79" s="636"/>
      <c r="BD79" s="636"/>
      <c r="BE79" s="636"/>
      <c r="BF79" s="637"/>
    </row>
    <row r="80" spans="1:58" ht="17.25" customHeight="1" x14ac:dyDescent="0.15">
      <c r="A80" s="643">
        <v>19</v>
      </c>
      <c r="B80" s="646"/>
      <c r="C80" s="647"/>
      <c r="D80" s="652"/>
      <c r="E80" s="653"/>
      <c r="F80" s="658"/>
      <c r="G80" s="659"/>
      <c r="H80" s="659"/>
      <c r="I80" s="659"/>
      <c r="J80" s="660"/>
      <c r="K80" s="667"/>
      <c r="L80" s="668"/>
      <c r="M80" s="668"/>
      <c r="N80" s="669"/>
      <c r="O80" s="676" t="s">
        <v>610</v>
      </c>
      <c r="P80" s="677"/>
      <c r="Q80" s="678"/>
      <c r="R80" s="250"/>
      <c r="S80" s="251"/>
      <c r="T80" s="251"/>
      <c r="U80" s="251"/>
      <c r="V80" s="251"/>
      <c r="W80" s="251"/>
      <c r="X80" s="251"/>
      <c r="Y80" s="251"/>
      <c r="Z80" s="251"/>
      <c r="AA80" s="251"/>
      <c r="AB80" s="251"/>
      <c r="AC80" s="251"/>
      <c r="AD80" s="251"/>
      <c r="AE80" s="251"/>
      <c r="AF80" s="251"/>
      <c r="AG80" s="251"/>
      <c r="AH80" s="251"/>
      <c r="AI80" s="251"/>
      <c r="AJ80" s="251"/>
      <c r="AK80" s="251"/>
      <c r="AL80" s="251"/>
      <c r="AM80" s="251"/>
      <c r="AN80" s="251"/>
      <c r="AO80" s="251"/>
      <c r="AP80" s="251"/>
      <c r="AQ80" s="251"/>
      <c r="AR80" s="251"/>
      <c r="AS80" s="251"/>
      <c r="AT80" s="251"/>
      <c r="AU80" s="251"/>
      <c r="AV80" s="251"/>
      <c r="AW80" s="623"/>
      <c r="AX80" s="624"/>
      <c r="AY80" s="627">
        <f t="shared" ref="AY80" si="30">AW81/($BD$2/7)+AW82/($BD$2/7)</f>
        <v>0</v>
      </c>
      <c r="AZ80" s="628"/>
      <c r="BA80" s="629"/>
      <c r="BB80" s="630"/>
      <c r="BC80" s="630"/>
      <c r="BD80" s="630"/>
      <c r="BE80" s="630"/>
      <c r="BF80" s="631"/>
    </row>
    <row r="81" spans="1:58" ht="17.25" customHeight="1" x14ac:dyDescent="0.15">
      <c r="A81" s="644"/>
      <c r="B81" s="648"/>
      <c r="C81" s="649"/>
      <c r="D81" s="654"/>
      <c r="E81" s="655"/>
      <c r="F81" s="661"/>
      <c r="G81" s="662"/>
      <c r="H81" s="662"/>
      <c r="I81" s="662"/>
      <c r="J81" s="663"/>
      <c r="K81" s="670"/>
      <c r="L81" s="671"/>
      <c r="M81" s="671"/>
      <c r="N81" s="672"/>
      <c r="O81" s="283"/>
      <c r="P81" s="285"/>
      <c r="Q81" s="284" t="s">
        <v>612</v>
      </c>
      <c r="R81" s="253"/>
      <c r="S81" s="252"/>
      <c r="T81" s="252"/>
      <c r="U81" s="252"/>
      <c r="V81" s="252"/>
      <c r="W81" s="252"/>
      <c r="X81" s="252"/>
      <c r="Y81" s="252"/>
      <c r="Z81" s="252"/>
      <c r="AA81" s="252"/>
      <c r="AB81" s="252"/>
      <c r="AC81" s="252"/>
      <c r="AD81" s="252"/>
      <c r="AE81" s="252"/>
      <c r="AF81" s="252"/>
      <c r="AG81" s="252"/>
      <c r="AH81" s="252"/>
      <c r="AI81" s="252"/>
      <c r="AJ81" s="252"/>
      <c r="AK81" s="252"/>
      <c r="AL81" s="252"/>
      <c r="AM81" s="252"/>
      <c r="AN81" s="252"/>
      <c r="AO81" s="252"/>
      <c r="AP81" s="252"/>
      <c r="AQ81" s="252"/>
      <c r="AR81" s="252"/>
      <c r="AS81" s="252"/>
      <c r="AT81" s="252"/>
      <c r="AU81" s="252"/>
      <c r="AV81" s="252"/>
      <c r="AW81" s="638">
        <f>SUM(R81:AS81)</f>
        <v>0</v>
      </c>
      <c r="AX81" s="639">
        <f>SUM(S82:AT82)</f>
        <v>0</v>
      </c>
      <c r="AY81" s="627"/>
      <c r="AZ81" s="628"/>
      <c r="BA81" s="632"/>
      <c r="BB81" s="633"/>
      <c r="BC81" s="633"/>
      <c r="BD81" s="633"/>
      <c r="BE81" s="633"/>
      <c r="BF81" s="634"/>
    </row>
    <row r="82" spans="1:58" ht="17.25" customHeight="1" x14ac:dyDescent="0.15">
      <c r="A82" s="645"/>
      <c r="B82" s="650"/>
      <c r="C82" s="651"/>
      <c r="D82" s="656"/>
      <c r="E82" s="657"/>
      <c r="F82" s="664"/>
      <c r="G82" s="665"/>
      <c r="H82" s="665"/>
      <c r="I82" s="665"/>
      <c r="J82" s="666"/>
      <c r="K82" s="673"/>
      <c r="L82" s="674"/>
      <c r="M82" s="674"/>
      <c r="N82" s="675"/>
      <c r="O82" s="640" t="s">
        <v>614</v>
      </c>
      <c r="P82" s="641"/>
      <c r="Q82" s="642"/>
      <c r="R82" s="253"/>
      <c r="S82" s="252"/>
      <c r="T82" s="252"/>
      <c r="U82" s="252"/>
      <c r="V82" s="252"/>
      <c r="W82" s="252"/>
      <c r="X82" s="252"/>
      <c r="Y82" s="252"/>
      <c r="Z82" s="252"/>
      <c r="AA82" s="252"/>
      <c r="AB82" s="252"/>
      <c r="AC82" s="252"/>
      <c r="AD82" s="252"/>
      <c r="AE82" s="252"/>
      <c r="AF82" s="252"/>
      <c r="AG82" s="252"/>
      <c r="AH82" s="252"/>
      <c r="AI82" s="252"/>
      <c r="AJ82" s="252"/>
      <c r="AK82" s="252"/>
      <c r="AL82" s="252"/>
      <c r="AM82" s="252"/>
      <c r="AN82" s="252"/>
      <c r="AO82" s="252"/>
      <c r="AP82" s="252"/>
      <c r="AQ82" s="252"/>
      <c r="AR82" s="252"/>
      <c r="AS82" s="252"/>
      <c r="AT82" s="252"/>
      <c r="AU82" s="252"/>
      <c r="AV82" s="252"/>
      <c r="AW82" s="638">
        <f>SUM(R82:AS82)</f>
        <v>0</v>
      </c>
      <c r="AX82" s="639">
        <f>SUM(S83:AT83)</f>
        <v>0</v>
      </c>
      <c r="AY82" s="627"/>
      <c r="AZ82" s="628"/>
      <c r="BA82" s="635"/>
      <c r="BB82" s="636"/>
      <c r="BC82" s="636"/>
      <c r="BD82" s="636"/>
      <c r="BE82" s="636"/>
      <c r="BF82" s="637"/>
    </row>
    <row r="83" spans="1:58" ht="17.25" customHeight="1" x14ac:dyDescent="0.15">
      <c r="A83" s="643">
        <v>20</v>
      </c>
      <c r="B83" s="646"/>
      <c r="C83" s="647"/>
      <c r="D83" s="652"/>
      <c r="E83" s="653"/>
      <c r="F83" s="658"/>
      <c r="G83" s="659"/>
      <c r="H83" s="659"/>
      <c r="I83" s="659"/>
      <c r="J83" s="660"/>
      <c r="K83" s="667"/>
      <c r="L83" s="668"/>
      <c r="M83" s="668"/>
      <c r="N83" s="669"/>
      <c r="O83" s="676" t="s">
        <v>610</v>
      </c>
      <c r="P83" s="677"/>
      <c r="Q83" s="678"/>
      <c r="R83" s="250"/>
      <c r="S83" s="251"/>
      <c r="T83" s="251"/>
      <c r="U83" s="251"/>
      <c r="V83" s="251"/>
      <c r="W83" s="251"/>
      <c r="X83" s="251"/>
      <c r="Y83" s="251"/>
      <c r="Z83" s="251"/>
      <c r="AA83" s="251"/>
      <c r="AB83" s="251"/>
      <c r="AC83" s="251"/>
      <c r="AD83" s="251"/>
      <c r="AE83" s="251"/>
      <c r="AF83" s="251"/>
      <c r="AG83" s="251"/>
      <c r="AH83" s="251"/>
      <c r="AI83" s="251"/>
      <c r="AJ83" s="251"/>
      <c r="AK83" s="251"/>
      <c r="AL83" s="251"/>
      <c r="AM83" s="251"/>
      <c r="AN83" s="251"/>
      <c r="AO83" s="251"/>
      <c r="AP83" s="251"/>
      <c r="AQ83" s="251"/>
      <c r="AR83" s="251"/>
      <c r="AS83" s="251"/>
      <c r="AT83" s="251"/>
      <c r="AU83" s="251"/>
      <c r="AV83" s="251"/>
      <c r="AW83" s="623"/>
      <c r="AX83" s="624"/>
      <c r="AY83" s="627">
        <f t="shared" ref="AY83" si="31">AW84/($BD$2/7)+AW85/($BD$2/7)</f>
        <v>0</v>
      </c>
      <c r="AZ83" s="628"/>
      <c r="BA83" s="629"/>
      <c r="BB83" s="630"/>
      <c r="BC83" s="630"/>
      <c r="BD83" s="630"/>
      <c r="BE83" s="630"/>
      <c r="BF83" s="631"/>
    </row>
    <row r="84" spans="1:58" ht="17.25" customHeight="1" x14ac:dyDescent="0.15">
      <c r="A84" s="644"/>
      <c r="B84" s="648"/>
      <c r="C84" s="649"/>
      <c r="D84" s="654"/>
      <c r="E84" s="655"/>
      <c r="F84" s="661"/>
      <c r="G84" s="662"/>
      <c r="H84" s="662"/>
      <c r="I84" s="662"/>
      <c r="J84" s="663"/>
      <c r="K84" s="670"/>
      <c r="L84" s="671"/>
      <c r="M84" s="671"/>
      <c r="N84" s="672"/>
      <c r="O84" s="283"/>
      <c r="P84" s="285"/>
      <c r="Q84" s="284" t="s">
        <v>612</v>
      </c>
      <c r="R84" s="253"/>
      <c r="S84" s="252"/>
      <c r="T84" s="252"/>
      <c r="U84" s="252"/>
      <c r="V84" s="252"/>
      <c r="W84" s="252"/>
      <c r="X84" s="252"/>
      <c r="Y84" s="252"/>
      <c r="Z84" s="252"/>
      <c r="AA84" s="252"/>
      <c r="AB84" s="252"/>
      <c r="AC84" s="252"/>
      <c r="AD84" s="252"/>
      <c r="AE84" s="252"/>
      <c r="AF84" s="252"/>
      <c r="AG84" s="252"/>
      <c r="AH84" s="252"/>
      <c r="AI84" s="252"/>
      <c r="AJ84" s="252"/>
      <c r="AK84" s="252"/>
      <c r="AL84" s="252"/>
      <c r="AM84" s="252"/>
      <c r="AN84" s="252"/>
      <c r="AO84" s="252"/>
      <c r="AP84" s="252"/>
      <c r="AQ84" s="252"/>
      <c r="AR84" s="252"/>
      <c r="AS84" s="252"/>
      <c r="AT84" s="252"/>
      <c r="AU84" s="252"/>
      <c r="AV84" s="252"/>
      <c r="AW84" s="638">
        <f>SUM(R84:AS84)</f>
        <v>0</v>
      </c>
      <c r="AX84" s="639">
        <f>SUM(S85:AT85)</f>
        <v>0</v>
      </c>
      <c r="AY84" s="627"/>
      <c r="AZ84" s="628"/>
      <c r="BA84" s="632"/>
      <c r="BB84" s="633"/>
      <c r="BC84" s="633"/>
      <c r="BD84" s="633"/>
      <c r="BE84" s="633"/>
      <c r="BF84" s="634"/>
    </row>
    <row r="85" spans="1:58" ht="17.25" customHeight="1" x14ac:dyDescent="0.15">
      <c r="A85" s="645"/>
      <c r="B85" s="650"/>
      <c r="C85" s="651"/>
      <c r="D85" s="656"/>
      <c r="E85" s="657"/>
      <c r="F85" s="664"/>
      <c r="G85" s="665"/>
      <c r="H85" s="665"/>
      <c r="I85" s="665"/>
      <c r="J85" s="666"/>
      <c r="K85" s="673"/>
      <c r="L85" s="674"/>
      <c r="M85" s="674"/>
      <c r="N85" s="675"/>
      <c r="O85" s="640" t="s">
        <v>614</v>
      </c>
      <c r="P85" s="641"/>
      <c r="Q85" s="642"/>
      <c r="R85" s="253"/>
      <c r="S85" s="252"/>
      <c r="T85" s="252"/>
      <c r="U85" s="252"/>
      <c r="V85" s="252"/>
      <c r="W85" s="252"/>
      <c r="X85" s="252"/>
      <c r="Y85" s="252"/>
      <c r="Z85" s="252"/>
      <c r="AA85" s="252"/>
      <c r="AB85" s="252"/>
      <c r="AC85" s="252"/>
      <c r="AD85" s="252"/>
      <c r="AE85" s="252"/>
      <c r="AF85" s="252"/>
      <c r="AG85" s="252"/>
      <c r="AH85" s="252"/>
      <c r="AI85" s="252"/>
      <c r="AJ85" s="252"/>
      <c r="AK85" s="252"/>
      <c r="AL85" s="252"/>
      <c r="AM85" s="252"/>
      <c r="AN85" s="252"/>
      <c r="AO85" s="252"/>
      <c r="AP85" s="252"/>
      <c r="AQ85" s="252"/>
      <c r="AR85" s="252"/>
      <c r="AS85" s="252"/>
      <c r="AT85" s="252"/>
      <c r="AU85" s="252"/>
      <c r="AV85" s="252"/>
      <c r="AW85" s="638">
        <f>SUM(R85:AS85)</f>
        <v>0</v>
      </c>
      <c r="AX85" s="639">
        <f>SUM(S86:AT86)</f>
        <v>0</v>
      </c>
      <c r="AY85" s="627"/>
      <c r="AZ85" s="628"/>
      <c r="BA85" s="635"/>
      <c r="BB85" s="636"/>
      <c r="BC85" s="636"/>
      <c r="BD85" s="636"/>
      <c r="BE85" s="636"/>
      <c r="BF85" s="637"/>
    </row>
    <row r="86" spans="1:58" ht="17.25" customHeight="1" x14ac:dyDescent="0.15">
      <c r="A86" s="643">
        <v>21</v>
      </c>
      <c r="B86" s="646"/>
      <c r="C86" s="647"/>
      <c r="D86" s="652"/>
      <c r="E86" s="653"/>
      <c r="F86" s="658"/>
      <c r="G86" s="659"/>
      <c r="H86" s="659"/>
      <c r="I86" s="659"/>
      <c r="J86" s="660"/>
      <c r="K86" s="667"/>
      <c r="L86" s="668"/>
      <c r="M86" s="668"/>
      <c r="N86" s="669"/>
      <c r="O86" s="676" t="s">
        <v>610</v>
      </c>
      <c r="P86" s="677"/>
      <c r="Q86" s="678"/>
      <c r="R86" s="250"/>
      <c r="S86" s="251"/>
      <c r="T86" s="251"/>
      <c r="U86" s="251"/>
      <c r="V86" s="251"/>
      <c r="W86" s="251"/>
      <c r="X86" s="251"/>
      <c r="Y86" s="251"/>
      <c r="Z86" s="251"/>
      <c r="AA86" s="251"/>
      <c r="AB86" s="251"/>
      <c r="AC86" s="251"/>
      <c r="AD86" s="251"/>
      <c r="AE86" s="251"/>
      <c r="AF86" s="251"/>
      <c r="AG86" s="251"/>
      <c r="AH86" s="251"/>
      <c r="AI86" s="251"/>
      <c r="AJ86" s="251"/>
      <c r="AK86" s="251"/>
      <c r="AL86" s="251"/>
      <c r="AM86" s="251"/>
      <c r="AN86" s="251"/>
      <c r="AO86" s="251"/>
      <c r="AP86" s="251"/>
      <c r="AQ86" s="251"/>
      <c r="AR86" s="251"/>
      <c r="AS86" s="251"/>
      <c r="AT86" s="251"/>
      <c r="AU86" s="251"/>
      <c r="AV86" s="251"/>
      <c r="AW86" s="623"/>
      <c r="AX86" s="624"/>
      <c r="AY86" s="627">
        <f t="shared" ref="AY86" si="32">AW87/($BD$2/7)+AW88/($BD$2/7)</f>
        <v>0</v>
      </c>
      <c r="AZ86" s="628"/>
      <c r="BA86" s="629"/>
      <c r="BB86" s="630"/>
      <c r="BC86" s="630"/>
      <c r="BD86" s="630"/>
      <c r="BE86" s="630"/>
      <c r="BF86" s="631"/>
    </row>
    <row r="87" spans="1:58" ht="17.25" customHeight="1" x14ac:dyDescent="0.15">
      <c r="A87" s="644"/>
      <c r="B87" s="648"/>
      <c r="C87" s="649"/>
      <c r="D87" s="654"/>
      <c r="E87" s="655"/>
      <c r="F87" s="661"/>
      <c r="G87" s="662"/>
      <c r="H87" s="662"/>
      <c r="I87" s="662"/>
      <c r="J87" s="663"/>
      <c r="K87" s="670"/>
      <c r="L87" s="671"/>
      <c r="M87" s="671"/>
      <c r="N87" s="672"/>
      <c r="O87" s="283"/>
      <c r="P87" s="285"/>
      <c r="Q87" s="284" t="s">
        <v>612</v>
      </c>
      <c r="R87" s="253"/>
      <c r="S87" s="252"/>
      <c r="T87" s="252"/>
      <c r="U87" s="252"/>
      <c r="V87" s="252"/>
      <c r="W87" s="252"/>
      <c r="X87" s="252"/>
      <c r="Y87" s="252"/>
      <c r="Z87" s="252"/>
      <c r="AA87" s="252"/>
      <c r="AB87" s="252"/>
      <c r="AC87" s="252"/>
      <c r="AD87" s="252"/>
      <c r="AE87" s="252"/>
      <c r="AF87" s="252"/>
      <c r="AG87" s="252"/>
      <c r="AH87" s="252"/>
      <c r="AI87" s="252"/>
      <c r="AJ87" s="252"/>
      <c r="AK87" s="252"/>
      <c r="AL87" s="252"/>
      <c r="AM87" s="252"/>
      <c r="AN87" s="252"/>
      <c r="AO87" s="252"/>
      <c r="AP87" s="252"/>
      <c r="AQ87" s="252"/>
      <c r="AR87" s="252"/>
      <c r="AS87" s="252"/>
      <c r="AT87" s="252"/>
      <c r="AU87" s="252"/>
      <c r="AV87" s="252"/>
      <c r="AW87" s="638">
        <f>SUM(R87:AS87)</f>
        <v>0</v>
      </c>
      <c r="AX87" s="639">
        <f>SUM(S88:AT88)</f>
        <v>0</v>
      </c>
      <c r="AY87" s="627"/>
      <c r="AZ87" s="628"/>
      <c r="BA87" s="632"/>
      <c r="BB87" s="633"/>
      <c r="BC87" s="633"/>
      <c r="BD87" s="633"/>
      <c r="BE87" s="633"/>
      <c r="BF87" s="634"/>
    </row>
    <row r="88" spans="1:58" ht="17.25" customHeight="1" x14ac:dyDescent="0.15">
      <c r="A88" s="645"/>
      <c r="B88" s="650"/>
      <c r="C88" s="651"/>
      <c r="D88" s="656"/>
      <c r="E88" s="657"/>
      <c r="F88" s="664"/>
      <c r="G88" s="665"/>
      <c r="H88" s="665"/>
      <c r="I88" s="665"/>
      <c r="J88" s="666"/>
      <c r="K88" s="673"/>
      <c r="L88" s="674"/>
      <c r="M88" s="674"/>
      <c r="N88" s="675"/>
      <c r="O88" s="640" t="s">
        <v>614</v>
      </c>
      <c r="P88" s="641"/>
      <c r="Q88" s="642"/>
      <c r="R88" s="253"/>
      <c r="S88" s="252"/>
      <c r="T88" s="252"/>
      <c r="U88" s="252"/>
      <c r="V88" s="252"/>
      <c r="W88" s="252"/>
      <c r="X88" s="252"/>
      <c r="Y88" s="252"/>
      <c r="Z88" s="252"/>
      <c r="AA88" s="252"/>
      <c r="AB88" s="252"/>
      <c r="AC88" s="252"/>
      <c r="AD88" s="252"/>
      <c r="AE88" s="252"/>
      <c r="AF88" s="252"/>
      <c r="AG88" s="252"/>
      <c r="AH88" s="252"/>
      <c r="AI88" s="252"/>
      <c r="AJ88" s="252"/>
      <c r="AK88" s="252"/>
      <c r="AL88" s="252"/>
      <c r="AM88" s="252"/>
      <c r="AN88" s="252"/>
      <c r="AO88" s="252"/>
      <c r="AP88" s="252"/>
      <c r="AQ88" s="252"/>
      <c r="AR88" s="252"/>
      <c r="AS88" s="252"/>
      <c r="AT88" s="252"/>
      <c r="AU88" s="252"/>
      <c r="AV88" s="252"/>
      <c r="AW88" s="638">
        <f>SUM(R88:AS88)</f>
        <v>0</v>
      </c>
      <c r="AX88" s="639">
        <f>SUM(S89:AT89)</f>
        <v>0</v>
      </c>
      <c r="AY88" s="627"/>
      <c r="AZ88" s="628"/>
      <c r="BA88" s="635"/>
      <c r="BB88" s="636"/>
      <c r="BC88" s="636"/>
      <c r="BD88" s="636"/>
      <c r="BE88" s="636"/>
      <c r="BF88" s="637"/>
    </row>
    <row r="89" spans="1:58" ht="17.25" customHeight="1" x14ac:dyDescent="0.15">
      <c r="A89" s="643">
        <v>22</v>
      </c>
      <c r="B89" s="646"/>
      <c r="C89" s="647"/>
      <c r="D89" s="652"/>
      <c r="E89" s="653"/>
      <c r="F89" s="658"/>
      <c r="G89" s="659"/>
      <c r="H89" s="659"/>
      <c r="I89" s="659"/>
      <c r="J89" s="660"/>
      <c r="K89" s="667"/>
      <c r="L89" s="668"/>
      <c r="M89" s="668"/>
      <c r="N89" s="669"/>
      <c r="O89" s="676" t="s">
        <v>610</v>
      </c>
      <c r="P89" s="677"/>
      <c r="Q89" s="678"/>
      <c r="R89" s="250"/>
      <c r="S89" s="251"/>
      <c r="T89" s="251"/>
      <c r="U89" s="251"/>
      <c r="V89" s="251"/>
      <c r="W89" s="251"/>
      <c r="X89" s="251"/>
      <c r="Y89" s="251"/>
      <c r="Z89" s="251"/>
      <c r="AA89" s="251"/>
      <c r="AB89" s="251"/>
      <c r="AC89" s="251"/>
      <c r="AD89" s="251"/>
      <c r="AE89" s="251"/>
      <c r="AF89" s="251"/>
      <c r="AG89" s="251"/>
      <c r="AH89" s="251"/>
      <c r="AI89" s="251"/>
      <c r="AJ89" s="251"/>
      <c r="AK89" s="251"/>
      <c r="AL89" s="251"/>
      <c r="AM89" s="251"/>
      <c r="AN89" s="251"/>
      <c r="AO89" s="251"/>
      <c r="AP89" s="251"/>
      <c r="AQ89" s="251"/>
      <c r="AR89" s="251"/>
      <c r="AS89" s="251"/>
      <c r="AT89" s="251"/>
      <c r="AU89" s="251"/>
      <c r="AV89" s="251"/>
      <c r="AW89" s="623"/>
      <c r="AX89" s="624"/>
      <c r="AY89" s="627">
        <f t="shared" ref="AY89" si="33">AW90/($BD$2/7)+AW91/($BD$2/7)</f>
        <v>0</v>
      </c>
      <c r="AZ89" s="628"/>
      <c r="BA89" s="629"/>
      <c r="BB89" s="630"/>
      <c r="BC89" s="630"/>
      <c r="BD89" s="630"/>
      <c r="BE89" s="630"/>
      <c r="BF89" s="631"/>
    </row>
    <row r="90" spans="1:58" ht="17.25" customHeight="1" x14ac:dyDescent="0.15">
      <c r="A90" s="644"/>
      <c r="B90" s="648"/>
      <c r="C90" s="649"/>
      <c r="D90" s="654"/>
      <c r="E90" s="655"/>
      <c r="F90" s="661"/>
      <c r="G90" s="662"/>
      <c r="H90" s="662"/>
      <c r="I90" s="662"/>
      <c r="J90" s="663"/>
      <c r="K90" s="670"/>
      <c r="L90" s="671"/>
      <c r="M90" s="671"/>
      <c r="N90" s="672"/>
      <c r="O90" s="283"/>
      <c r="P90" s="285"/>
      <c r="Q90" s="284" t="s">
        <v>612</v>
      </c>
      <c r="R90" s="253"/>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638">
        <f>SUM(R90:AS90)</f>
        <v>0</v>
      </c>
      <c r="AX90" s="639">
        <f>SUM(S91:AT91)</f>
        <v>0</v>
      </c>
      <c r="AY90" s="627"/>
      <c r="AZ90" s="628"/>
      <c r="BA90" s="632"/>
      <c r="BB90" s="633"/>
      <c r="BC90" s="633"/>
      <c r="BD90" s="633"/>
      <c r="BE90" s="633"/>
      <c r="BF90" s="634"/>
    </row>
    <row r="91" spans="1:58" ht="17.25" customHeight="1" x14ac:dyDescent="0.15">
      <c r="A91" s="645"/>
      <c r="B91" s="650"/>
      <c r="C91" s="651"/>
      <c r="D91" s="656"/>
      <c r="E91" s="657"/>
      <c r="F91" s="664"/>
      <c r="G91" s="665"/>
      <c r="H91" s="665"/>
      <c r="I91" s="665"/>
      <c r="J91" s="666"/>
      <c r="K91" s="673"/>
      <c r="L91" s="674"/>
      <c r="M91" s="674"/>
      <c r="N91" s="675"/>
      <c r="O91" s="640" t="s">
        <v>614</v>
      </c>
      <c r="P91" s="641"/>
      <c r="Q91" s="642"/>
      <c r="R91" s="253"/>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638">
        <f>SUM(R91:AS91)</f>
        <v>0</v>
      </c>
      <c r="AX91" s="639">
        <f>SUM(S92:AT92)</f>
        <v>0</v>
      </c>
      <c r="AY91" s="627"/>
      <c r="AZ91" s="628"/>
      <c r="BA91" s="635"/>
      <c r="BB91" s="636"/>
      <c r="BC91" s="636"/>
      <c r="BD91" s="636"/>
      <c r="BE91" s="636"/>
      <c r="BF91" s="637"/>
    </row>
    <row r="92" spans="1:58" ht="17.25" customHeight="1" x14ac:dyDescent="0.15">
      <c r="A92" s="643">
        <v>23</v>
      </c>
      <c r="B92" s="646"/>
      <c r="C92" s="647"/>
      <c r="D92" s="652"/>
      <c r="E92" s="653"/>
      <c r="F92" s="658"/>
      <c r="G92" s="659"/>
      <c r="H92" s="659"/>
      <c r="I92" s="659"/>
      <c r="J92" s="660"/>
      <c r="K92" s="667"/>
      <c r="L92" s="668"/>
      <c r="M92" s="668"/>
      <c r="N92" s="669"/>
      <c r="O92" s="676" t="s">
        <v>610</v>
      </c>
      <c r="P92" s="677"/>
      <c r="Q92" s="678"/>
      <c r="R92" s="250"/>
      <c r="S92" s="251"/>
      <c r="T92" s="251"/>
      <c r="U92" s="251"/>
      <c r="V92" s="251"/>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623"/>
      <c r="AX92" s="624"/>
      <c r="AY92" s="627">
        <f t="shared" ref="AY92" si="34">AW93/($BD$2/7)+AW94/($BD$2/7)</f>
        <v>0</v>
      </c>
      <c r="AZ92" s="628"/>
      <c r="BA92" s="629"/>
      <c r="BB92" s="630"/>
      <c r="BC92" s="630"/>
      <c r="BD92" s="630"/>
      <c r="BE92" s="630"/>
      <c r="BF92" s="631"/>
    </row>
    <row r="93" spans="1:58" ht="17.25" customHeight="1" x14ac:dyDescent="0.15">
      <c r="A93" s="644"/>
      <c r="B93" s="648"/>
      <c r="C93" s="649"/>
      <c r="D93" s="654"/>
      <c r="E93" s="655"/>
      <c r="F93" s="661"/>
      <c r="G93" s="662"/>
      <c r="H93" s="662"/>
      <c r="I93" s="662"/>
      <c r="J93" s="663"/>
      <c r="K93" s="670"/>
      <c r="L93" s="671"/>
      <c r="M93" s="671"/>
      <c r="N93" s="672"/>
      <c r="O93" s="283"/>
      <c r="P93" s="285"/>
      <c r="Q93" s="284" t="s">
        <v>612</v>
      </c>
      <c r="R93" s="253"/>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638">
        <f>SUM(R93:AS93)</f>
        <v>0</v>
      </c>
      <c r="AX93" s="639">
        <f>SUM(S94:AT94)</f>
        <v>0</v>
      </c>
      <c r="AY93" s="627"/>
      <c r="AZ93" s="628"/>
      <c r="BA93" s="632"/>
      <c r="BB93" s="633"/>
      <c r="BC93" s="633"/>
      <c r="BD93" s="633"/>
      <c r="BE93" s="633"/>
      <c r="BF93" s="634"/>
    </row>
    <row r="94" spans="1:58" ht="17.25" customHeight="1" x14ac:dyDescent="0.15">
      <c r="A94" s="645"/>
      <c r="B94" s="650"/>
      <c r="C94" s="651"/>
      <c r="D94" s="656"/>
      <c r="E94" s="657"/>
      <c r="F94" s="664"/>
      <c r="G94" s="665"/>
      <c r="H94" s="665"/>
      <c r="I94" s="665"/>
      <c r="J94" s="666"/>
      <c r="K94" s="673"/>
      <c r="L94" s="674"/>
      <c r="M94" s="674"/>
      <c r="N94" s="675"/>
      <c r="O94" s="640" t="s">
        <v>614</v>
      </c>
      <c r="P94" s="641"/>
      <c r="Q94" s="642"/>
      <c r="R94" s="253"/>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638">
        <f>SUM(R94:AS94)</f>
        <v>0</v>
      </c>
      <c r="AX94" s="639">
        <f>SUM(S95:AT95)</f>
        <v>0</v>
      </c>
      <c r="AY94" s="627"/>
      <c r="AZ94" s="628"/>
      <c r="BA94" s="635"/>
      <c r="BB94" s="636"/>
      <c r="BC94" s="636"/>
      <c r="BD94" s="636"/>
      <c r="BE94" s="636"/>
      <c r="BF94" s="637"/>
    </row>
    <row r="95" spans="1:58" ht="17.25" customHeight="1" x14ac:dyDescent="0.15">
      <c r="A95" s="643">
        <v>24</v>
      </c>
      <c r="B95" s="646"/>
      <c r="C95" s="647"/>
      <c r="D95" s="652"/>
      <c r="E95" s="653"/>
      <c r="F95" s="658"/>
      <c r="G95" s="659"/>
      <c r="H95" s="659"/>
      <c r="I95" s="659"/>
      <c r="J95" s="660"/>
      <c r="K95" s="667"/>
      <c r="L95" s="668"/>
      <c r="M95" s="668"/>
      <c r="N95" s="669"/>
      <c r="O95" s="676" t="s">
        <v>610</v>
      </c>
      <c r="P95" s="677"/>
      <c r="Q95" s="678"/>
      <c r="R95" s="250"/>
      <c r="S95" s="251"/>
      <c r="T95" s="251"/>
      <c r="U95" s="251"/>
      <c r="V95" s="251"/>
      <c r="W95" s="251"/>
      <c r="X95" s="251"/>
      <c r="Y95" s="251"/>
      <c r="Z95" s="251"/>
      <c r="AA95" s="251"/>
      <c r="AB95" s="251"/>
      <c r="AC95" s="251"/>
      <c r="AD95" s="251"/>
      <c r="AE95" s="251"/>
      <c r="AF95" s="251"/>
      <c r="AG95" s="251"/>
      <c r="AH95" s="251"/>
      <c r="AI95" s="251"/>
      <c r="AJ95" s="251"/>
      <c r="AK95" s="251"/>
      <c r="AL95" s="251"/>
      <c r="AM95" s="251"/>
      <c r="AN95" s="251"/>
      <c r="AO95" s="251"/>
      <c r="AP95" s="251"/>
      <c r="AQ95" s="251"/>
      <c r="AR95" s="251"/>
      <c r="AS95" s="251"/>
      <c r="AT95" s="251"/>
      <c r="AU95" s="251"/>
      <c r="AV95" s="251"/>
      <c r="AW95" s="623"/>
      <c r="AX95" s="624"/>
      <c r="AY95" s="627">
        <f t="shared" ref="AY95" si="35">AW96/($BD$2/7)+AW97/($BD$2/7)</f>
        <v>0</v>
      </c>
      <c r="AZ95" s="628"/>
      <c r="BA95" s="629"/>
      <c r="BB95" s="630"/>
      <c r="BC95" s="630"/>
      <c r="BD95" s="630"/>
      <c r="BE95" s="630"/>
      <c r="BF95" s="631"/>
    </row>
    <row r="96" spans="1:58" ht="17.25" customHeight="1" x14ac:dyDescent="0.15">
      <c r="A96" s="644"/>
      <c r="B96" s="648"/>
      <c r="C96" s="649"/>
      <c r="D96" s="654"/>
      <c r="E96" s="655"/>
      <c r="F96" s="661"/>
      <c r="G96" s="662"/>
      <c r="H96" s="662"/>
      <c r="I96" s="662"/>
      <c r="J96" s="663"/>
      <c r="K96" s="670"/>
      <c r="L96" s="671"/>
      <c r="M96" s="671"/>
      <c r="N96" s="672"/>
      <c r="O96" s="283"/>
      <c r="P96" s="285"/>
      <c r="Q96" s="284" t="s">
        <v>612</v>
      </c>
      <c r="R96" s="253"/>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638">
        <f>SUM(R96:AS96)</f>
        <v>0</v>
      </c>
      <c r="AX96" s="639">
        <f>SUM(S97:AT97)</f>
        <v>0</v>
      </c>
      <c r="AY96" s="627"/>
      <c r="AZ96" s="628"/>
      <c r="BA96" s="632"/>
      <c r="BB96" s="633"/>
      <c r="BC96" s="633"/>
      <c r="BD96" s="633"/>
      <c r="BE96" s="633"/>
      <c r="BF96" s="634"/>
    </row>
    <row r="97" spans="1:58" ht="17.25" customHeight="1" x14ac:dyDescent="0.15">
      <c r="A97" s="645"/>
      <c r="B97" s="650"/>
      <c r="C97" s="651"/>
      <c r="D97" s="656"/>
      <c r="E97" s="657"/>
      <c r="F97" s="664"/>
      <c r="G97" s="665"/>
      <c r="H97" s="665"/>
      <c r="I97" s="665"/>
      <c r="J97" s="666"/>
      <c r="K97" s="673"/>
      <c r="L97" s="674"/>
      <c r="M97" s="674"/>
      <c r="N97" s="675"/>
      <c r="O97" s="640" t="s">
        <v>614</v>
      </c>
      <c r="P97" s="641"/>
      <c r="Q97" s="642"/>
      <c r="R97" s="253"/>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638">
        <f>SUM(R97:AS97)</f>
        <v>0</v>
      </c>
      <c r="AX97" s="639">
        <f>SUM(S98:AT98)</f>
        <v>0</v>
      </c>
      <c r="AY97" s="627"/>
      <c r="AZ97" s="628"/>
      <c r="BA97" s="635"/>
      <c r="BB97" s="636"/>
      <c r="BC97" s="636"/>
      <c r="BD97" s="636"/>
      <c r="BE97" s="636"/>
      <c r="BF97" s="637"/>
    </row>
    <row r="98" spans="1:58" ht="17.25" customHeight="1" x14ac:dyDescent="0.15">
      <c r="A98" s="643">
        <v>25</v>
      </c>
      <c r="B98" s="646"/>
      <c r="C98" s="647"/>
      <c r="D98" s="652"/>
      <c r="E98" s="653"/>
      <c r="F98" s="658"/>
      <c r="G98" s="659"/>
      <c r="H98" s="659"/>
      <c r="I98" s="659"/>
      <c r="J98" s="660"/>
      <c r="K98" s="667"/>
      <c r="L98" s="668"/>
      <c r="M98" s="668"/>
      <c r="N98" s="669"/>
      <c r="O98" s="676" t="s">
        <v>610</v>
      </c>
      <c r="P98" s="677"/>
      <c r="Q98" s="678"/>
      <c r="R98" s="250"/>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623"/>
      <c r="AX98" s="624"/>
      <c r="AY98" s="627">
        <f t="shared" ref="AY98" si="36">AW99/($BD$2/7)+AW100/($BD$2/7)</f>
        <v>0</v>
      </c>
      <c r="AZ98" s="628"/>
      <c r="BA98" s="629"/>
      <c r="BB98" s="630"/>
      <c r="BC98" s="630"/>
      <c r="BD98" s="630"/>
      <c r="BE98" s="630"/>
      <c r="BF98" s="631"/>
    </row>
    <row r="99" spans="1:58" ht="17.25" customHeight="1" x14ac:dyDescent="0.15">
      <c r="A99" s="644"/>
      <c r="B99" s="648"/>
      <c r="C99" s="649"/>
      <c r="D99" s="654"/>
      <c r="E99" s="655"/>
      <c r="F99" s="661"/>
      <c r="G99" s="662"/>
      <c r="H99" s="662"/>
      <c r="I99" s="662"/>
      <c r="J99" s="663"/>
      <c r="K99" s="670"/>
      <c r="L99" s="671"/>
      <c r="M99" s="671"/>
      <c r="N99" s="672"/>
      <c r="O99" s="283"/>
      <c r="P99" s="285"/>
      <c r="Q99" s="284" t="s">
        <v>612</v>
      </c>
      <c r="R99" s="253"/>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638">
        <f>SUM(R99:AS99)</f>
        <v>0</v>
      </c>
      <c r="AX99" s="639">
        <f>SUM(S100:AT100)</f>
        <v>0</v>
      </c>
      <c r="AY99" s="627"/>
      <c r="AZ99" s="628"/>
      <c r="BA99" s="632"/>
      <c r="BB99" s="633"/>
      <c r="BC99" s="633"/>
      <c r="BD99" s="633"/>
      <c r="BE99" s="633"/>
      <c r="BF99" s="634"/>
    </row>
    <row r="100" spans="1:58" ht="17.25" customHeight="1" x14ac:dyDescent="0.15">
      <c r="A100" s="645"/>
      <c r="B100" s="650"/>
      <c r="C100" s="651"/>
      <c r="D100" s="656"/>
      <c r="E100" s="657"/>
      <c r="F100" s="664"/>
      <c r="G100" s="665"/>
      <c r="H100" s="665"/>
      <c r="I100" s="665"/>
      <c r="J100" s="666"/>
      <c r="K100" s="673"/>
      <c r="L100" s="674"/>
      <c r="M100" s="674"/>
      <c r="N100" s="675"/>
      <c r="O100" s="640" t="s">
        <v>614</v>
      </c>
      <c r="P100" s="641"/>
      <c r="Q100" s="642"/>
      <c r="R100" s="253"/>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638">
        <f>SUM(R100:AS100)</f>
        <v>0</v>
      </c>
      <c r="AX100" s="639">
        <f>SUM(S101:AT101)</f>
        <v>0</v>
      </c>
      <c r="AY100" s="627"/>
      <c r="AZ100" s="628"/>
      <c r="BA100" s="635"/>
      <c r="BB100" s="636"/>
      <c r="BC100" s="636"/>
      <c r="BD100" s="636"/>
      <c r="BE100" s="636"/>
      <c r="BF100" s="637"/>
    </row>
    <row r="101" spans="1:58" ht="17.25" customHeight="1" x14ac:dyDescent="0.15">
      <c r="A101" s="643">
        <v>26</v>
      </c>
      <c r="B101" s="646"/>
      <c r="C101" s="647"/>
      <c r="D101" s="652"/>
      <c r="E101" s="653"/>
      <c r="F101" s="658"/>
      <c r="G101" s="659"/>
      <c r="H101" s="659"/>
      <c r="I101" s="659"/>
      <c r="J101" s="660"/>
      <c r="K101" s="667"/>
      <c r="L101" s="668"/>
      <c r="M101" s="668"/>
      <c r="N101" s="669"/>
      <c r="O101" s="676" t="s">
        <v>610</v>
      </c>
      <c r="P101" s="677"/>
      <c r="Q101" s="678"/>
      <c r="R101" s="250"/>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623"/>
      <c r="AX101" s="624"/>
      <c r="AY101" s="627">
        <f t="shared" ref="AY101" si="37">AW102/($BD$2/7)+AW103/($BD$2/7)</f>
        <v>0</v>
      </c>
      <c r="AZ101" s="628"/>
      <c r="BA101" s="629"/>
      <c r="BB101" s="630"/>
      <c r="BC101" s="630"/>
      <c r="BD101" s="630"/>
      <c r="BE101" s="630"/>
      <c r="BF101" s="631"/>
    </row>
    <row r="102" spans="1:58" ht="17.25" customHeight="1" x14ac:dyDescent="0.15">
      <c r="A102" s="644"/>
      <c r="B102" s="648"/>
      <c r="C102" s="649"/>
      <c r="D102" s="654"/>
      <c r="E102" s="655"/>
      <c r="F102" s="661"/>
      <c r="G102" s="662"/>
      <c r="H102" s="662"/>
      <c r="I102" s="662"/>
      <c r="J102" s="663"/>
      <c r="K102" s="670"/>
      <c r="L102" s="671"/>
      <c r="M102" s="671"/>
      <c r="N102" s="672"/>
      <c r="O102" s="283"/>
      <c r="P102" s="285"/>
      <c r="Q102" s="284" t="s">
        <v>612</v>
      </c>
      <c r="R102" s="253"/>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638">
        <f>SUM(R102:AS102)</f>
        <v>0</v>
      </c>
      <c r="AX102" s="639">
        <f>SUM(S103:AT103)</f>
        <v>0</v>
      </c>
      <c r="AY102" s="627"/>
      <c r="AZ102" s="628"/>
      <c r="BA102" s="632"/>
      <c r="BB102" s="633"/>
      <c r="BC102" s="633"/>
      <c r="BD102" s="633"/>
      <c r="BE102" s="633"/>
      <c r="BF102" s="634"/>
    </row>
    <row r="103" spans="1:58" ht="17.25" customHeight="1" x14ac:dyDescent="0.15">
      <c r="A103" s="645"/>
      <c r="B103" s="650"/>
      <c r="C103" s="651"/>
      <c r="D103" s="656"/>
      <c r="E103" s="657"/>
      <c r="F103" s="664"/>
      <c r="G103" s="665"/>
      <c r="H103" s="665"/>
      <c r="I103" s="665"/>
      <c r="J103" s="666"/>
      <c r="K103" s="673"/>
      <c r="L103" s="674"/>
      <c r="M103" s="674"/>
      <c r="N103" s="675"/>
      <c r="O103" s="640" t="s">
        <v>614</v>
      </c>
      <c r="P103" s="641"/>
      <c r="Q103" s="642"/>
      <c r="R103" s="253"/>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638">
        <f>SUM(R103:AS103)</f>
        <v>0</v>
      </c>
      <c r="AX103" s="639">
        <f>SUM(S104:AT104)</f>
        <v>0</v>
      </c>
      <c r="AY103" s="627"/>
      <c r="AZ103" s="628"/>
      <c r="BA103" s="635"/>
      <c r="BB103" s="636"/>
      <c r="BC103" s="636"/>
      <c r="BD103" s="636"/>
      <c r="BE103" s="636"/>
      <c r="BF103" s="637"/>
    </row>
    <row r="104" spans="1:58" ht="17.25" customHeight="1" x14ac:dyDescent="0.15">
      <c r="A104" s="643">
        <v>27</v>
      </c>
      <c r="B104" s="646"/>
      <c r="C104" s="647"/>
      <c r="D104" s="652"/>
      <c r="E104" s="653"/>
      <c r="F104" s="658"/>
      <c r="G104" s="659"/>
      <c r="H104" s="659"/>
      <c r="I104" s="659"/>
      <c r="J104" s="660"/>
      <c r="K104" s="667"/>
      <c r="L104" s="668"/>
      <c r="M104" s="668"/>
      <c r="N104" s="669"/>
      <c r="O104" s="676" t="s">
        <v>610</v>
      </c>
      <c r="P104" s="677"/>
      <c r="Q104" s="678"/>
      <c r="R104" s="250"/>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1"/>
      <c r="AT104" s="251"/>
      <c r="AU104" s="251"/>
      <c r="AV104" s="251"/>
      <c r="AW104" s="623"/>
      <c r="AX104" s="624"/>
      <c r="AY104" s="627">
        <f t="shared" ref="AY104" si="38">AW105/($BD$2/7)+AW106/($BD$2/7)</f>
        <v>0</v>
      </c>
      <c r="AZ104" s="628"/>
      <c r="BA104" s="629"/>
      <c r="BB104" s="630"/>
      <c r="BC104" s="630"/>
      <c r="BD104" s="630"/>
      <c r="BE104" s="630"/>
      <c r="BF104" s="631"/>
    </row>
    <row r="105" spans="1:58" ht="17.25" customHeight="1" x14ac:dyDescent="0.15">
      <c r="A105" s="644"/>
      <c r="B105" s="648"/>
      <c r="C105" s="649"/>
      <c r="D105" s="654"/>
      <c r="E105" s="655"/>
      <c r="F105" s="661"/>
      <c r="G105" s="662"/>
      <c r="H105" s="662"/>
      <c r="I105" s="662"/>
      <c r="J105" s="663"/>
      <c r="K105" s="670"/>
      <c r="L105" s="671"/>
      <c r="M105" s="671"/>
      <c r="N105" s="672"/>
      <c r="O105" s="283"/>
      <c r="P105" s="285"/>
      <c r="Q105" s="284" t="s">
        <v>612</v>
      </c>
      <c r="R105" s="253"/>
      <c r="S105" s="252"/>
      <c r="T105" s="252"/>
      <c r="U105" s="252"/>
      <c r="V105" s="252"/>
      <c r="W105" s="252"/>
      <c r="X105" s="252"/>
      <c r="Y105" s="252"/>
      <c r="Z105" s="252"/>
      <c r="AA105" s="252"/>
      <c r="AB105" s="252"/>
      <c r="AC105" s="252"/>
      <c r="AD105" s="252"/>
      <c r="AE105" s="252"/>
      <c r="AF105" s="252"/>
      <c r="AG105" s="252"/>
      <c r="AH105" s="252"/>
      <c r="AI105" s="252"/>
      <c r="AJ105" s="252"/>
      <c r="AK105" s="252"/>
      <c r="AL105" s="252"/>
      <c r="AM105" s="252"/>
      <c r="AN105" s="252"/>
      <c r="AO105" s="252"/>
      <c r="AP105" s="252"/>
      <c r="AQ105" s="252"/>
      <c r="AR105" s="252"/>
      <c r="AS105" s="252"/>
      <c r="AT105" s="252"/>
      <c r="AU105" s="252"/>
      <c r="AV105" s="252"/>
      <c r="AW105" s="638">
        <f>SUM(R105:AS105)</f>
        <v>0</v>
      </c>
      <c r="AX105" s="639">
        <f>SUM(S106:AT106)</f>
        <v>0</v>
      </c>
      <c r="AY105" s="627"/>
      <c r="AZ105" s="628"/>
      <c r="BA105" s="632"/>
      <c r="BB105" s="633"/>
      <c r="BC105" s="633"/>
      <c r="BD105" s="633"/>
      <c r="BE105" s="633"/>
      <c r="BF105" s="634"/>
    </row>
    <row r="106" spans="1:58" ht="17.25" customHeight="1" x14ac:dyDescent="0.15">
      <c r="A106" s="645"/>
      <c r="B106" s="650"/>
      <c r="C106" s="651"/>
      <c r="D106" s="656"/>
      <c r="E106" s="657"/>
      <c r="F106" s="664"/>
      <c r="G106" s="665"/>
      <c r="H106" s="665"/>
      <c r="I106" s="665"/>
      <c r="J106" s="666"/>
      <c r="K106" s="673"/>
      <c r="L106" s="674"/>
      <c r="M106" s="674"/>
      <c r="N106" s="675"/>
      <c r="O106" s="640" t="s">
        <v>614</v>
      </c>
      <c r="P106" s="641"/>
      <c r="Q106" s="642"/>
      <c r="R106" s="253"/>
      <c r="S106" s="252"/>
      <c r="T106" s="252"/>
      <c r="U106" s="252"/>
      <c r="V106" s="252"/>
      <c r="W106" s="252"/>
      <c r="X106" s="252"/>
      <c r="Y106" s="252"/>
      <c r="Z106" s="252"/>
      <c r="AA106" s="252"/>
      <c r="AB106" s="252"/>
      <c r="AC106" s="252"/>
      <c r="AD106" s="252"/>
      <c r="AE106" s="252"/>
      <c r="AF106" s="252"/>
      <c r="AG106" s="252"/>
      <c r="AH106" s="252"/>
      <c r="AI106" s="252"/>
      <c r="AJ106" s="252"/>
      <c r="AK106" s="252"/>
      <c r="AL106" s="252"/>
      <c r="AM106" s="252"/>
      <c r="AN106" s="252"/>
      <c r="AO106" s="252"/>
      <c r="AP106" s="252"/>
      <c r="AQ106" s="252"/>
      <c r="AR106" s="252"/>
      <c r="AS106" s="252"/>
      <c r="AT106" s="252"/>
      <c r="AU106" s="252"/>
      <c r="AV106" s="252"/>
      <c r="AW106" s="638">
        <f>SUM(R106:AS106)</f>
        <v>0</v>
      </c>
      <c r="AX106" s="639">
        <f>SUM(S107:AT107)</f>
        <v>0</v>
      </c>
      <c r="AY106" s="627"/>
      <c r="AZ106" s="628"/>
      <c r="BA106" s="635"/>
      <c r="BB106" s="636"/>
      <c r="BC106" s="636"/>
      <c r="BD106" s="636"/>
      <c r="BE106" s="636"/>
      <c r="BF106" s="637"/>
    </row>
    <row r="107" spans="1:58" ht="17.25" customHeight="1" x14ac:dyDescent="0.15">
      <c r="A107" s="643">
        <v>28</v>
      </c>
      <c r="B107" s="646"/>
      <c r="C107" s="647"/>
      <c r="D107" s="652"/>
      <c r="E107" s="653"/>
      <c r="F107" s="658"/>
      <c r="G107" s="659"/>
      <c r="H107" s="659"/>
      <c r="I107" s="659"/>
      <c r="J107" s="660"/>
      <c r="K107" s="667"/>
      <c r="L107" s="668"/>
      <c r="M107" s="668"/>
      <c r="N107" s="669"/>
      <c r="O107" s="676" t="s">
        <v>610</v>
      </c>
      <c r="P107" s="677"/>
      <c r="Q107" s="678"/>
      <c r="R107" s="250"/>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1"/>
      <c r="AV107" s="251"/>
      <c r="AW107" s="623"/>
      <c r="AX107" s="624"/>
      <c r="AY107" s="627">
        <f t="shared" ref="AY107" si="39">AW108/($BD$2/7)+AW109/($BD$2/7)</f>
        <v>0</v>
      </c>
      <c r="AZ107" s="628"/>
      <c r="BA107" s="629"/>
      <c r="BB107" s="630"/>
      <c r="BC107" s="630"/>
      <c r="BD107" s="630"/>
      <c r="BE107" s="630"/>
      <c r="BF107" s="631"/>
    </row>
    <row r="108" spans="1:58" ht="17.25" customHeight="1" x14ac:dyDescent="0.15">
      <c r="A108" s="644"/>
      <c r="B108" s="648"/>
      <c r="C108" s="649"/>
      <c r="D108" s="654"/>
      <c r="E108" s="655"/>
      <c r="F108" s="661"/>
      <c r="G108" s="662"/>
      <c r="H108" s="662"/>
      <c r="I108" s="662"/>
      <c r="J108" s="663"/>
      <c r="K108" s="670"/>
      <c r="L108" s="671"/>
      <c r="M108" s="671"/>
      <c r="N108" s="672"/>
      <c r="O108" s="283"/>
      <c r="P108" s="285"/>
      <c r="Q108" s="284" t="s">
        <v>612</v>
      </c>
      <c r="R108" s="250"/>
      <c r="S108" s="251"/>
      <c r="T108" s="251"/>
      <c r="U108" s="251"/>
      <c r="V108" s="251"/>
      <c r="W108" s="251"/>
      <c r="X108" s="251"/>
      <c r="Y108" s="251"/>
      <c r="Z108" s="251"/>
      <c r="AA108" s="251"/>
      <c r="AB108" s="251"/>
      <c r="AC108" s="251"/>
      <c r="AD108" s="251"/>
      <c r="AE108" s="251"/>
      <c r="AF108" s="251"/>
      <c r="AG108" s="251"/>
      <c r="AH108" s="251"/>
      <c r="AI108" s="251"/>
      <c r="AJ108" s="251"/>
      <c r="AK108" s="251"/>
      <c r="AL108" s="251"/>
      <c r="AM108" s="251"/>
      <c r="AN108" s="251"/>
      <c r="AO108" s="251"/>
      <c r="AP108" s="251"/>
      <c r="AQ108" s="251"/>
      <c r="AR108" s="251"/>
      <c r="AS108" s="251"/>
      <c r="AT108" s="251"/>
      <c r="AU108" s="251"/>
      <c r="AV108" s="251"/>
      <c r="AW108" s="638">
        <f>SUM(R108:AS108)</f>
        <v>0</v>
      </c>
      <c r="AX108" s="639">
        <f>SUM(S109:AT109)</f>
        <v>0</v>
      </c>
      <c r="AY108" s="627"/>
      <c r="AZ108" s="628"/>
      <c r="BA108" s="632"/>
      <c r="BB108" s="633"/>
      <c r="BC108" s="633"/>
      <c r="BD108" s="633"/>
      <c r="BE108" s="633"/>
      <c r="BF108" s="634"/>
    </row>
    <row r="109" spans="1:58" ht="17.25" customHeight="1" x14ac:dyDescent="0.15">
      <c r="A109" s="645"/>
      <c r="B109" s="650"/>
      <c r="C109" s="651"/>
      <c r="D109" s="656"/>
      <c r="E109" s="657"/>
      <c r="F109" s="664"/>
      <c r="G109" s="665"/>
      <c r="H109" s="665"/>
      <c r="I109" s="665"/>
      <c r="J109" s="666"/>
      <c r="K109" s="673"/>
      <c r="L109" s="674"/>
      <c r="M109" s="674"/>
      <c r="N109" s="675"/>
      <c r="O109" s="640" t="s">
        <v>614</v>
      </c>
      <c r="P109" s="641"/>
      <c r="Q109" s="642"/>
      <c r="R109" s="253"/>
      <c r="S109" s="252"/>
      <c r="T109" s="252"/>
      <c r="U109" s="252"/>
      <c r="V109" s="252"/>
      <c r="W109" s="252"/>
      <c r="X109" s="252"/>
      <c r="Y109" s="252"/>
      <c r="Z109" s="252"/>
      <c r="AA109" s="252"/>
      <c r="AB109" s="252"/>
      <c r="AC109" s="252"/>
      <c r="AD109" s="252"/>
      <c r="AE109" s="252"/>
      <c r="AF109" s="252"/>
      <c r="AG109" s="252"/>
      <c r="AH109" s="252"/>
      <c r="AI109" s="252"/>
      <c r="AJ109" s="252"/>
      <c r="AK109" s="252"/>
      <c r="AL109" s="252"/>
      <c r="AM109" s="252"/>
      <c r="AN109" s="252"/>
      <c r="AO109" s="252"/>
      <c r="AP109" s="252"/>
      <c r="AQ109" s="252"/>
      <c r="AR109" s="252"/>
      <c r="AS109" s="252"/>
      <c r="AT109" s="252"/>
      <c r="AU109" s="252"/>
      <c r="AV109" s="252"/>
      <c r="AW109" s="638">
        <f>SUM(R109:AS109)</f>
        <v>0</v>
      </c>
      <c r="AX109" s="639">
        <f>SUM(S110:AT110)</f>
        <v>0</v>
      </c>
      <c r="AY109" s="627"/>
      <c r="AZ109" s="628"/>
      <c r="BA109" s="635"/>
      <c r="BB109" s="636"/>
      <c r="BC109" s="636"/>
      <c r="BD109" s="636"/>
      <c r="BE109" s="636"/>
      <c r="BF109" s="637"/>
    </row>
    <row r="110" spans="1:58" ht="17.25" customHeight="1" x14ac:dyDescent="0.15">
      <c r="A110" s="643">
        <v>29</v>
      </c>
      <c r="B110" s="646"/>
      <c r="C110" s="647"/>
      <c r="D110" s="652"/>
      <c r="E110" s="653"/>
      <c r="F110" s="658"/>
      <c r="G110" s="659"/>
      <c r="H110" s="659"/>
      <c r="I110" s="659"/>
      <c r="J110" s="660"/>
      <c r="K110" s="667"/>
      <c r="L110" s="668"/>
      <c r="M110" s="668"/>
      <c r="N110" s="669"/>
      <c r="O110" s="676" t="s">
        <v>610</v>
      </c>
      <c r="P110" s="677"/>
      <c r="Q110" s="678"/>
      <c r="R110" s="250"/>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251"/>
      <c r="AN110" s="251"/>
      <c r="AO110" s="251"/>
      <c r="AP110" s="251"/>
      <c r="AQ110" s="251"/>
      <c r="AR110" s="251"/>
      <c r="AS110" s="251"/>
      <c r="AT110" s="251"/>
      <c r="AU110" s="251"/>
      <c r="AV110" s="251"/>
      <c r="AW110" s="623"/>
      <c r="AX110" s="624"/>
      <c r="AY110" s="627">
        <f t="shared" ref="AY110" si="40">AW111/($BD$2/7)+AW112/($BD$2/7)</f>
        <v>0</v>
      </c>
      <c r="AZ110" s="628"/>
      <c r="BA110" s="629"/>
      <c r="BB110" s="630"/>
      <c r="BC110" s="630"/>
      <c r="BD110" s="630"/>
      <c r="BE110" s="630"/>
      <c r="BF110" s="631"/>
    </row>
    <row r="111" spans="1:58" ht="17.25" customHeight="1" x14ac:dyDescent="0.15">
      <c r="A111" s="644"/>
      <c r="B111" s="648"/>
      <c r="C111" s="649"/>
      <c r="D111" s="654"/>
      <c r="E111" s="655"/>
      <c r="F111" s="661"/>
      <c r="G111" s="662"/>
      <c r="H111" s="662"/>
      <c r="I111" s="662"/>
      <c r="J111" s="663"/>
      <c r="K111" s="670"/>
      <c r="L111" s="671"/>
      <c r="M111" s="671"/>
      <c r="N111" s="672"/>
      <c r="O111" s="283"/>
      <c r="P111" s="285"/>
      <c r="Q111" s="284" t="s">
        <v>612</v>
      </c>
      <c r="R111" s="250"/>
      <c r="S111" s="251"/>
      <c r="T111" s="251"/>
      <c r="U111" s="251"/>
      <c r="V111" s="251"/>
      <c r="W111" s="251"/>
      <c r="X111" s="251"/>
      <c r="Y111" s="251"/>
      <c r="Z111" s="251"/>
      <c r="AA111" s="251"/>
      <c r="AB111" s="251"/>
      <c r="AC111" s="251"/>
      <c r="AD111" s="251"/>
      <c r="AE111" s="251"/>
      <c r="AF111" s="251"/>
      <c r="AG111" s="251"/>
      <c r="AH111" s="251"/>
      <c r="AI111" s="251"/>
      <c r="AJ111" s="251"/>
      <c r="AK111" s="251"/>
      <c r="AL111" s="251"/>
      <c r="AM111" s="251"/>
      <c r="AN111" s="251"/>
      <c r="AO111" s="251"/>
      <c r="AP111" s="251"/>
      <c r="AQ111" s="251"/>
      <c r="AR111" s="251"/>
      <c r="AS111" s="251"/>
      <c r="AT111" s="251"/>
      <c r="AU111" s="251"/>
      <c r="AV111" s="251"/>
      <c r="AW111" s="638">
        <f>SUM(R111:AS111)</f>
        <v>0</v>
      </c>
      <c r="AX111" s="639">
        <f>SUM(S112:AT112)</f>
        <v>0</v>
      </c>
      <c r="AY111" s="627"/>
      <c r="AZ111" s="628"/>
      <c r="BA111" s="632"/>
      <c r="BB111" s="633"/>
      <c r="BC111" s="633"/>
      <c r="BD111" s="633"/>
      <c r="BE111" s="633"/>
      <c r="BF111" s="634"/>
    </row>
    <row r="112" spans="1:58" ht="17.25" customHeight="1" x14ac:dyDescent="0.15">
      <c r="A112" s="645"/>
      <c r="B112" s="650"/>
      <c r="C112" s="651"/>
      <c r="D112" s="656"/>
      <c r="E112" s="657"/>
      <c r="F112" s="664"/>
      <c r="G112" s="665"/>
      <c r="H112" s="665"/>
      <c r="I112" s="665"/>
      <c r="J112" s="666"/>
      <c r="K112" s="673"/>
      <c r="L112" s="674"/>
      <c r="M112" s="674"/>
      <c r="N112" s="675"/>
      <c r="O112" s="640" t="s">
        <v>614</v>
      </c>
      <c r="P112" s="641"/>
      <c r="Q112" s="642"/>
      <c r="R112" s="253"/>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638">
        <f>SUM(R112:AS112)</f>
        <v>0</v>
      </c>
      <c r="AX112" s="639" t="e">
        <f>SUM(#REF!)</f>
        <v>#REF!</v>
      </c>
      <c r="AY112" s="627"/>
      <c r="AZ112" s="628"/>
      <c r="BA112" s="635"/>
      <c r="BB112" s="636"/>
      <c r="BC112" s="636"/>
      <c r="BD112" s="636"/>
      <c r="BE112" s="636"/>
      <c r="BF112" s="637"/>
    </row>
    <row r="113" spans="1:58" ht="17.25" customHeight="1" x14ac:dyDescent="0.15">
      <c r="A113" s="643">
        <v>30</v>
      </c>
      <c r="B113" s="646"/>
      <c r="C113" s="647"/>
      <c r="D113" s="652"/>
      <c r="E113" s="653"/>
      <c r="F113" s="658"/>
      <c r="G113" s="659"/>
      <c r="H113" s="659"/>
      <c r="I113" s="659"/>
      <c r="J113" s="660"/>
      <c r="K113" s="667"/>
      <c r="L113" s="668"/>
      <c r="M113" s="668"/>
      <c r="N113" s="669"/>
      <c r="O113" s="676" t="s">
        <v>610</v>
      </c>
      <c r="P113" s="677"/>
      <c r="Q113" s="678"/>
      <c r="R113" s="250"/>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251"/>
      <c r="AO113" s="251"/>
      <c r="AP113" s="251"/>
      <c r="AQ113" s="251"/>
      <c r="AR113" s="251"/>
      <c r="AS113" s="251"/>
      <c r="AT113" s="251"/>
      <c r="AU113" s="251"/>
      <c r="AV113" s="251"/>
      <c r="AW113" s="623"/>
      <c r="AX113" s="624"/>
      <c r="AY113" s="627">
        <f t="shared" ref="AY113" si="41">AW114/($BD$2/7)+AW115/($BD$2/7)</f>
        <v>0</v>
      </c>
      <c r="AZ113" s="628"/>
      <c r="BA113" s="629"/>
      <c r="BB113" s="630"/>
      <c r="BC113" s="630"/>
      <c r="BD113" s="630"/>
      <c r="BE113" s="630"/>
      <c r="BF113" s="631"/>
    </row>
    <row r="114" spans="1:58" ht="17.25" customHeight="1" x14ac:dyDescent="0.15">
      <c r="A114" s="644"/>
      <c r="B114" s="648"/>
      <c r="C114" s="649"/>
      <c r="D114" s="654"/>
      <c r="E114" s="655"/>
      <c r="F114" s="661"/>
      <c r="G114" s="662"/>
      <c r="H114" s="662"/>
      <c r="I114" s="662"/>
      <c r="J114" s="663"/>
      <c r="K114" s="670"/>
      <c r="L114" s="671"/>
      <c r="M114" s="671"/>
      <c r="N114" s="672"/>
      <c r="O114" s="283"/>
      <c r="P114" s="285"/>
      <c r="Q114" s="284" t="s">
        <v>612</v>
      </c>
      <c r="R114" s="250"/>
      <c r="S114" s="251"/>
      <c r="T114" s="251"/>
      <c r="U114" s="251"/>
      <c r="V114" s="251"/>
      <c r="W114" s="251"/>
      <c r="X114" s="251"/>
      <c r="Y114" s="251"/>
      <c r="Z114" s="251"/>
      <c r="AA114" s="251"/>
      <c r="AB114" s="251"/>
      <c r="AC114" s="251"/>
      <c r="AD114" s="251"/>
      <c r="AE114" s="251"/>
      <c r="AF114" s="251"/>
      <c r="AG114" s="251"/>
      <c r="AH114" s="251"/>
      <c r="AI114" s="251"/>
      <c r="AJ114" s="251"/>
      <c r="AK114" s="251"/>
      <c r="AL114" s="251"/>
      <c r="AM114" s="251"/>
      <c r="AN114" s="251"/>
      <c r="AO114" s="251"/>
      <c r="AP114" s="251"/>
      <c r="AQ114" s="251"/>
      <c r="AR114" s="251"/>
      <c r="AS114" s="251"/>
      <c r="AT114" s="251"/>
      <c r="AU114" s="251"/>
      <c r="AV114" s="251"/>
      <c r="AW114" s="638">
        <f>SUM(R114:AS114)</f>
        <v>0</v>
      </c>
      <c r="AX114" s="639">
        <f>SUM(S115:AT115)</f>
        <v>0</v>
      </c>
      <c r="AY114" s="627"/>
      <c r="AZ114" s="628"/>
      <c r="BA114" s="632"/>
      <c r="BB114" s="633"/>
      <c r="BC114" s="633"/>
      <c r="BD114" s="633"/>
      <c r="BE114" s="633"/>
      <c r="BF114" s="634"/>
    </row>
    <row r="115" spans="1:58" ht="17.25" customHeight="1" x14ac:dyDescent="0.15">
      <c r="A115" s="645"/>
      <c r="B115" s="650"/>
      <c r="C115" s="651"/>
      <c r="D115" s="656"/>
      <c r="E115" s="657"/>
      <c r="F115" s="664"/>
      <c r="G115" s="665"/>
      <c r="H115" s="665"/>
      <c r="I115" s="665"/>
      <c r="J115" s="666"/>
      <c r="K115" s="673"/>
      <c r="L115" s="674"/>
      <c r="M115" s="674"/>
      <c r="N115" s="675"/>
      <c r="O115" s="640" t="s">
        <v>614</v>
      </c>
      <c r="P115" s="641"/>
      <c r="Q115" s="642"/>
      <c r="R115" s="253"/>
      <c r="S115" s="252"/>
      <c r="T115" s="252"/>
      <c r="U115" s="252"/>
      <c r="V115" s="252"/>
      <c r="W115" s="252"/>
      <c r="X115" s="252"/>
      <c r="Y115" s="252"/>
      <c r="Z115" s="252"/>
      <c r="AA115" s="252"/>
      <c r="AB115" s="252"/>
      <c r="AC115" s="252"/>
      <c r="AD115" s="252"/>
      <c r="AE115" s="252"/>
      <c r="AF115" s="252"/>
      <c r="AG115" s="252"/>
      <c r="AH115" s="252"/>
      <c r="AI115" s="252"/>
      <c r="AJ115" s="252"/>
      <c r="AK115" s="252"/>
      <c r="AL115" s="252"/>
      <c r="AM115" s="252"/>
      <c r="AN115" s="252"/>
      <c r="AO115" s="252"/>
      <c r="AP115" s="252"/>
      <c r="AQ115" s="252"/>
      <c r="AR115" s="252"/>
      <c r="AS115" s="252"/>
      <c r="AT115" s="252"/>
      <c r="AU115" s="252"/>
      <c r="AV115" s="252"/>
      <c r="AW115" s="638">
        <f>SUM(R115:AS115)</f>
        <v>0</v>
      </c>
      <c r="AX115" s="639" t="e">
        <f>SUM(#REF!)</f>
        <v>#REF!</v>
      </c>
      <c r="AY115" s="627"/>
      <c r="AZ115" s="628"/>
      <c r="BA115" s="635"/>
      <c r="BB115" s="636"/>
      <c r="BC115" s="636"/>
      <c r="BD115" s="636"/>
      <c r="BE115" s="636"/>
      <c r="BF115" s="637"/>
    </row>
    <row r="116" spans="1:58" ht="17.25" customHeight="1" x14ac:dyDescent="0.15">
      <c r="A116" s="643">
        <v>31</v>
      </c>
      <c r="B116" s="646"/>
      <c r="C116" s="647"/>
      <c r="D116" s="652"/>
      <c r="E116" s="653"/>
      <c r="F116" s="658"/>
      <c r="G116" s="659"/>
      <c r="H116" s="659"/>
      <c r="I116" s="659"/>
      <c r="J116" s="660"/>
      <c r="K116" s="667"/>
      <c r="L116" s="668"/>
      <c r="M116" s="668"/>
      <c r="N116" s="669"/>
      <c r="O116" s="676" t="s">
        <v>610</v>
      </c>
      <c r="P116" s="677"/>
      <c r="Q116" s="678"/>
      <c r="R116" s="250"/>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251"/>
      <c r="AO116" s="251"/>
      <c r="AP116" s="251"/>
      <c r="AQ116" s="251"/>
      <c r="AR116" s="251"/>
      <c r="AS116" s="251"/>
      <c r="AT116" s="251"/>
      <c r="AU116" s="251"/>
      <c r="AV116" s="251"/>
      <c r="AW116" s="623"/>
      <c r="AX116" s="624"/>
      <c r="AY116" s="627">
        <f t="shared" ref="AY116" si="42">AW117/($BD$2/7)+AW118/($BD$2/7)</f>
        <v>0</v>
      </c>
      <c r="AZ116" s="628"/>
      <c r="BA116" s="629"/>
      <c r="BB116" s="630"/>
      <c r="BC116" s="630"/>
      <c r="BD116" s="630"/>
      <c r="BE116" s="630"/>
      <c r="BF116" s="631"/>
    </row>
    <row r="117" spans="1:58" ht="17.25" customHeight="1" x14ac:dyDescent="0.15">
      <c r="A117" s="644"/>
      <c r="B117" s="648"/>
      <c r="C117" s="649"/>
      <c r="D117" s="654"/>
      <c r="E117" s="655"/>
      <c r="F117" s="661"/>
      <c r="G117" s="662"/>
      <c r="H117" s="662"/>
      <c r="I117" s="662"/>
      <c r="J117" s="663"/>
      <c r="K117" s="670"/>
      <c r="L117" s="671"/>
      <c r="M117" s="671"/>
      <c r="N117" s="672"/>
      <c r="O117" s="283"/>
      <c r="P117" s="285"/>
      <c r="Q117" s="284" t="s">
        <v>612</v>
      </c>
      <c r="R117" s="250"/>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251"/>
      <c r="AO117" s="251"/>
      <c r="AP117" s="251"/>
      <c r="AQ117" s="251"/>
      <c r="AR117" s="251"/>
      <c r="AS117" s="251"/>
      <c r="AT117" s="251"/>
      <c r="AU117" s="251"/>
      <c r="AV117" s="251"/>
      <c r="AW117" s="638">
        <f>SUM(R117:AS117)</f>
        <v>0</v>
      </c>
      <c r="AX117" s="639">
        <f>SUM(S118:AT118)</f>
        <v>0</v>
      </c>
      <c r="AY117" s="627"/>
      <c r="AZ117" s="628"/>
      <c r="BA117" s="632"/>
      <c r="BB117" s="633"/>
      <c r="BC117" s="633"/>
      <c r="BD117" s="633"/>
      <c r="BE117" s="633"/>
      <c r="BF117" s="634"/>
    </row>
    <row r="118" spans="1:58" ht="17.25" customHeight="1" x14ac:dyDescent="0.15">
      <c r="A118" s="645"/>
      <c r="B118" s="650"/>
      <c r="C118" s="651"/>
      <c r="D118" s="656"/>
      <c r="E118" s="657"/>
      <c r="F118" s="664"/>
      <c r="G118" s="665"/>
      <c r="H118" s="665"/>
      <c r="I118" s="665"/>
      <c r="J118" s="666"/>
      <c r="K118" s="673"/>
      <c r="L118" s="674"/>
      <c r="M118" s="674"/>
      <c r="N118" s="675"/>
      <c r="O118" s="640" t="s">
        <v>614</v>
      </c>
      <c r="P118" s="641"/>
      <c r="Q118" s="642"/>
      <c r="R118" s="253"/>
      <c r="S118" s="252"/>
      <c r="T118" s="252"/>
      <c r="U118" s="252"/>
      <c r="V118" s="252"/>
      <c r="W118" s="252"/>
      <c r="X118" s="252"/>
      <c r="Y118" s="252"/>
      <c r="Z118" s="252"/>
      <c r="AA118" s="252"/>
      <c r="AB118" s="252"/>
      <c r="AC118" s="252"/>
      <c r="AD118" s="252"/>
      <c r="AE118" s="252"/>
      <c r="AF118" s="252"/>
      <c r="AG118" s="252"/>
      <c r="AH118" s="252"/>
      <c r="AI118" s="252"/>
      <c r="AJ118" s="252"/>
      <c r="AK118" s="252"/>
      <c r="AL118" s="252"/>
      <c r="AM118" s="252"/>
      <c r="AN118" s="252"/>
      <c r="AO118" s="252"/>
      <c r="AP118" s="252"/>
      <c r="AQ118" s="252"/>
      <c r="AR118" s="252"/>
      <c r="AS118" s="252"/>
      <c r="AT118" s="252"/>
      <c r="AU118" s="252"/>
      <c r="AV118" s="252"/>
      <c r="AW118" s="638">
        <f>SUM(R118:AS118)</f>
        <v>0</v>
      </c>
      <c r="AX118" s="639" t="e">
        <f>SUM(#REF!)</f>
        <v>#REF!</v>
      </c>
      <c r="AY118" s="627"/>
      <c r="AZ118" s="628"/>
      <c r="BA118" s="635"/>
      <c r="BB118" s="636"/>
      <c r="BC118" s="636"/>
      <c r="BD118" s="636"/>
      <c r="BE118" s="636"/>
      <c r="BF118" s="637"/>
    </row>
    <row r="119" spans="1:58" ht="17.25" customHeight="1" x14ac:dyDescent="0.15">
      <c r="A119" s="643">
        <v>32</v>
      </c>
      <c r="B119" s="646"/>
      <c r="C119" s="647"/>
      <c r="D119" s="652"/>
      <c r="E119" s="653"/>
      <c r="F119" s="658"/>
      <c r="G119" s="659"/>
      <c r="H119" s="659"/>
      <c r="I119" s="659"/>
      <c r="J119" s="660"/>
      <c r="K119" s="667"/>
      <c r="L119" s="668"/>
      <c r="M119" s="668"/>
      <c r="N119" s="669"/>
      <c r="O119" s="676" t="s">
        <v>610</v>
      </c>
      <c r="P119" s="677"/>
      <c r="Q119" s="678"/>
      <c r="R119" s="250"/>
      <c r="S119" s="251"/>
      <c r="T119" s="251"/>
      <c r="U119" s="251"/>
      <c r="V119" s="251"/>
      <c r="W119" s="251"/>
      <c r="X119" s="251"/>
      <c r="Y119" s="251"/>
      <c r="Z119" s="251"/>
      <c r="AA119" s="251"/>
      <c r="AB119" s="251"/>
      <c r="AC119" s="251"/>
      <c r="AD119" s="251"/>
      <c r="AE119" s="251"/>
      <c r="AF119" s="251"/>
      <c r="AG119" s="251"/>
      <c r="AH119" s="251"/>
      <c r="AI119" s="251"/>
      <c r="AJ119" s="251"/>
      <c r="AK119" s="251"/>
      <c r="AL119" s="251"/>
      <c r="AM119" s="251"/>
      <c r="AN119" s="251"/>
      <c r="AO119" s="251"/>
      <c r="AP119" s="251"/>
      <c r="AQ119" s="251"/>
      <c r="AR119" s="251"/>
      <c r="AS119" s="251"/>
      <c r="AT119" s="251"/>
      <c r="AU119" s="251"/>
      <c r="AV119" s="251"/>
      <c r="AW119" s="623"/>
      <c r="AX119" s="624"/>
      <c r="AY119" s="627">
        <f t="shared" ref="AY119" si="43">AW120/($BD$2/7)+AW121/($BD$2/7)</f>
        <v>0</v>
      </c>
      <c r="AZ119" s="628"/>
      <c r="BA119" s="629"/>
      <c r="BB119" s="630"/>
      <c r="BC119" s="630"/>
      <c r="BD119" s="630"/>
      <c r="BE119" s="630"/>
      <c r="BF119" s="631"/>
    </row>
    <row r="120" spans="1:58" ht="17.25" customHeight="1" x14ac:dyDescent="0.15">
      <c r="A120" s="644"/>
      <c r="B120" s="648"/>
      <c r="C120" s="649"/>
      <c r="D120" s="654"/>
      <c r="E120" s="655"/>
      <c r="F120" s="661"/>
      <c r="G120" s="662"/>
      <c r="H120" s="662"/>
      <c r="I120" s="662"/>
      <c r="J120" s="663"/>
      <c r="K120" s="670"/>
      <c r="L120" s="671"/>
      <c r="M120" s="671"/>
      <c r="N120" s="672"/>
      <c r="O120" s="283"/>
      <c r="P120" s="285"/>
      <c r="Q120" s="284" t="s">
        <v>612</v>
      </c>
      <c r="R120" s="250"/>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251"/>
      <c r="AN120" s="251"/>
      <c r="AO120" s="251"/>
      <c r="AP120" s="251"/>
      <c r="AQ120" s="251"/>
      <c r="AR120" s="251"/>
      <c r="AS120" s="251"/>
      <c r="AT120" s="251"/>
      <c r="AU120" s="251"/>
      <c r="AV120" s="251"/>
      <c r="AW120" s="638">
        <f>SUM(R120:AS120)</f>
        <v>0</v>
      </c>
      <c r="AX120" s="639">
        <f>SUM(S121:AT121)</f>
        <v>0</v>
      </c>
      <c r="AY120" s="627"/>
      <c r="AZ120" s="628"/>
      <c r="BA120" s="632"/>
      <c r="BB120" s="633"/>
      <c r="BC120" s="633"/>
      <c r="BD120" s="633"/>
      <c r="BE120" s="633"/>
      <c r="BF120" s="634"/>
    </row>
    <row r="121" spans="1:58" ht="17.25" customHeight="1" x14ac:dyDescent="0.15">
      <c r="A121" s="645"/>
      <c r="B121" s="650"/>
      <c r="C121" s="651"/>
      <c r="D121" s="656"/>
      <c r="E121" s="657"/>
      <c r="F121" s="664"/>
      <c r="G121" s="665"/>
      <c r="H121" s="665"/>
      <c r="I121" s="665"/>
      <c r="J121" s="666"/>
      <c r="K121" s="673"/>
      <c r="L121" s="674"/>
      <c r="M121" s="674"/>
      <c r="N121" s="675"/>
      <c r="O121" s="640" t="s">
        <v>614</v>
      </c>
      <c r="P121" s="641"/>
      <c r="Q121" s="642"/>
      <c r="R121" s="253"/>
      <c r="S121" s="252"/>
      <c r="T121" s="252"/>
      <c r="U121" s="252"/>
      <c r="V121" s="252"/>
      <c r="W121" s="252"/>
      <c r="X121" s="252"/>
      <c r="Y121" s="252"/>
      <c r="Z121" s="252"/>
      <c r="AA121" s="252"/>
      <c r="AB121" s="252"/>
      <c r="AC121" s="252"/>
      <c r="AD121" s="252"/>
      <c r="AE121" s="252"/>
      <c r="AF121" s="252"/>
      <c r="AG121" s="252"/>
      <c r="AH121" s="252"/>
      <c r="AI121" s="252"/>
      <c r="AJ121" s="252"/>
      <c r="AK121" s="252"/>
      <c r="AL121" s="252"/>
      <c r="AM121" s="252"/>
      <c r="AN121" s="252"/>
      <c r="AO121" s="252"/>
      <c r="AP121" s="252"/>
      <c r="AQ121" s="252"/>
      <c r="AR121" s="252"/>
      <c r="AS121" s="252"/>
      <c r="AT121" s="252"/>
      <c r="AU121" s="252"/>
      <c r="AV121" s="252"/>
      <c r="AW121" s="638">
        <f>SUM(R121:AS121)</f>
        <v>0</v>
      </c>
      <c r="AX121" s="639" t="e">
        <f>SUM(#REF!)</f>
        <v>#REF!</v>
      </c>
      <c r="AY121" s="627"/>
      <c r="AZ121" s="628"/>
      <c r="BA121" s="635"/>
      <c r="BB121" s="636"/>
      <c r="BC121" s="636"/>
      <c r="BD121" s="636"/>
      <c r="BE121" s="636"/>
      <c r="BF121" s="637"/>
    </row>
    <row r="122" spans="1:58" ht="17.25" customHeight="1" x14ac:dyDescent="0.15">
      <c r="A122" s="643">
        <v>33</v>
      </c>
      <c r="B122" s="646"/>
      <c r="C122" s="647"/>
      <c r="D122" s="652"/>
      <c r="E122" s="653"/>
      <c r="F122" s="658"/>
      <c r="G122" s="659"/>
      <c r="H122" s="659"/>
      <c r="I122" s="659"/>
      <c r="J122" s="660"/>
      <c r="K122" s="667"/>
      <c r="L122" s="668"/>
      <c r="M122" s="668"/>
      <c r="N122" s="669"/>
      <c r="O122" s="676" t="s">
        <v>610</v>
      </c>
      <c r="P122" s="677"/>
      <c r="Q122" s="678"/>
      <c r="R122" s="250"/>
      <c r="S122" s="251"/>
      <c r="T122" s="251"/>
      <c r="U122" s="251"/>
      <c r="V122" s="251"/>
      <c r="W122" s="251"/>
      <c r="X122" s="251"/>
      <c r="Y122" s="251"/>
      <c r="Z122" s="251"/>
      <c r="AA122" s="251"/>
      <c r="AB122" s="251"/>
      <c r="AC122" s="251"/>
      <c r="AD122" s="251"/>
      <c r="AE122" s="251"/>
      <c r="AF122" s="251"/>
      <c r="AG122" s="251"/>
      <c r="AH122" s="251"/>
      <c r="AI122" s="251"/>
      <c r="AJ122" s="251"/>
      <c r="AK122" s="251"/>
      <c r="AL122" s="251"/>
      <c r="AM122" s="251"/>
      <c r="AN122" s="251"/>
      <c r="AO122" s="251"/>
      <c r="AP122" s="251"/>
      <c r="AQ122" s="251"/>
      <c r="AR122" s="251"/>
      <c r="AS122" s="251"/>
      <c r="AT122" s="251"/>
      <c r="AU122" s="251"/>
      <c r="AV122" s="251"/>
      <c r="AW122" s="623"/>
      <c r="AX122" s="624"/>
      <c r="AY122" s="627">
        <f t="shared" ref="AY122" si="44">AW123/($BD$2/7)+AW124/($BD$2/7)</f>
        <v>0</v>
      </c>
      <c r="AZ122" s="628"/>
      <c r="BA122" s="629"/>
      <c r="BB122" s="630"/>
      <c r="BC122" s="630"/>
      <c r="BD122" s="630"/>
      <c r="BE122" s="630"/>
      <c r="BF122" s="631"/>
    </row>
    <row r="123" spans="1:58" ht="17.25" customHeight="1" x14ac:dyDescent="0.15">
      <c r="A123" s="644"/>
      <c r="B123" s="648"/>
      <c r="C123" s="649"/>
      <c r="D123" s="654"/>
      <c r="E123" s="655"/>
      <c r="F123" s="661"/>
      <c r="G123" s="662"/>
      <c r="H123" s="662"/>
      <c r="I123" s="662"/>
      <c r="J123" s="663"/>
      <c r="K123" s="670"/>
      <c r="L123" s="671"/>
      <c r="M123" s="671"/>
      <c r="N123" s="672"/>
      <c r="O123" s="283"/>
      <c r="P123" s="285"/>
      <c r="Q123" s="284" t="s">
        <v>612</v>
      </c>
      <c r="R123" s="250"/>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251"/>
      <c r="AN123" s="251"/>
      <c r="AO123" s="251"/>
      <c r="AP123" s="251"/>
      <c r="AQ123" s="251"/>
      <c r="AR123" s="251"/>
      <c r="AS123" s="251"/>
      <c r="AT123" s="251"/>
      <c r="AU123" s="251"/>
      <c r="AV123" s="251"/>
      <c r="AW123" s="638">
        <f>SUM(R123:AS123)</f>
        <v>0</v>
      </c>
      <c r="AX123" s="639">
        <f>SUM(S124:AT124)</f>
        <v>0</v>
      </c>
      <c r="AY123" s="627"/>
      <c r="AZ123" s="628"/>
      <c r="BA123" s="632"/>
      <c r="BB123" s="633"/>
      <c r="BC123" s="633"/>
      <c r="BD123" s="633"/>
      <c r="BE123" s="633"/>
      <c r="BF123" s="634"/>
    </row>
    <row r="124" spans="1:58" ht="17.25" customHeight="1" x14ac:dyDescent="0.15">
      <c r="A124" s="645"/>
      <c r="B124" s="650"/>
      <c r="C124" s="651"/>
      <c r="D124" s="656"/>
      <c r="E124" s="657"/>
      <c r="F124" s="664"/>
      <c r="G124" s="665"/>
      <c r="H124" s="665"/>
      <c r="I124" s="665"/>
      <c r="J124" s="666"/>
      <c r="K124" s="673"/>
      <c r="L124" s="674"/>
      <c r="M124" s="674"/>
      <c r="N124" s="675"/>
      <c r="O124" s="640" t="s">
        <v>614</v>
      </c>
      <c r="P124" s="641"/>
      <c r="Q124" s="642"/>
      <c r="R124" s="253"/>
      <c r="S124" s="252"/>
      <c r="T124" s="252"/>
      <c r="U124" s="252"/>
      <c r="V124" s="252"/>
      <c r="W124" s="252"/>
      <c r="X124" s="252"/>
      <c r="Y124" s="252"/>
      <c r="Z124" s="252"/>
      <c r="AA124" s="252"/>
      <c r="AB124" s="252"/>
      <c r="AC124" s="252"/>
      <c r="AD124" s="252"/>
      <c r="AE124" s="252"/>
      <c r="AF124" s="252"/>
      <c r="AG124" s="252"/>
      <c r="AH124" s="252"/>
      <c r="AI124" s="252"/>
      <c r="AJ124" s="252"/>
      <c r="AK124" s="252"/>
      <c r="AL124" s="252"/>
      <c r="AM124" s="252"/>
      <c r="AN124" s="252"/>
      <c r="AO124" s="252"/>
      <c r="AP124" s="252"/>
      <c r="AQ124" s="252"/>
      <c r="AR124" s="252"/>
      <c r="AS124" s="252"/>
      <c r="AT124" s="252"/>
      <c r="AU124" s="252"/>
      <c r="AV124" s="252"/>
      <c r="AW124" s="638">
        <f>SUM(R124:AS124)</f>
        <v>0</v>
      </c>
      <c r="AX124" s="639" t="e">
        <f>SUM(#REF!)</f>
        <v>#REF!</v>
      </c>
      <c r="AY124" s="627"/>
      <c r="AZ124" s="628"/>
      <c r="BA124" s="635"/>
      <c r="BB124" s="636"/>
      <c r="BC124" s="636"/>
      <c r="BD124" s="636"/>
      <c r="BE124" s="636"/>
      <c r="BF124" s="637"/>
    </row>
    <row r="125" spans="1:58" ht="17.25" customHeight="1" x14ac:dyDescent="0.15">
      <c r="A125" s="643">
        <v>34</v>
      </c>
      <c r="B125" s="646"/>
      <c r="C125" s="647"/>
      <c r="D125" s="652"/>
      <c r="E125" s="653"/>
      <c r="F125" s="658"/>
      <c r="G125" s="659"/>
      <c r="H125" s="659"/>
      <c r="I125" s="659"/>
      <c r="J125" s="660"/>
      <c r="K125" s="667"/>
      <c r="L125" s="668"/>
      <c r="M125" s="668"/>
      <c r="N125" s="669"/>
      <c r="O125" s="676" t="s">
        <v>610</v>
      </c>
      <c r="P125" s="677"/>
      <c r="Q125" s="678"/>
      <c r="R125" s="250"/>
      <c r="S125" s="251"/>
      <c r="T125" s="251"/>
      <c r="U125" s="251"/>
      <c r="V125" s="251"/>
      <c r="W125" s="251"/>
      <c r="X125" s="251"/>
      <c r="Y125" s="251"/>
      <c r="Z125" s="251"/>
      <c r="AA125" s="251"/>
      <c r="AB125" s="251"/>
      <c r="AC125" s="251"/>
      <c r="AD125" s="251"/>
      <c r="AE125" s="251"/>
      <c r="AF125" s="251"/>
      <c r="AG125" s="251"/>
      <c r="AH125" s="251"/>
      <c r="AI125" s="251"/>
      <c r="AJ125" s="251"/>
      <c r="AK125" s="251"/>
      <c r="AL125" s="251"/>
      <c r="AM125" s="251"/>
      <c r="AN125" s="251"/>
      <c r="AO125" s="251"/>
      <c r="AP125" s="251"/>
      <c r="AQ125" s="251"/>
      <c r="AR125" s="251"/>
      <c r="AS125" s="251"/>
      <c r="AT125" s="251"/>
      <c r="AU125" s="251"/>
      <c r="AV125" s="251"/>
      <c r="AW125" s="623"/>
      <c r="AX125" s="624"/>
      <c r="AY125" s="627">
        <f t="shared" ref="AY125" si="45">AW126/($BD$2/7)+AW127/($BD$2/7)</f>
        <v>0</v>
      </c>
      <c r="AZ125" s="628"/>
      <c r="BA125" s="629"/>
      <c r="BB125" s="630"/>
      <c r="BC125" s="630"/>
      <c r="BD125" s="630"/>
      <c r="BE125" s="630"/>
      <c r="BF125" s="631"/>
    </row>
    <row r="126" spans="1:58" ht="17.25" customHeight="1" x14ac:dyDescent="0.15">
      <c r="A126" s="644"/>
      <c r="B126" s="648"/>
      <c r="C126" s="649"/>
      <c r="D126" s="654"/>
      <c r="E126" s="655"/>
      <c r="F126" s="661"/>
      <c r="G126" s="662"/>
      <c r="H126" s="662"/>
      <c r="I126" s="662"/>
      <c r="J126" s="663"/>
      <c r="K126" s="670"/>
      <c r="L126" s="671"/>
      <c r="M126" s="671"/>
      <c r="N126" s="672"/>
      <c r="O126" s="283"/>
      <c r="P126" s="285"/>
      <c r="Q126" s="284" t="s">
        <v>612</v>
      </c>
      <c r="R126" s="250"/>
      <c r="S126" s="251"/>
      <c r="T126" s="251"/>
      <c r="U126" s="251"/>
      <c r="V126" s="251"/>
      <c r="W126" s="251"/>
      <c r="X126" s="251"/>
      <c r="Y126" s="251"/>
      <c r="Z126" s="251"/>
      <c r="AA126" s="251"/>
      <c r="AB126" s="251"/>
      <c r="AC126" s="251"/>
      <c r="AD126" s="251"/>
      <c r="AE126" s="251"/>
      <c r="AF126" s="251"/>
      <c r="AG126" s="251"/>
      <c r="AH126" s="251"/>
      <c r="AI126" s="251"/>
      <c r="AJ126" s="251"/>
      <c r="AK126" s="251"/>
      <c r="AL126" s="251"/>
      <c r="AM126" s="251"/>
      <c r="AN126" s="251"/>
      <c r="AO126" s="251"/>
      <c r="AP126" s="251"/>
      <c r="AQ126" s="251"/>
      <c r="AR126" s="251"/>
      <c r="AS126" s="251"/>
      <c r="AT126" s="251"/>
      <c r="AU126" s="251"/>
      <c r="AV126" s="251"/>
      <c r="AW126" s="638">
        <f>SUM(R126:AS126)</f>
        <v>0</v>
      </c>
      <c r="AX126" s="639">
        <f>SUM(S127:AT127)</f>
        <v>0</v>
      </c>
      <c r="AY126" s="627"/>
      <c r="AZ126" s="628"/>
      <c r="BA126" s="632"/>
      <c r="BB126" s="633"/>
      <c r="BC126" s="633"/>
      <c r="BD126" s="633"/>
      <c r="BE126" s="633"/>
      <c r="BF126" s="634"/>
    </row>
    <row r="127" spans="1:58" ht="17.25" customHeight="1" x14ac:dyDescent="0.15">
      <c r="A127" s="645"/>
      <c r="B127" s="650"/>
      <c r="C127" s="651"/>
      <c r="D127" s="656"/>
      <c r="E127" s="657"/>
      <c r="F127" s="664"/>
      <c r="G127" s="665"/>
      <c r="H127" s="665"/>
      <c r="I127" s="665"/>
      <c r="J127" s="666"/>
      <c r="K127" s="673"/>
      <c r="L127" s="674"/>
      <c r="M127" s="674"/>
      <c r="N127" s="675"/>
      <c r="O127" s="640" t="s">
        <v>614</v>
      </c>
      <c r="P127" s="641"/>
      <c r="Q127" s="642"/>
      <c r="R127" s="253"/>
      <c r="S127" s="252"/>
      <c r="T127" s="252"/>
      <c r="U127" s="252"/>
      <c r="V127" s="252"/>
      <c r="W127" s="252"/>
      <c r="X127" s="252"/>
      <c r="Y127" s="252"/>
      <c r="Z127" s="252"/>
      <c r="AA127" s="252"/>
      <c r="AB127" s="252"/>
      <c r="AC127" s="252"/>
      <c r="AD127" s="252"/>
      <c r="AE127" s="252"/>
      <c r="AF127" s="252"/>
      <c r="AG127" s="252"/>
      <c r="AH127" s="252"/>
      <c r="AI127" s="252"/>
      <c r="AJ127" s="252"/>
      <c r="AK127" s="252"/>
      <c r="AL127" s="252"/>
      <c r="AM127" s="252"/>
      <c r="AN127" s="252"/>
      <c r="AO127" s="252"/>
      <c r="AP127" s="252"/>
      <c r="AQ127" s="252"/>
      <c r="AR127" s="252"/>
      <c r="AS127" s="252"/>
      <c r="AT127" s="252"/>
      <c r="AU127" s="252"/>
      <c r="AV127" s="252"/>
      <c r="AW127" s="638">
        <f>SUM(R127:AS127)</f>
        <v>0</v>
      </c>
      <c r="AX127" s="639" t="e">
        <f>SUM(#REF!)</f>
        <v>#REF!</v>
      </c>
      <c r="AY127" s="627"/>
      <c r="AZ127" s="628"/>
      <c r="BA127" s="635"/>
      <c r="BB127" s="636"/>
      <c r="BC127" s="636"/>
      <c r="BD127" s="636"/>
      <c r="BE127" s="636"/>
      <c r="BF127" s="637"/>
    </row>
    <row r="128" spans="1:58" ht="17.25" customHeight="1" x14ac:dyDescent="0.15">
      <c r="A128" s="643">
        <v>35</v>
      </c>
      <c r="B128" s="646"/>
      <c r="C128" s="647"/>
      <c r="D128" s="652"/>
      <c r="E128" s="653"/>
      <c r="F128" s="658"/>
      <c r="G128" s="659"/>
      <c r="H128" s="659"/>
      <c r="I128" s="659"/>
      <c r="J128" s="660"/>
      <c r="K128" s="667"/>
      <c r="L128" s="668"/>
      <c r="M128" s="668"/>
      <c r="N128" s="669"/>
      <c r="O128" s="676" t="s">
        <v>610</v>
      </c>
      <c r="P128" s="677"/>
      <c r="Q128" s="678"/>
      <c r="R128" s="250"/>
      <c r="S128" s="251"/>
      <c r="T128" s="251"/>
      <c r="U128" s="251"/>
      <c r="V128" s="251"/>
      <c r="W128" s="251"/>
      <c r="X128" s="251"/>
      <c r="Y128" s="251"/>
      <c r="Z128" s="251"/>
      <c r="AA128" s="251"/>
      <c r="AB128" s="251"/>
      <c r="AC128" s="251"/>
      <c r="AD128" s="251"/>
      <c r="AE128" s="251"/>
      <c r="AF128" s="251"/>
      <c r="AG128" s="251"/>
      <c r="AH128" s="251"/>
      <c r="AI128" s="251"/>
      <c r="AJ128" s="251"/>
      <c r="AK128" s="251"/>
      <c r="AL128" s="251"/>
      <c r="AM128" s="251"/>
      <c r="AN128" s="251"/>
      <c r="AO128" s="251"/>
      <c r="AP128" s="251"/>
      <c r="AQ128" s="251"/>
      <c r="AR128" s="251"/>
      <c r="AS128" s="251"/>
      <c r="AT128" s="251"/>
      <c r="AU128" s="251"/>
      <c r="AV128" s="251"/>
      <c r="AW128" s="623"/>
      <c r="AX128" s="624"/>
      <c r="AY128" s="627">
        <f t="shared" ref="AY128" si="46">AW129/($BD$2/7)+AW130/($BD$2/7)</f>
        <v>0</v>
      </c>
      <c r="AZ128" s="628"/>
      <c r="BA128" s="629"/>
      <c r="BB128" s="630"/>
      <c r="BC128" s="630"/>
      <c r="BD128" s="630"/>
      <c r="BE128" s="630"/>
      <c r="BF128" s="631"/>
    </row>
    <row r="129" spans="1:58" ht="17.25" customHeight="1" x14ac:dyDescent="0.15">
      <c r="A129" s="644"/>
      <c r="B129" s="648"/>
      <c r="C129" s="649"/>
      <c r="D129" s="654"/>
      <c r="E129" s="655"/>
      <c r="F129" s="661"/>
      <c r="G129" s="662"/>
      <c r="H129" s="662"/>
      <c r="I129" s="662"/>
      <c r="J129" s="663"/>
      <c r="K129" s="670"/>
      <c r="L129" s="671"/>
      <c r="M129" s="671"/>
      <c r="N129" s="672"/>
      <c r="O129" s="283"/>
      <c r="P129" s="285"/>
      <c r="Q129" s="284" t="s">
        <v>612</v>
      </c>
      <c r="R129" s="250"/>
      <c r="S129" s="251"/>
      <c r="T129" s="251"/>
      <c r="U129" s="251"/>
      <c r="V129" s="251"/>
      <c r="W129" s="251"/>
      <c r="X129" s="251"/>
      <c r="Y129" s="251"/>
      <c r="Z129" s="251"/>
      <c r="AA129" s="251"/>
      <c r="AB129" s="251"/>
      <c r="AC129" s="251"/>
      <c r="AD129" s="251"/>
      <c r="AE129" s="251"/>
      <c r="AF129" s="251"/>
      <c r="AG129" s="251"/>
      <c r="AH129" s="251"/>
      <c r="AI129" s="251"/>
      <c r="AJ129" s="251"/>
      <c r="AK129" s="251"/>
      <c r="AL129" s="251"/>
      <c r="AM129" s="251"/>
      <c r="AN129" s="251"/>
      <c r="AO129" s="251"/>
      <c r="AP129" s="251"/>
      <c r="AQ129" s="251"/>
      <c r="AR129" s="251"/>
      <c r="AS129" s="251"/>
      <c r="AT129" s="251"/>
      <c r="AU129" s="251"/>
      <c r="AV129" s="251"/>
      <c r="AW129" s="638">
        <f>SUM(R129:AS129)</f>
        <v>0</v>
      </c>
      <c r="AX129" s="639">
        <f>SUM(S130:AT130)</f>
        <v>0</v>
      </c>
      <c r="AY129" s="627"/>
      <c r="AZ129" s="628"/>
      <c r="BA129" s="632"/>
      <c r="BB129" s="633"/>
      <c r="BC129" s="633"/>
      <c r="BD129" s="633"/>
      <c r="BE129" s="633"/>
      <c r="BF129" s="634"/>
    </row>
    <row r="130" spans="1:58" ht="17.25" customHeight="1" x14ac:dyDescent="0.15">
      <c r="A130" s="645"/>
      <c r="B130" s="650"/>
      <c r="C130" s="651"/>
      <c r="D130" s="656"/>
      <c r="E130" s="657"/>
      <c r="F130" s="664"/>
      <c r="G130" s="665"/>
      <c r="H130" s="665"/>
      <c r="I130" s="665"/>
      <c r="J130" s="666"/>
      <c r="K130" s="673"/>
      <c r="L130" s="674"/>
      <c r="M130" s="674"/>
      <c r="N130" s="675"/>
      <c r="O130" s="640" t="s">
        <v>614</v>
      </c>
      <c r="P130" s="641"/>
      <c r="Q130" s="642"/>
      <c r="R130" s="253"/>
      <c r="S130" s="252"/>
      <c r="T130" s="252"/>
      <c r="U130" s="252"/>
      <c r="V130" s="252"/>
      <c r="W130" s="252"/>
      <c r="X130" s="252"/>
      <c r="Y130" s="252"/>
      <c r="Z130" s="252"/>
      <c r="AA130" s="252"/>
      <c r="AB130" s="252"/>
      <c r="AC130" s="252"/>
      <c r="AD130" s="252"/>
      <c r="AE130" s="252"/>
      <c r="AF130" s="252"/>
      <c r="AG130" s="252"/>
      <c r="AH130" s="252"/>
      <c r="AI130" s="252"/>
      <c r="AJ130" s="252"/>
      <c r="AK130" s="252"/>
      <c r="AL130" s="252"/>
      <c r="AM130" s="252"/>
      <c r="AN130" s="252"/>
      <c r="AO130" s="252"/>
      <c r="AP130" s="252"/>
      <c r="AQ130" s="252"/>
      <c r="AR130" s="252"/>
      <c r="AS130" s="252"/>
      <c r="AT130" s="252"/>
      <c r="AU130" s="252"/>
      <c r="AV130" s="252"/>
      <c r="AW130" s="638">
        <f>SUM(R130:AS130)</f>
        <v>0</v>
      </c>
      <c r="AX130" s="639" t="e">
        <f>SUM(#REF!)</f>
        <v>#REF!</v>
      </c>
      <c r="AY130" s="627"/>
      <c r="AZ130" s="628"/>
      <c r="BA130" s="635"/>
      <c r="BB130" s="636"/>
      <c r="BC130" s="636"/>
      <c r="BD130" s="636"/>
      <c r="BE130" s="636"/>
      <c r="BF130" s="637"/>
    </row>
    <row r="131" spans="1:58" ht="17.25" customHeight="1" x14ac:dyDescent="0.15">
      <c r="A131" s="643">
        <v>36</v>
      </c>
      <c r="B131" s="646"/>
      <c r="C131" s="647"/>
      <c r="D131" s="652"/>
      <c r="E131" s="653"/>
      <c r="F131" s="658"/>
      <c r="G131" s="659"/>
      <c r="H131" s="659"/>
      <c r="I131" s="659"/>
      <c r="J131" s="660"/>
      <c r="K131" s="667"/>
      <c r="L131" s="668"/>
      <c r="M131" s="668"/>
      <c r="N131" s="669"/>
      <c r="O131" s="676" t="s">
        <v>610</v>
      </c>
      <c r="P131" s="677"/>
      <c r="Q131" s="678"/>
      <c r="R131" s="250"/>
      <c r="S131" s="251"/>
      <c r="T131" s="251"/>
      <c r="U131" s="251"/>
      <c r="V131" s="251"/>
      <c r="W131" s="251"/>
      <c r="X131" s="251"/>
      <c r="Y131" s="251"/>
      <c r="Z131" s="251"/>
      <c r="AA131" s="251"/>
      <c r="AB131" s="251"/>
      <c r="AC131" s="251"/>
      <c r="AD131" s="251"/>
      <c r="AE131" s="251"/>
      <c r="AF131" s="251"/>
      <c r="AG131" s="251"/>
      <c r="AH131" s="251"/>
      <c r="AI131" s="251"/>
      <c r="AJ131" s="251"/>
      <c r="AK131" s="251"/>
      <c r="AL131" s="251"/>
      <c r="AM131" s="251"/>
      <c r="AN131" s="251"/>
      <c r="AO131" s="251"/>
      <c r="AP131" s="251"/>
      <c r="AQ131" s="251"/>
      <c r="AR131" s="251"/>
      <c r="AS131" s="251"/>
      <c r="AT131" s="251"/>
      <c r="AU131" s="251"/>
      <c r="AV131" s="251"/>
      <c r="AW131" s="623"/>
      <c r="AX131" s="624"/>
      <c r="AY131" s="627">
        <f t="shared" ref="AY131" si="47">AW132/($BD$2/7)+AW133/($BD$2/7)</f>
        <v>0</v>
      </c>
      <c r="AZ131" s="628"/>
      <c r="BA131" s="629"/>
      <c r="BB131" s="630"/>
      <c r="BC131" s="630"/>
      <c r="BD131" s="630"/>
      <c r="BE131" s="630"/>
      <c r="BF131" s="631"/>
    </row>
    <row r="132" spans="1:58" ht="17.25" customHeight="1" x14ac:dyDescent="0.15">
      <c r="A132" s="644"/>
      <c r="B132" s="648"/>
      <c r="C132" s="649"/>
      <c r="D132" s="654"/>
      <c r="E132" s="655"/>
      <c r="F132" s="661"/>
      <c r="G132" s="662"/>
      <c r="H132" s="662"/>
      <c r="I132" s="662"/>
      <c r="J132" s="663"/>
      <c r="K132" s="670"/>
      <c r="L132" s="671"/>
      <c r="M132" s="671"/>
      <c r="N132" s="672"/>
      <c r="O132" s="283"/>
      <c r="P132" s="285"/>
      <c r="Q132" s="284" t="s">
        <v>612</v>
      </c>
      <c r="R132" s="250"/>
      <c r="S132" s="251"/>
      <c r="T132" s="251"/>
      <c r="U132" s="251"/>
      <c r="V132" s="251"/>
      <c r="W132" s="251"/>
      <c r="X132" s="251"/>
      <c r="Y132" s="251"/>
      <c r="Z132" s="251"/>
      <c r="AA132" s="251"/>
      <c r="AB132" s="251"/>
      <c r="AC132" s="251"/>
      <c r="AD132" s="251"/>
      <c r="AE132" s="251"/>
      <c r="AF132" s="251"/>
      <c r="AG132" s="251"/>
      <c r="AH132" s="251"/>
      <c r="AI132" s="251"/>
      <c r="AJ132" s="251"/>
      <c r="AK132" s="251"/>
      <c r="AL132" s="251"/>
      <c r="AM132" s="251"/>
      <c r="AN132" s="251"/>
      <c r="AO132" s="251"/>
      <c r="AP132" s="251"/>
      <c r="AQ132" s="251"/>
      <c r="AR132" s="251"/>
      <c r="AS132" s="251"/>
      <c r="AT132" s="251"/>
      <c r="AU132" s="251"/>
      <c r="AV132" s="251"/>
      <c r="AW132" s="638">
        <f>SUM(R132:AS132)</f>
        <v>0</v>
      </c>
      <c r="AX132" s="639">
        <f>SUM(S133:AT133)</f>
        <v>0</v>
      </c>
      <c r="AY132" s="627"/>
      <c r="AZ132" s="628"/>
      <c r="BA132" s="632"/>
      <c r="BB132" s="633"/>
      <c r="BC132" s="633"/>
      <c r="BD132" s="633"/>
      <c r="BE132" s="633"/>
      <c r="BF132" s="634"/>
    </row>
    <row r="133" spans="1:58" ht="17.25" customHeight="1" x14ac:dyDescent="0.15">
      <c r="A133" s="645"/>
      <c r="B133" s="650"/>
      <c r="C133" s="651"/>
      <c r="D133" s="656"/>
      <c r="E133" s="657"/>
      <c r="F133" s="664"/>
      <c r="G133" s="665"/>
      <c r="H133" s="665"/>
      <c r="I133" s="665"/>
      <c r="J133" s="666"/>
      <c r="K133" s="673"/>
      <c r="L133" s="674"/>
      <c r="M133" s="674"/>
      <c r="N133" s="675"/>
      <c r="O133" s="640" t="s">
        <v>614</v>
      </c>
      <c r="P133" s="641"/>
      <c r="Q133" s="642"/>
      <c r="R133" s="253"/>
      <c r="S133" s="252"/>
      <c r="T133" s="252"/>
      <c r="U133" s="252"/>
      <c r="V133" s="252"/>
      <c r="W133" s="252"/>
      <c r="X133" s="252"/>
      <c r="Y133" s="252"/>
      <c r="Z133" s="252"/>
      <c r="AA133" s="252"/>
      <c r="AB133" s="252"/>
      <c r="AC133" s="252"/>
      <c r="AD133" s="252"/>
      <c r="AE133" s="252"/>
      <c r="AF133" s="252"/>
      <c r="AG133" s="252"/>
      <c r="AH133" s="252"/>
      <c r="AI133" s="252"/>
      <c r="AJ133" s="252"/>
      <c r="AK133" s="252"/>
      <c r="AL133" s="252"/>
      <c r="AM133" s="252"/>
      <c r="AN133" s="252"/>
      <c r="AO133" s="252"/>
      <c r="AP133" s="252"/>
      <c r="AQ133" s="252"/>
      <c r="AR133" s="252"/>
      <c r="AS133" s="252"/>
      <c r="AT133" s="252"/>
      <c r="AU133" s="252"/>
      <c r="AV133" s="252"/>
      <c r="AW133" s="638">
        <f>SUM(R133:AS133)</f>
        <v>0</v>
      </c>
      <c r="AX133" s="639" t="e">
        <f>SUM(#REF!)</f>
        <v>#REF!</v>
      </c>
      <c r="AY133" s="627"/>
      <c r="AZ133" s="628"/>
      <c r="BA133" s="635"/>
      <c r="BB133" s="636"/>
      <c r="BC133" s="636"/>
      <c r="BD133" s="636"/>
      <c r="BE133" s="636"/>
      <c r="BF133" s="637"/>
    </row>
    <row r="134" spans="1:58" ht="17.25" customHeight="1" x14ac:dyDescent="0.15">
      <c r="A134" s="643">
        <v>37</v>
      </c>
      <c r="B134" s="646"/>
      <c r="C134" s="647"/>
      <c r="D134" s="652"/>
      <c r="E134" s="653"/>
      <c r="F134" s="658"/>
      <c r="G134" s="659"/>
      <c r="H134" s="659"/>
      <c r="I134" s="659"/>
      <c r="J134" s="660"/>
      <c r="K134" s="667"/>
      <c r="L134" s="668"/>
      <c r="M134" s="668"/>
      <c r="N134" s="669"/>
      <c r="O134" s="676" t="s">
        <v>610</v>
      </c>
      <c r="P134" s="677"/>
      <c r="Q134" s="678"/>
      <c r="R134" s="250"/>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51"/>
      <c r="AV134" s="251"/>
      <c r="AW134" s="623"/>
      <c r="AX134" s="624"/>
      <c r="AY134" s="627">
        <f t="shared" ref="AY134" si="48">AW135/($BD$2/7)+AW136/($BD$2/7)</f>
        <v>0</v>
      </c>
      <c r="AZ134" s="628"/>
      <c r="BA134" s="629"/>
      <c r="BB134" s="630"/>
      <c r="BC134" s="630"/>
      <c r="BD134" s="630"/>
      <c r="BE134" s="630"/>
      <c r="BF134" s="631"/>
    </row>
    <row r="135" spans="1:58" ht="17.25" customHeight="1" x14ac:dyDescent="0.15">
      <c r="A135" s="644"/>
      <c r="B135" s="648"/>
      <c r="C135" s="649"/>
      <c r="D135" s="654"/>
      <c r="E135" s="655"/>
      <c r="F135" s="661"/>
      <c r="G135" s="662"/>
      <c r="H135" s="662"/>
      <c r="I135" s="662"/>
      <c r="J135" s="663"/>
      <c r="K135" s="670"/>
      <c r="L135" s="671"/>
      <c r="M135" s="671"/>
      <c r="N135" s="672"/>
      <c r="O135" s="283"/>
      <c r="P135" s="285"/>
      <c r="Q135" s="284" t="s">
        <v>612</v>
      </c>
      <c r="R135" s="250"/>
      <c r="S135" s="251"/>
      <c r="T135" s="251"/>
      <c r="U135" s="251"/>
      <c r="V135" s="251"/>
      <c r="W135" s="251"/>
      <c r="X135" s="251"/>
      <c r="Y135" s="251"/>
      <c r="Z135" s="251"/>
      <c r="AA135" s="251"/>
      <c r="AB135" s="251"/>
      <c r="AC135" s="251"/>
      <c r="AD135" s="251"/>
      <c r="AE135" s="251"/>
      <c r="AF135" s="251"/>
      <c r="AG135" s="251"/>
      <c r="AH135" s="251"/>
      <c r="AI135" s="251"/>
      <c r="AJ135" s="251"/>
      <c r="AK135" s="251"/>
      <c r="AL135" s="251"/>
      <c r="AM135" s="251"/>
      <c r="AN135" s="251"/>
      <c r="AO135" s="251"/>
      <c r="AP135" s="251"/>
      <c r="AQ135" s="251"/>
      <c r="AR135" s="251"/>
      <c r="AS135" s="251"/>
      <c r="AT135" s="251"/>
      <c r="AU135" s="251"/>
      <c r="AV135" s="251"/>
      <c r="AW135" s="638">
        <f>SUM(R135:AS135)</f>
        <v>0</v>
      </c>
      <c r="AX135" s="639">
        <f>SUM(S136:AT136)</f>
        <v>0</v>
      </c>
      <c r="AY135" s="627"/>
      <c r="AZ135" s="628"/>
      <c r="BA135" s="632"/>
      <c r="BB135" s="633"/>
      <c r="BC135" s="633"/>
      <c r="BD135" s="633"/>
      <c r="BE135" s="633"/>
      <c r="BF135" s="634"/>
    </row>
    <row r="136" spans="1:58" ht="17.25" customHeight="1" x14ac:dyDescent="0.15">
      <c r="A136" s="645"/>
      <c r="B136" s="650"/>
      <c r="C136" s="651"/>
      <c r="D136" s="656"/>
      <c r="E136" s="657"/>
      <c r="F136" s="664"/>
      <c r="G136" s="665"/>
      <c r="H136" s="665"/>
      <c r="I136" s="665"/>
      <c r="J136" s="666"/>
      <c r="K136" s="673"/>
      <c r="L136" s="674"/>
      <c r="M136" s="674"/>
      <c r="N136" s="675"/>
      <c r="O136" s="640" t="s">
        <v>614</v>
      </c>
      <c r="P136" s="641"/>
      <c r="Q136" s="642"/>
      <c r="R136" s="253"/>
      <c r="S136" s="252"/>
      <c r="T136" s="252"/>
      <c r="U136" s="252"/>
      <c r="V136" s="252"/>
      <c r="W136" s="252"/>
      <c r="X136" s="252"/>
      <c r="Y136" s="252"/>
      <c r="Z136" s="252"/>
      <c r="AA136" s="252"/>
      <c r="AB136" s="252"/>
      <c r="AC136" s="252"/>
      <c r="AD136" s="252"/>
      <c r="AE136" s="252"/>
      <c r="AF136" s="252"/>
      <c r="AG136" s="252"/>
      <c r="AH136" s="252"/>
      <c r="AI136" s="252"/>
      <c r="AJ136" s="252"/>
      <c r="AK136" s="252"/>
      <c r="AL136" s="252"/>
      <c r="AM136" s="252"/>
      <c r="AN136" s="252"/>
      <c r="AO136" s="252"/>
      <c r="AP136" s="252"/>
      <c r="AQ136" s="252"/>
      <c r="AR136" s="252"/>
      <c r="AS136" s="252"/>
      <c r="AT136" s="252"/>
      <c r="AU136" s="252"/>
      <c r="AV136" s="252"/>
      <c r="AW136" s="638">
        <f>SUM(R136:AS136)</f>
        <v>0</v>
      </c>
      <c r="AX136" s="639" t="e">
        <f>SUM(#REF!)</f>
        <v>#REF!</v>
      </c>
      <c r="AY136" s="627"/>
      <c r="AZ136" s="628"/>
      <c r="BA136" s="635"/>
      <c r="BB136" s="636"/>
      <c r="BC136" s="636"/>
      <c r="BD136" s="636"/>
      <c r="BE136" s="636"/>
      <c r="BF136" s="637"/>
    </row>
    <row r="137" spans="1:58" ht="17.25" customHeight="1" x14ac:dyDescent="0.15">
      <c r="A137" s="643">
        <v>38</v>
      </c>
      <c r="B137" s="646"/>
      <c r="C137" s="647"/>
      <c r="D137" s="652"/>
      <c r="E137" s="653"/>
      <c r="F137" s="658"/>
      <c r="G137" s="659"/>
      <c r="H137" s="659"/>
      <c r="I137" s="659"/>
      <c r="J137" s="660"/>
      <c r="K137" s="667"/>
      <c r="L137" s="668"/>
      <c r="M137" s="668"/>
      <c r="N137" s="669"/>
      <c r="O137" s="676" t="s">
        <v>610</v>
      </c>
      <c r="P137" s="677"/>
      <c r="Q137" s="678"/>
      <c r="R137" s="250"/>
      <c r="S137" s="251"/>
      <c r="T137" s="251"/>
      <c r="U137" s="251"/>
      <c r="V137" s="251"/>
      <c r="W137" s="251"/>
      <c r="X137" s="251"/>
      <c r="Y137" s="251"/>
      <c r="Z137" s="251"/>
      <c r="AA137" s="251"/>
      <c r="AB137" s="251"/>
      <c r="AC137" s="251"/>
      <c r="AD137" s="251"/>
      <c r="AE137" s="251"/>
      <c r="AF137" s="251"/>
      <c r="AG137" s="251"/>
      <c r="AH137" s="251"/>
      <c r="AI137" s="251"/>
      <c r="AJ137" s="251"/>
      <c r="AK137" s="251"/>
      <c r="AL137" s="251"/>
      <c r="AM137" s="251"/>
      <c r="AN137" s="251"/>
      <c r="AO137" s="251"/>
      <c r="AP137" s="251"/>
      <c r="AQ137" s="251"/>
      <c r="AR137" s="251"/>
      <c r="AS137" s="251"/>
      <c r="AT137" s="251"/>
      <c r="AU137" s="251"/>
      <c r="AV137" s="251"/>
      <c r="AW137" s="623"/>
      <c r="AX137" s="624"/>
      <c r="AY137" s="627">
        <f t="shared" ref="AY137" si="49">AW138/($BD$2/7)+AW139/($BD$2/7)</f>
        <v>0</v>
      </c>
      <c r="AZ137" s="628"/>
      <c r="BA137" s="629"/>
      <c r="BB137" s="630"/>
      <c r="BC137" s="630"/>
      <c r="BD137" s="630"/>
      <c r="BE137" s="630"/>
      <c r="BF137" s="631"/>
    </row>
    <row r="138" spans="1:58" ht="17.25" customHeight="1" x14ac:dyDescent="0.15">
      <c r="A138" s="644"/>
      <c r="B138" s="648"/>
      <c r="C138" s="649"/>
      <c r="D138" s="654"/>
      <c r="E138" s="655"/>
      <c r="F138" s="661"/>
      <c r="G138" s="662"/>
      <c r="H138" s="662"/>
      <c r="I138" s="662"/>
      <c r="J138" s="663"/>
      <c r="K138" s="670"/>
      <c r="L138" s="671"/>
      <c r="M138" s="671"/>
      <c r="N138" s="672"/>
      <c r="O138" s="283"/>
      <c r="P138" s="285"/>
      <c r="Q138" s="284" t="s">
        <v>612</v>
      </c>
      <c r="R138" s="250"/>
      <c r="S138" s="251"/>
      <c r="T138" s="251"/>
      <c r="U138" s="251"/>
      <c r="V138" s="251"/>
      <c r="W138" s="251"/>
      <c r="X138" s="251"/>
      <c r="Y138" s="251"/>
      <c r="Z138" s="251"/>
      <c r="AA138" s="251"/>
      <c r="AB138" s="251"/>
      <c r="AC138" s="251"/>
      <c r="AD138" s="251"/>
      <c r="AE138" s="251"/>
      <c r="AF138" s="251"/>
      <c r="AG138" s="251"/>
      <c r="AH138" s="251"/>
      <c r="AI138" s="251"/>
      <c r="AJ138" s="251"/>
      <c r="AK138" s="251"/>
      <c r="AL138" s="251"/>
      <c r="AM138" s="251"/>
      <c r="AN138" s="251"/>
      <c r="AO138" s="251"/>
      <c r="AP138" s="251"/>
      <c r="AQ138" s="251"/>
      <c r="AR138" s="251"/>
      <c r="AS138" s="251"/>
      <c r="AT138" s="251"/>
      <c r="AU138" s="251"/>
      <c r="AV138" s="251"/>
      <c r="AW138" s="638">
        <f>SUM(R138:AS138)</f>
        <v>0</v>
      </c>
      <c r="AX138" s="639">
        <f>SUM(S139:AT139)</f>
        <v>0</v>
      </c>
      <c r="AY138" s="627"/>
      <c r="AZ138" s="628"/>
      <c r="BA138" s="632"/>
      <c r="BB138" s="633"/>
      <c r="BC138" s="633"/>
      <c r="BD138" s="633"/>
      <c r="BE138" s="633"/>
      <c r="BF138" s="634"/>
    </row>
    <row r="139" spans="1:58" ht="17.25" customHeight="1" x14ac:dyDescent="0.15">
      <c r="A139" s="645"/>
      <c r="B139" s="650"/>
      <c r="C139" s="651"/>
      <c r="D139" s="656"/>
      <c r="E139" s="657"/>
      <c r="F139" s="664"/>
      <c r="G139" s="665"/>
      <c r="H139" s="665"/>
      <c r="I139" s="665"/>
      <c r="J139" s="666"/>
      <c r="K139" s="673"/>
      <c r="L139" s="674"/>
      <c r="M139" s="674"/>
      <c r="N139" s="675"/>
      <c r="O139" s="640" t="s">
        <v>614</v>
      </c>
      <c r="P139" s="641"/>
      <c r="Q139" s="642"/>
      <c r="R139" s="253"/>
      <c r="S139" s="252"/>
      <c r="T139" s="252"/>
      <c r="U139" s="252"/>
      <c r="V139" s="252"/>
      <c r="W139" s="252"/>
      <c r="X139" s="252"/>
      <c r="Y139" s="252"/>
      <c r="Z139" s="252"/>
      <c r="AA139" s="252"/>
      <c r="AB139" s="252"/>
      <c r="AC139" s="252"/>
      <c r="AD139" s="252"/>
      <c r="AE139" s="252"/>
      <c r="AF139" s="252"/>
      <c r="AG139" s="252"/>
      <c r="AH139" s="252"/>
      <c r="AI139" s="252"/>
      <c r="AJ139" s="252"/>
      <c r="AK139" s="252"/>
      <c r="AL139" s="252"/>
      <c r="AM139" s="252"/>
      <c r="AN139" s="252"/>
      <c r="AO139" s="252"/>
      <c r="AP139" s="252"/>
      <c r="AQ139" s="252"/>
      <c r="AR139" s="252"/>
      <c r="AS139" s="252"/>
      <c r="AT139" s="252"/>
      <c r="AU139" s="252"/>
      <c r="AV139" s="252"/>
      <c r="AW139" s="638">
        <f>SUM(R139:AS139)</f>
        <v>0</v>
      </c>
      <c r="AX139" s="639" t="e">
        <f>SUM(#REF!)</f>
        <v>#REF!</v>
      </c>
      <c r="AY139" s="627"/>
      <c r="AZ139" s="628"/>
      <c r="BA139" s="635"/>
      <c r="BB139" s="636"/>
      <c r="BC139" s="636"/>
      <c r="BD139" s="636"/>
      <c r="BE139" s="636"/>
      <c r="BF139" s="637"/>
    </row>
    <row r="140" spans="1:58" ht="17.25" customHeight="1" x14ac:dyDescent="0.15">
      <c r="A140" s="643">
        <v>39</v>
      </c>
      <c r="B140" s="646"/>
      <c r="C140" s="647"/>
      <c r="D140" s="652"/>
      <c r="E140" s="653"/>
      <c r="F140" s="658"/>
      <c r="G140" s="659"/>
      <c r="H140" s="659"/>
      <c r="I140" s="659"/>
      <c r="J140" s="660"/>
      <c r="K140" s="667"/>
      <c r="L140" s="668"/>
      <c r="M140" s="668"/>
      <c r="N140" s="669"/>
      <c r="O140" s="676" t="s">
        <v>610</v>
      </c>
      <c r="P140" s="677"/>
      <c r="Q140" s="678"/>
      <c r="R140" s="250"/>
      <c r="S140" s="251"/>
      <c r="T140" s="251"/>
      <c r="U140" s="251"/>
      <c r="V140" s="251"/>
      <c r="W140" s="251"/>
      <c r="X140" s="251"/>
      <c r="Y140" s="251"/>
      <c r="Z140" s="251"/>
      <c r="AA140" s="251"/>
      <c r="AB140" s="251"/>
      <c r="AC140" s="251"/>
      <c r="AD140" s="251"/>
      <c r="AE140" s="251"/>
      <c r="AF140" s="251"/>
      <c r="AG140" s="251"/>
      <c r="AH140" s="251"/>
      <c r="AI140" s="251"/>
      <c r="AJ140" s="251"/>
      <c r="AK140" s="251"/>
      <c r="AL140" s="251"/>
      <c r="AM140" s="251"/>
      <c r="AN140" s="251"/>
      <c r="AO140" s="251"/>
      <c r="AP140" s="251"/>
      <c r="AQ140" s="251"/>
      <c r="AR140" s="251"/>
      <c r="AS140" s="251"/>
      <c r="AT140" s="251"/>
      <c r="AU140" s="251"/>
      <c r="AV140" s="251"/>
      <c r="AW140" s="623"/>
      <c r="AX140" s="624"/>
      <c r="AY140" s="627">
        <f t="shared" ref="AY140" si="50">AW141/($BD$2/7)+AW142/($BD$2/7)</f>
        <v>0</v>
      </c>
      <c r="AZ140" s="628"/>
      <c r="BA140" s="629"/>
      <c r="BB140" s="630"/>
      <c r="BC140" s="630"/>
      <c r="BD140" s="630"/>
      <c r="BE140" s="630"/>
      <c r="BF140" s="631"/>
    </row>
    <row r="141" spans="1:58" ht="17.25" customHeight="1" x14ac:dyDescent="0.15">
      <c r="A141" s="644"/>
      <c r="B141" s="648"/>
      <c r="C141" s="649"/>
      <c r="D141" s="654"/>
      <c r="E141" s="655"/>
      <c r="F141" s="661"/>
      <c r="G141" s="662"/>
      <c r="H141" s="662"/>
      <c r="I141" s="662"/>
      <c r="J141" s="663"/>
      <c r="K141" s="670"/>
      <c r="L141" s="671"/>
      <c r="M141" s="671"/>
      <c r="N141" s="672"/>
      <c r="O141" s="283"/>
      <c r="P141" s="285"/>
      <c r="Q141" s="284" t="s">
        <v>612</v>
      </c>
      <c r="R141" s="250"/>
      <c r="S141" s="251"/>
      <c r="T141" s="251"/>
      <c r="U141" s="251"/>
      <c r="V141" s="251"/>
      <c r="W141" s="251"/>
      <c r="X141" s="251"/>
      <c r="Y141" s="251"/>
      <c r="Z141" s="251"/>
      <c r="AA141" s="251"/>
      <c r="AB141" s="251"/>
      <c r="AC141" s="251"/>
      <c r="AD141" s="251"/>
      <c r="AE141" s="251"/>
      <c r="AF141" s="251"/>
      <c r="AG141" s="251"/>
      <c r="AH141" s="251"/>
      <c r="AI141" s="251"/>
      <c r="AJ141" s="251"/>
      <c r="AK141" s="251"/>
      <c r="AL141" s="251"/>
      <c r="AM141" s="251"/>
      <c r="AN141" s="251"/>
      <c r="AO141" s="251"/>
      <c r="AP141" s="251"/>
      <c r="AQ141" s="251"/>
      <c r="AR141" s="251"/>
      <c r="AS141" s="251"/>
      <c r="AT141" s="251"/>
      <c r="AU141" s="251"/>
      <c r="AV141" s="251"/>
      <c r="AW141" s="638">
        <f>SUM(R141:AS141)</f>
        <v>0</v>
      </c>
      <c r="AX141" s="639">
        <f t="shared" ref="AX141" si="51">SUM(S142:AT142)</f>
        <v>0</v>
      </c>
      <c r="AY141" s="627"/>
      <c r="AZ141" s="628"/>
      <c r="BA141" s="632"/>
      <c r="BB141" s="633"/>
      <c r="BC141" s="633"/>
      <c r="BD141" s="633"/>
      <c r="BE141" s="633"/>
      <c r="BF141" s="634"/>
    </row>
    <row r="142" spans="1:58" ht="17.25" customHeight="1" x14ac:dyDescent="0.15">
      <c r="A142" s="645"/>
      <c r="B142" s="650"/>
      <c r="C142" s="651"/>
      <c r="D142" s="656"/>
      <c r="E142" s="657"/>
      <c r="F142" s="664"/>
      <c r="G142" s="665"/>
      <c r="H142" s="665"/>
      <c r="I142" s="665"/>
      <c r="J142" s="666"/>
      <c r="K142" s="673"/>
      <c r="L142" s="674"/>
      <c r="M142" s="674"/>
      <c r="N142" s="675"/>
      <c r="O142" s="640" t="s">
        <v>614</v>
      </c>
      <c r="P142" s="641"/>
      <c r="Q142" s="642"/>
      <c r="R142" s="253"/>
      <c r="S142" s="252"/>
      <c r="T142" s="252"/>
      <c r="U142" s="252"/>
      <c r="V142" s="252"/>
      <c r="W142" s="252"/>
      <c r="X142" s="252"/>
      <c r="Y142" s="252"/>
      <c r="Z142" s="252"/>
      <c r="AA142" s="252"/>
      <c r="AB142" s="252"/>
      <c r="AC142" s="252"/>
      <c r="AD142" s="252"/>
      <c r="AE142" s="252"/>
      <c r="AF142" s="252"/>
      <c r="AG142" s="252"/>
      <c r="AH142" s="252"/>
      <c r="AI142" s="252"/>
      <c r="AJ142" s="252"/>
      <c r="AK142" s="252"/>
      <c r="AL142" s="252"/>
      <c r="AM142" s="252"/>
      <c r="AN142" s="252"/>
      <c r="AO142" s="252"/>
      <c r="AP142" s="252"/>
      <c r="AQ142" s="252"/>
      <c r="AR142" s="252"/>
      <c r="AS142" s="252"/>
      <c r="AT142" s="252"/>
      <c r="AU142" s="252"/>
      <c r="AV142" s="252"/>
      <c r="AW142" s="638">
        <f>SUM(R142:AS142)</f>
        <v>0</v>
      </c>
      <c r="AX142" s="639" t="e">
        <f>SUM(#REF!)</f>
        <v>#REF!</v>
      </c>
      <c r="AY142" s="627"/>
      <c r="AZ142" s="628"/>
      <c r="BA142" s="635"/>
      <c r="BB142" s="636"/>
      <c r="BC142" s="636"/>
      <c r="BD142" s="636"/>
      <c r="BE142" s="636"/>
      <c r="BF142" s="637"/>
    </row>
    <row r="143" spans="1:58" x14ac:dyDescent="0.15">
      <c r="R143" s="255"/>
      <c r="S143" s="256"/>
      <c r="T143" s="256"/>
      <c r="U143" s="256"/>
      <c r="V143" s="256"/>
      <c r="W143" s="256"/>
      <c r="X143" s="256"/>
      <c r="Y143" s="256"/>
      <c r="Z143" s="256"/>
      <c r="AA143" s="256"/>
      <c r="AB143" s="256"/>
      <c r="AC143" s="256"/>
      <c r="AD143" s="256"/>
      <c r="AE143" s="256"/>
      <c r="AF143" s="256"/>
      <c r="AG143" s="256"/>
      <c r="AH143" s="256"/>
      <c r="AI143" s="256"/>
      <c r="AJ143" s="256"/>
      <c r="AK143" s="256"/>
      <c r="AL143" s="256"/>
      <c r="AM143" s="256"/>
      <c r="AN143" s="256"/>
      <c r="AO143" s="256"/>
      <c r="AP143" s="256"/>
      <c r="AQ143" s="256"/>
      <c r="AR143" s="256"/>
      <c r="AS143" s="256"/>
      <c r="AT143" s="256"/>
      <c r="AU143" s="256"/>
      <c r="AV143" s="256"/>
      <c r="AW143" s="256"/>
      <c r="AX143" s="256"/>
    </row>
    <row r="144" spans="1:58" x14ac:dyDescent="0.15">
      <c r="R144" s="255"/>
      <c r="S144" s="256"/>
      <c r="T144" s="256"/>
      <c r="U144" s="256"/>
      <c r="V144" s="256"/>
      <c r="W144" s="256"/>
      <c r="X144" s="256"/>
      <c r="Y144" s="256"/>
      <c r="Z144" s="256"/>
      <c r="AA144" s="256"/>
      <c r="AB144" s="256"/>
      <c r="AC144" s="256"/>
      <c r="AD144" s="256"/>
      <c r="AE144" s="256"/>
      <c r="AF144" s="256"/>
      <c r="AG144" s="256"/>
      <c r="AH144" s="256"/>
      <c r="AI144" s="256"/>
      <c r="AJ144" s="256"/>
      <c r="AK144" s="256"/>
      <c r="AL144" s="256"/>
      <c r="AM144" s="256"/>
      <c r="AN144" s="256"/>
      <c r="AO144" s="256"/>
      <c r="AP144" s="256"/>
      <c r="AQ144" s="256"/>
      <c r="AR144" s="256"/>
      <c r="AS144" s="256"/>
      <c r="AT144" s="256"/>
      <c r="AU144" s="256"/>
      <c r="AV144" s="256"/>
      <c r="AW144" s="256"/>
      <c r="AX144" s="256"/>
    </row>
    <row r="145" spans="18:50" x14ac:dyDescent="0.15">
      <c r="R145" s="255"/>
      <c r="S145" s="256"/>
      <c r="T145" s="256"/>
      <c r="U145" s="256"/>
      <c r="V145" s="256"/>
      <c r="W145" s="256"/>
      <c r="X145" s="256"/>
      <c r="Y145" s="256"/>
      <c r="Z145" s="256"/>
      <c r="AA145" s="256"/>
      <c r="AB145" s="256"/>
      <c r="AC145" s="256"/>
      <c r="AD145" s="256"/>
      <c r="AE145" s="256"/>
      <c r="AF145" s="256"/>
      <c r="AG145" s="256"/>
      <c r="AH145" s="256"/>
      <c r="AI145" s="256"/>
      <c r="AJ145" s="256"/>
      <c r="AK145" s="256"/>
      <c r="AL145" s="256"/>
      <c r="AM145" s="256"/>
      <c r="AN145" s="256"/>
      <c r="AO145" s="256"/>
      <c r="AP145" s="256"/>
      <c r="AQ145" s="256"/>
      <c r="AR145" s="256"/>
      <c r="AS145" s="256"/>
      <c r="AT145" s="256"/>
      <c r="AU145" s="256"/>
      <c r="AV145" s="256"/>
      <c r="AW145" s="256"/>
      <c r="AX145" s="256"/>
    </row>
    <row r="146" spans="18:50" x14ac:dyDescent="0.15">
      <c r="R146" s="255"/>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c r="AR146" s="256"/>
      <c r="AS146" s="256"/>
      <c r="AT146" s="256"/>
      <c r="AU146" s="256"/>
      <c r="AV146" s="256"/>
      <c r="AW146" s="256"/>
      <c r="AX146" s="256"/>
    </row>
    <row r="147" spans="18:50" x14ac:dyDescent="0.15">
      <c r="R147" s="255"/>
      <c r="S147" s="256"/>
      <c r="T147" s="256"/>
      <c r="U147" s="256"/>
      <c r="V147" s="256"/>
      <c r="W147" s="256"/>
      <c r="X147" s="256"/>
      <c r="Y147" s="256"/>
      <c r="Z147" s="256"/>
      <c r="AA147" s="256"/>
      <c r="AB147" s="256"/>
      <c r="AC147" s="256"/>
      <c r="AD147" s="256"/>
      <c r="AE147" s="256"/>
      <c r="AF147" s="256"/>
      <c r="AG147" s="256"/>
      <c r="AH147" s="256"/>
      <c r="AI147" s="256"/>
      <c r="AJ147" s="256"/>
      <c r="AK147" s="256"/>
      <c r="AL147" s="256"/>
      <c r="AM147" s="256"/>
      <c r="AN147" s="256"/>
      <c r="AO147" s="256"/>
      <c r="AP147" s="256"/>
      <c r="AQ147" s="256"/>
      <c r="AR147" s="256"/>
      <c r="AS147" s="256"/>
      <c r="AT147" s="256"/>
      <c r="AU147" s="256"/>
      <c r="AV147" s="256"/>
      <c r="AW147" s="256"/>
      <c r="AX147" s="256"/>
    </row>
    <row r="148" spans="18:50" x14ac:dyDescent="0.15">
      <c r="R148" s="255"/>
      <c r="S148" s="256"/>
      <c r="T148" s="256"/>
      <c r="U148" s="256"/>
      <c r="V148" s="256"/>
      <c r="W148" s="256"/>
      <c r="X148" s="256"/>
      <c r="Y148" s="256"/>
      <c r="Z148" s="256"/>
      <c r="AA148" s="256"/>
      <c r="AB148" s="256"/>
      <c r="AC148" s="256"/>
      <c r="AD148" s="256"/>
      <c r="AE148" s="256"/>
      <c r="AF148" s="256"/>
      <c r="AG148" s="256"/>
      <c r="AH148" s="256"/>
      <c r="AI148" s="256"/>
      <c r="AJ148" s="256"/>
      <c r="AK148" s="256"/>
      <c r="AL148" s="256"/>
      <c r="AM148" s="256"/>
      <c r="AN148" s="256"/>
      <c r="AO148" s="256"/>
      <c r="AP148" s="256"/>
      <c r="AQ148" s="256"/>
      <c r="AR148" s="256"/>
      <c r="AS148" s="256"/>
      <c r="AT148" s="256"/>
      <c r="AU148" s="256"/>
      <c r="AV148" s="256"/>
      <c r="AW148" s="256"/>
      <c r="AX148" s="256"/>
    </row>
    <row r="149" spans="18:50" x14ac:dyDescent="0.15">
      <c r="R149" s="255"/>
      <c r="S149" s="256"/>
      <c r="T149" s="256"/>
      <c r="U149" s="256"/>
      <c r="V149" s="256"/>
      <c r="W149" s="256"/>
      <c r="X149" s="256"/>
      <c r="Y149" s="256"/>
      <c r="Z149" s="256"/>
      <c r="AA149" s="256"/>
      <c r="AB149" s="256"/>
      <c r="AC149" s="256"/>
      <c r="AD149" s="256"/>
      <c r="AE149" s="256"/>
      <c r="AF149" s="256"/>
      <c r="AG149" s="256"/>
      <c r="AH149" s="256"/>
      <c r="AI149" s="256"/>
      <c r="AJ149" s="256"/>
      <c r="AK149" s="256"/>
      <c r="AL149" s="256"/>
      <c r="AM149" s="256"/>
      <c r="AN149" s="256"/>
      <c r="AO149" s="256"/>
      <c r="AP149" s="256"/>
      <c r="AQ149" s="256"/>
      <c r="AR149" s="256"/>
      <c r="AS149" s="256"/>
      <c r="AT149" s="256"/>
      <c r="AU149" s="256"/>
      <c r="AV149" s="256"/>
      <c r="AW149" s="256"/>
      <c r="AX149" s="256"/>
    </row>
    <row r="150" spans="18:50" x14ac:dyDescent="0.15">
      <c r="R150" s="255"/>
      <c r="S150" s="256"/>
      <c r="T150" s="256"/>
      <c r="U150" s="256"/>
      <c r="V150" s="256"/>
      <c r="W150" s="256"/>
      <c r="X150" s="256"/>
      <c r="Y150" s="256"/>
      <c r="Z150" s="256"/>
      <c r="AA150" s="256"/>
      <c r="AB150" s="256"/>
      <c r="AC150" s="256"/>
      <c r="AD150" s="256"/>
      <c r="AE150" s="256"/>
      <c r="AF150" s="256"/>
      <c r="AG150" s="256"/>
      <c r="AH150" s="256"/>
      <c r="AI150" s="256"/>
      <c r="AJ150" s="256"/>
      <c r="AK150" s="256"/>
      <c r="AL150" s="256"/>
      <c r="AM150" s="256"/>
      <c r="AN150" s="256"/>
      <c r="AO150" s="256"/>
      <c r="AP150" s="256"/>
      <c r="AQ150" s="256"/>
      <c r="AR150" s="256"/>
      <c r="AS150" s="256"/>
      <c r="AT150" s="256"/>
      <c r="AU150" s="256"/>
      <c r="AV150" s="256"/>
      <c r="AW150" s="256"/>
      <c r="AX150" s="256"/>
    </row>
    <row r="151" spans="18:50" x14ac:dyDescent="0.15">
      <c r="R151" s="255"/>
      <c r="S151" s="256"/>
      <c r="T151" s="256"/>
      <c r="U151" s="256"/>
      <c r="V151" s="256"/>
      <c r="W151" s="256"/>
      <c r="X151" s="256"/>
      <c r="Y151" s="256"/>
      <c r="Z151" s="256"/>
      <c r="AA151" s="256"/>
      <c r="AB151" s="256"/>
      <c r="AC151" s="256"/>
      <c r="AD151" s="256"/>
      <c r="AE151" s="256"/>
      <c r="AF151" s="256"/>
      <c r="AG151" s="256"/>
      <c r="AH151" s="256"/>
      <c r="AI151" s="256"/>
      <c r="AJ151" s="256"/>
      <c r="AK151" s="256"/>
      <c r="AL151" s="256"/>
      <c r="AM151" s="256"/>
      <c r="AN151" s="256"/>
      <c r="AO151" s="256"/>
      <c r="AP151" s="256"/>
      <c r="AQ151" s="256"/>
      <c r="AR151" s="256"/>
      <c r="AS151" s="256"/>
      <c r="AT151" s="256"/>
      <c r="AU151" s="256"/>
      <c r="AV151" s="256"/>
      <c r="AW151" s="256"/>
      <c r="AX151" s="256"/>
    </row>
    <row r="152" spans="18:50" x14ac:dyDescent="0.15">
      <c r="R152" s="255"/>
      <c r="S152" s="256"/>
      <c r="T152" s="256"/>
      <c r="U152" s="256"/>
      <c r="V152" s="256"/>
      <c r="W152" s="256"/>
      <c r="X152" s="256"/>
      <c r="Y152" s="256"/>
      <c r="Z152" s="256"/>
      <c r="AA152" s="256"/>
      <c r="AB152" s="256"/>
      <c r="AC152" s="256"/>
      <c r="AD152" s="256"/>
      <c r="AE152" s="256"/>
      <c r="AF152" s="256"/>
      <c r="AG152" s="256"/>
      <c r="AH152" s="256"/>
      <c r="AI152" s="256"/>
      <c r="AJ152" s="256"/>
      <c r="AK152" s="256"/>
      <c r="AL152" s="256"/>
      <c r="AM152" s="256"/>
      <c r="AN152" s="256"/>
      <c r="AO152" s="256"/>
      <c r="AP152" s="256"/>
      <c r="AQ152" s="256"/>
      <c r="AR152" s="256"/>
      <c r="AS152" s="256"/>
      <c r="AT152" s="256"/>
      <c r="AU152" s="256"/>
      <c r="AV152" s="256"/>
      <c r="AW152" s="256"/>
      <c r="AX152" s="256"/>
    </row>
    <row r="153" spans="18:50" x14ac:dyDescent="0.15">
      <c r="R153" s="255"/>
      <c r="S153" s="256"/>
      <c r="T153" s="256"/>
      <c r="U153" s="256"/>
      <c r="V153" s="256"/>
      <c r="W153" s="256"/>
      <c r="X153" s="256"/>
      <c r="Y153" s="256"/>
      <c r="Z153" s="256"/>
      <c r="AA153" s="256"/>
      <c r="AB153" s="256"/>
      <c r="AC153" s="256"/>
      <c r="AD153" s="256"/>
      <c r="AE153" s="256"/>
      <c r="AF153" s="256"/>
      <c r="AG153" s="256"/>
      <c r="AH153" s="256"/>
      <c r="AI153" s="256"/>
      <c r="AJ153" s="256"/>
      <c r="AK153" s="256"/>
      <c r="AL153" s="256"/>
      <c r="AM153" s="256"/>
      <c r="AN153" s="256"/>
      <c r="AO153" s="256"/>
      <c r="AP153" s="256"/>
      <c r="AQ153" s="256"/>
      <c r="AR153" s="256"/>
      <c r="AS153" s="256"/>
      <c r="AT153" s="256"/>
      <c r="AU153" s="256"/>
      <c r="AV153" s="256"/>
      <c r="AW153" s="256"/>
      <c r="AX153" s="256"/>
    </row>
    <row r="154" spans="18:50" x14ac:dyDescent="0.15">
      <c r="R154" s="255"/>
      <c r="S154" s="256"/>
      <c r="T154" s="256"/>
      <c r="U154" s="256"/>
      <c r="V154" s="256"/>
      <c r="W154" s="256"/>
      <c r="X154" s="256"/>
      <c r="Y154" s="256"/>
      <c r="Z154" s="256"/>
      <c r="AA154" s="256"/>
      <c r="AB154" s="256"/>
      <c r="AC154" s="256"/>
      <c r="AD154" s="256"/>
      <c r="AE154" s="256"/>
      <c r="AF154" s="256"/>
      <c r="AG154" s="256"/>
      <c r="AH154" s="256"/>
      <c r="AI154" s="256"/>
      <c r="AJ154" s="256"/>
      <c r="AK154" s="256"/>
      <c r="AL154" s="256"/>
      <c r="AM154" s="256"/>
      <c r="AN154" s="256"/>
      <c r="AO154" s="256"/>
      <c r="AP154" s="256"/>
      <c r="AQ154" s="256"/>
      <c r="AR154" s="256"/>
      <c r="AS154" s="256"/>
      <c r="AT154" s="256"/>
      <c r="AU154" s="256"/>
      <c r="AV154" s="256"/>
      <c r="AW154" s="256"/>
      <c r="AX154" s="256"/>
    </row>
    <row r="155" spans="18:50" x14ac:dyDescent="0.15">
      <c r="R155" s="255"/>
      <c r="S155" s="256"/>
      <c r="T155" s="256"/>
      <c r="U155" s="256"/>
      <c r="V155" s="256"/>
      <c r="W155" s="256"/>
      <c r="X155" s="256"/>
      <c r="Y155" s="256"/>
      <c r="Z155" s="256"/>
      <c r="AA155" s="256"/>
      <c r="AB155" s="256"/>
      <c r="AC155" s="256"/>
      <c r="AD155" s="25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6"/>
    </row>
    <row r="156" spans="18:50" x14ac:dyDescent="0.15">
      <c r="R156" s="255"/>
      <c r="S156" s="256"/>
      <c r="T156" s="256"/>
      <c r="U156" s="256"/>
      <c r="V156" s="256"/>
      <c r="W156" s="256"/>
      <c r="X156" s="256"/>
      <c r="Y156" s="256"/>
      <c r="Z156" s="256"/>
      <c r="AA156" s="256"/>
      <c r="AB156" s="256"/>
      <c r="AC156" s="256"/>
      <c r="AD156" s="256"/>
      <c r="AE156" s="256"/>
      <c r="AF156" s="256"/>
      <c r="AG156" s="256"/>
      <c r="AH156" s="256"/>
      <c r="AI156" s="256"/>
      <c r="AJ156" s="256"/>
      <c r="AK156" s="256"/>
      <c r="AL156" s="256"/>
      <c r="AM156" s="256"/>
      <c r="AN156" s="256"/>
      <c r="AO156" s="256"/>
      <c r="AP156" s="256"/>
      <c r="AQ156" s="256"/>
      <c r="AR156" s="256"/>
      <c r="AS156" s="256"/>
      <c r="AT156" s="256"/>
      <c r="AU156" s="256"/>
      <c r="AV156" s="256"/>
      <c r="AW156" s="256"/>
      <c r="AX156" s="256"/>
    </row>
    <row r="157" spans="18:50" x14ac:dyDescent="0.15">
      <c r="R157" s="255"/>
      <c r="S157" s="256"/>
      <c r="T157" s="256"/>
      <c r="U157" s="256"/>
      <c r="V157" s="256"/>
      <c r="W157" s="256"/>
      <c r="X157" s="256"/>
      <c r="Y157" s="256"/>
      <c r="Z157" s="256"/>
      <c r="AA157" s="256"/>
      <c r="AB157" s="256"/>
      <c r="AC157" s="256"/>
      <c r="AD157" s="256"/>
      <c r="AE157" s="256"/>
      <c r="AF157" s="256"/>
      <c r="AG157" s="256"/>
      <c r="AH157" s="256"/>
      <c r="AI157" s="256"/>
      <c r="AJ157" s="256"/>
      <c r="AK157" s="256"/>
      <c r="AL157" s="256"/>
      <c r="AM157" s="256"/>
      <c r="AN157" s="256"/>
      <c r="AO157" s="256"/>
      <c r="AP157" s="256"/>
      <c r="AQ157" s="256"/>
      <c r="AR157" s="256"/>
      <c r="AS157" s="256"/>
      <c r="AT157" s="256"/>
      <c r="AU157" s="256"/>
      <c r="AV157" s="256"/>
      <c r="AW157" s="256"/>
      <c r="AX157" s="256"/>
    </row>
    <row r="158" spans="18:50" x14ac:dyDescent="0.15">
      <c r="R158" s="255"/>
      <c r="S158" s="256"/>
      <c r="T158" s="256"/>
      <c r="U158" s="256"/>
      <c r="V158" s="256"/>
      <c r="W158" s="256"/>
      <c r="X158" s="256"/>
      <c r="Y158" s="256"/>
      <c r="Z158" s="256"/>
      <c r="AA158" s="256"/>
      <c r="AB158" s="256"/>
      <c r="AC158" s="256"/>
      <c r="AD158" s="256"/>
      <c r="AE158" s="256"/>
      <c r="AF158" s="256"/>
      <c r="AG158" s="256"/>
      <c r="AH158" s="256"/>
      <c r="AI158" s="256"/>
      <c r="AJ158" s="256"/>
      <c r="AK158" s="256"/>
      <c r="AL158" s="256"/>
      <c r="AM158" s="256"/>
      <c r="AN158" s="256"/>
      <c r="AO158" s="256"/>
      <c r="AP158" s="256"/>
      <c r="AQ158" s="256"/>
      <c r="AR158" s="256"/>
      <c r="AS158" s="256"/>
      <c r="AT158" s="256"/>
      <c r="AU158" s="256"/>
      <c r="AV158" s="256"/>
      <c r="AW158" s="256"/>
      <c r="AX158" s="256"/>
    </row>
    <row r="159" spans="18:50" x14ac:dyDescent="0.15">
      <c r="R159" s="255"/>
      <c r="S159" s="256"/>
      <c r="T159" s="256"/>
      <c r="U159" s="256"/>
      <c r="V159" s="256"/>
      <c r="W159" s="256"/>
      <c r="X159" s="256"/>
      <c r="Y159" s="256"/>
      <c r="Z159" s="256"/>
      <c r="AA159" s="256"/>
      <c r="AB159" s="256"/>
      <c r="AC159" s="256"/>
      <c r="AD159" s="256"/>
      <c r="AE159" s="256"/>
      <c r="AF159" s="256"/>
      <c r="AG159" s="256"/>
      <c r="AH159" s="256"/>
      <c r="AI159" s="256"/>
      <c r="AJ159" s="256"/>
      <c r="AK159" s="256"/>
      <c r="AL159" s="256"/>
      <c r="AM159" s="256"/>
      <c r="AN159" s="256"/>
      <c r="AO159" s="256"/>
      <c r="AP159" s="256"/>
      <c r="AQ159" s="256"/>
      <c r="AR159" s="256"/>
      <c r="AS159" s="256"/>
      <c r="AT159" s="256"/>
      <c r="AU159" s="256"/>
      <c r="AV159" s="256"/>
      <c r="AW159" s="256"/>
      <c r="AX159" s="256"/>
    </row>
    <row r="160" spans="18:50" x14ac:dyDescent="0.15">
      <c r="R160" s="255"/>
      <c r="S160" s="256"/>
      <c r="T160" s="256"/>
      <c r="U160" s="256"/>
      <c r="V160" s="256"/>
      <c r="W160" s="256"/>
      <c r="X160" s="256"/>
      <c r="Y160" s="256"/>
      <c r="Z160" s="256"/>
      <c r="AA160" s="256"/>
      <c r="AB160" s="256"/>
      <c r="AC160" s="256"/>
      <c r="AD160" s="256"/>
      <c r="AE160" s="256"/>
      <c r="AF160" s="256"/>
      <c r="AG160" s="256"/>
      <c r="AH160" s="256"/>
      <c r="AI160" s="256"/>
      <c r="AJ160" s="256"/>
      <c r="AK160" s="256"/>
      <c r="AL160" s="256"/>
      <c r="AM160" s="256"/>
      <c r="AN160" s="256"/>
      <c r="AO160" s="256"/>
      <c r="AP160" s="256"/>
      <c r="AQ160" s="256"/>
      <c r="AR160" s="256"/>
      <c r="AS160" s="256"/>
      <c r="AT160" s="256"/>
      <c r="AU160" s="256"/>
      <c r="AV160" s="256"/>
      <c r="AW160" s="256"/>
      <c r="AX160" s="256"/>
    </row>
    <row r="161" spans="18:50" x14ac:dyDescent="0.15">
      <c r="R161" s="255"/>
      <c r="S161" s="256"/>
      <c r="T161" s="256"/>
      <c r="U161" s="256"/>
      <c r="V161" s="256"/>
      <c r="W161" s="256"/>
      <c r="X161" s="256"/>
      <c r="Y161" s="256"/>
      <c r="Z161" s="256"/>
      <c r="AA161" s="256"/>
      <c r="AB161" s="256"/>
      <c r="AC161" s="256"/>
      <c r="AD161" s="256"/>
      <c r="AE161" s="256"/>
      <c r="AF161" s="256"/>
      <c r="AG161" s="256"/>
      <c r="AH161" s="256"/>
      <c r="AI161" s="256"/>
      <c r="AJ161" s="256"/>
      <c r="AK161" s="256"/>
      <c r="AL161" s="256"/>
      <c r="AM161" s="256"/>
      <c r="AN161" s="256"/>
      <c r="AO161" s="256"/>
      <c r="AP161" s="256"/>
      <c r="AQ161" s="256"/>
      <c r="AR161" s="256"/>
      <c r="AS161" s="256"/>
      <c r="AT161" s="256"/>
      <c r="AU161" s="256"/>
      <c r="AV161" s="256"/>
      <c r="AW161" s="256"/>
      <c r="AX161" s="256"/>
    </row>
    <row r="162" spans="18:50" x14ac:dyDescent="0.15">
      <c r="R162" s="255"/>
      <c r="S162" s="256"/>
      <c r="T162" s="256"/>
      <c r="U162" s="256"/>
      <c r="V162" s="256"/>
      <c r="W162" s="256"/>
      <c r="X162" s="256"/>
      <c r="Y162" s="256"/>
      <c r="Z162" s="256"/>
      <c r="AA162" s="256"/>
      <c r="AB162" s="256"/>
      <c r="AC162" s="256"/>
      <c r="AD162" s="256"/>
      <c r="AE162" s="256"/>
      <c r="AF162" s="256"/>
      <c r="AG162" s="256"/>
      <c r="AH162" s="256"/>
      <c r="AI162" s="256"/>
      <c r="AJ162" s="256"/>
      <c r="AK162" s="256"/>
      <c r="AL162" s="256"/>
      <c r="AM162" s="256"/>
      <c r="AN162" s="256"/>
      <c r="AO162" s="256"/>
      <c r="AP162" s="256"/>
      <c r="AQ162" s="256"/>
      <c r="AR162" s="256"/>
      <c r="AS162" s="256"/>
      <c r="AT162" s="256"/>
      <c r="AU162" s="256"/>
      <c r="AV162" s="256"/>
      <c r="AW162" s="256"/>
      <c r="AX162" s="256"/>
    </row>
    <row r="163" spans="18:50" x14ac:dyDescent="0.15">
      <c r="R163" s="255"/>
      <c r="S163" s="256"/>
      <c r="T163" s="256"/>
      <c r="U163" s="256"/>
      <c r="V163" s="256"/>
      <c r="W163" s="256"/>
      <c r="X163" s="256"/>
      <c r="Y163" s="256"/>
      <c r="Z163" s="256"/>
      <c r="AA163" s="256"/>
      <c r="AB163" s="256"/>
      <c r="AC163" s="256"/>
      <c r="AD163" s="256"/>
      <c r="AE163" s="256"/>
      <c r="AF163" s="256"/>
      <c r="AG163" s="256"/>
      <c r="AH163" s="256"/>
      <c r="AI163" s="256"/>
      <c r="AJ163" s="256"/>
      <c r="AK163" s="256"/>
      <c r="AL163" s="256"/>
      <c r="AM163" s="256"/>
      <c r="AN163" s="256"/>
      <c r="AO163" s="256"/>
      <c r="AP163" s="256"/>
      <c r="AQ163" s="256"/>
      <c r="AR163" s="256"/>
      <c r="AS163" s="256"/>
      <c r="AT163" s="256"/>
      <c r="AU163" s="256"/>
      <c r="AV163" s="256"/>
      <c r="AW163" s="256"/>
      <c r="AX163" s="256"/>
    </row>
    <row r="164" spans="18:50" x14ac:dyDescent="0.15">
      <c r="R164" s="255"/>
      <c r="S164" s="256"/>
      <c r="T164" s="256"/>
      <c r="U164" s="256"/>
      <c r="V164" s="256"/>
      <c r="W164" s="256"/>
      <c r="X164" s="256"/>
      <c r="Y164" s="256"/>
      <c r="Z164" s="256"/>
      <c r="AA164" s="256"/>
      <c r="AB164" s="256"/>
      <c r="AC164" s="256"/>
      <c r="AD164" s="256"/>
      <c r="AE164" s="256"/>
      <c r="AF164" s="256"/>
      <c r="AG164" s="256"/>
      <c r="AH164" s="256"/>
      <c r="AI164" s="256"/>
      <c r="AJ164" s="256"/>
      <c r="AK164" s="256"/>
      <c r="AL164" s="256"/>
      <c r="AM164" s="256"/>
      <c r="AN164" s="256"/>
      <c r="AO164" s="256"/>
      <c r="AP164" s="256"/>
      <c r="AQ164" s="256"/>
      <c r="AR164" s="256"/>
      <c r="AS164" s="256"/>
      <c r="AT164" s="256"/>
      <c r="AU164" s="256"/>
      <c r="AV164" s="256"/>
      <c r="AW164" s="256"/>
      <c r="AX164" s="256"/>
    </row>
    <row r="165" spans="18:50" x14ac:dyDescent="0.15">
      <c r="R165" s="255"/>
      <c r="S165" s="256"/>
      <c r="T165" s="256"/>
      <c r="U165" s="256"/>
      <c r="V165" s="256"/>
      <c r="W165" s="256"/>
      <c r="X165" s="256"/>
      <c r="Y165" s="256"/>
      <c r="Z165" s="256"/>
      <c r="AA165" s="256"/>
      <c r="AB165" s="256"/>
      <c r="AC165" s="256"/>
      <c r="AD165" s="256"/>
      <c r="AE165" s="256"/>
      <c r="AF165" s="256"/>
      <c r="AG165" s="256"/>
      <c r="AH165" s="256"/>
      <c r="AI165" s="256"/>
      <c r="AJ165" s="256"/>
      <c r="AK165" s="256"/>
      <c r="AL165" s="256"/>
      <c r="AM165" s="256"/>
      <c r="AN165" s="256"/>
      <c r="AO165" s="256"/>
      <c r="AP165" s="256"/>
      <c r="AQ165" s="256"/>
      <c r="AR165" s="256"/>
      <c r="AS165" s="256"/>
      <c r="AT165" s="256"/>
      <c r="AU165" s="256"/>
      <c r="AV165" s="256"/>
      <c r="AW165" s="256"/>
      <c r="AX165" s="256"/>
    </row>
    <row r="166" spans="18:50" x14ac:dyDescent="0.15">
      <c r="R166" s="255"/>
      <c r="S166" s="256"/>
      <c r="T166" s="256"/>
      <c r="U166" s="256"/>
      <c r="V166" s="256"/>
      <c r="W166" s="256"/>
      <c r="X166" s="256"/>
      <c r="Y166" s="256"/>
      <c r="Z166" s="256"/>
      <c r="AA166" s="256"/>
      <c r="AB166" s="256"/>
      <c r="AC166" s="256"/>
      <c r="AD166" s="256"/>
      <c r="AE166" s="256"/>
      <c r="AF166" s="256"/>
      <c r="AG166" s="256"/>
      <c r="AH166" s="256"/>
      <c r="AI166" s="256"/>
      <c r="AJ166" s="256"/>
      <c r="AK166" s="256"/>
      <c r="AL166" s="256"/>
      <c r="AM166" s="256"/>
      <c r="AN166" s="256"/>
      <c r="AO166" s="256"/>
      <c r="AP166" s="256"/>
      <c r="AQ166" s="256"/>
      <c r="AR166" s="256"/>
      <c r="AS166" s="256"/>
      <c r="AT166" s="256"/>
      <c r="AU166" s="256"/>
      <c r="AV166" s="256"/>
      <c r="AW166" s="256"/>
      <c r="AX166" s="256"/>
    </row>
    <row r="167" spans="18:50" x14ac:dyDescent="0.15">
      <c r="R167" s="255"/>
      <c r="S167" s="256"/>
      <c r="T167" s="256"/>
      <c r="U167" s="256"/>
      <c r="V167" s="256"/>
      <c r="W167" s="256"/>
      <c r="X167" s="256"/>
      <c r="Y167" s="256"/>
      <c r="Z167" s="256"/>
      <c r="AA167" s="256"/>
      <c r="AB167" s="256"/>
      <c r="AC167" s="256"/>
      <c r="AD167" s="256"/>
      <c r="AE167" s="256"/>
      <c r="AF167" s="256"/>
      <c r="AG167" s="256"/>
      <c r="AH167" s="256"/>
      <c r="AI167" s="256"/>
      <c r="AJ167" s="256"/>
      <c r="AK167" s="256"/>
      <c r="AL167" s="256"/>
      <c r="AM167" s="256"/>
      <c r="AN167" s="256"/>
      <c r="AO167" s="256"/>
      <c r="AP167" s="256"/>
      <c r="AQ167" s="256"/>
      <c r="AR167" s="256"/>
      <c r="AS167" s="256"/>
      <c r="AT167" s="256"/>
      <c r="AU167" s="256"/>
      <c r="AV167" s="256"/>
      <c r="AW167" s="256"/>
      <c r="AX167" s="256"/>
    </row>
    <row r="168" spans="18:50" x14ac:dyDescent="0.15">
      <c r="R168" s="255"/>
      <c r="S168" s="256"/>
      <c r="T168" s="256"/>
      <c r="U168" s="256"/>
      <c r="V168" s="256"/>
      <c r="W168" s="256"/>
      <c r="X168" s="256"/>
      <c r="Y168" s="256"/>
      <c r="Z168" s="256"/>
      <c r="AA168" s="256"/>
      <c r="AB168" s="256"/>
      <c r="AC168" s="256"/>
      <c r="AD168" s="256"/>
      <c r="AE168" s="256"/>
      <c r="AF168" s="256"/>
      <c r="AG168" s="256"/>
      <c r="AH168" s="256"/>
      <c r="AI168" s="256"/>
      <c r="AJ168" s="256"/>
      <c r="AK168" s="256"/>
      <c r="AL168" s="256"/>
      <c r="AM168" s="256"/>
      <c r="AN168" s="256"/>
      <c r="AO168" s="256"/>
      <c r="AP168" s="256"/>
      <c r="AQ168" s="256"/>
      <c r="AR168" s="256"/>
      <c r="AS168" s="256"/>
      <c r="AT168" s="256"/>
      <c r="AU168" s="256"/>
      <c r="AV168" s="256"/>
      <c r="AW168" s="256"/>
      <c r="AX168" s="256"/>
    </row>
    <row r="169" spans="18:50" x14ac:dyDescent="0.15">
      <c r="R169" s="255"/>
      <c r="S169" s="256"/>
      <c r="T169" s="256"/>
      <c r="U169" s="256"/>
      <c r="V169" s="256"/>
      <c r="W169" s="256"/>
      <c r="X169" s="256"/>
      <c r="Y169" s="256"/>
      <c r="Z169" s="256"/>
      <c r="AA169" s="256"/>
      <c r="AB169" s="256"/>
      <c r="AC169" s="256"/>
      <c r="AD169" s="256"/>
      <c r="AE169" s="256"/>
      <c r="AF169" s="256"/>
      <c r="AG169" s="256"/>
      <c r="AH169" s="256"/>
      <c r="AI169" s="256"/>
      <c r="AJ169" s="256"/>
      <c r="AK169" s="256"/>
      <c r="AL169" s="256"/>
      <c r="AM169" s="256"/>
      <c r="AN169" s="256"/>
      <c r="AO169" s="256"/>
      <c r="AP169" s="256"/>
      <c r="AQ169" s="256"/>
      <c r="AR169" s="256"/>
      <c r="AS169" s="256"/>
      <c r="AT169" s="256"/>
      <c r="AU169" s="256"/>
      <c r="AV169" s="256"/>
      <c r="AW169" s="256"/>
      <c r="AX169" s="256"/>
    </row>
    <row r="170" spans="18:50" x14ac:dyDescent="0.15">
      <c r="R170" s="255"/>
      <c r="S170" s="256"/>
      <c r="T170" s="256"/>
      <c r="U170" s="256"/>
      <c r="V170" s="256"/>
      <c r="W170" s="256"/>
      <c r="X170" s="256"/>
      <c r="Y170" s="256"/>
      <c r="Z170" s="256"/>
      <c r="AA170" s="256"/>
      <c r="AB170" s="256"/>
      <c r="AC170" s="256"/>
      <c r="AD170" s="256"/>
      <c r="AE170" s="256"/>
      <c r="AF170" s="256"/>
      <c r="AG170" s="256"/>
      <c r="AH170" s="256"/>
      <c r="AI170" s="256"/>
      <c r="AJ170" s="256"/>
      <c r="AK170" s="256"/>
      <c r="AL170" s="256"/>
      <c r="AM170" s="256"/>
      <c r="AN170" s="256"/>
      <c r="AO170" s="256"/>
      <c r="AP170" s="256"/>
      <c r="AQ170" s="256"/>
      <c r="AR170" s="256"/>
      <c r="AS170" s="256"/>
      <c r="AT170" s="256"/>
      <c r="AU170" s="256"/>
      <c r="AV170" s="256"/>
      <c r="AW170" s="256"/>
      <c r="AX170" s="256"/>
    </row>
    <row r="171" spans="18:50" x14ac:dyDescent="0.15">
      <c r="R171" s="255"/>
      <c r="S171" s="256"/>
      <c r="T171" s="256"/>
      <c r="U171" s="256"/>
      <c r="V171" s="256"/>
      <c r="W171" s="256"/>
      <c r="X171" s="256"/>
      <c r="Y171" s="256"/>
      <c r="Z171" s="256"/>
      <c r="AA171" s="256"/>
      <c r="AB171" s="256"/>
      <c r="AC171" s="256"/>
      <c r="AD171" s="256"/>
      <c r="AE171" s="256"/>
      <c r="AF171" s="256"/>
      <c r="AG171" s="256"/>
      <c r="AH171" s="256"/>
      <c r="AI171" s="256"/>
      <c r="AJ171" s="256"/>
      <c r="AK171" s="256"/>
      <c r="AL171" s="256"/>
      <c r="AM171" s="256"/>
      <c r="AN171" s="256"/>
      <c r="AO171" s="256"/>
      <c r="AP171" s="256"/>
      <c r="AQ171" s="256"/>
      <c r="AR171" s="256"/>
      <c r="AS171" s="256"/>
      <c r="AT171" s="256"/>
      <c r="AU171" s="256"/>
      <c r="AV171" s="256"/>
      <c r="AW171" s="256"/>
      <c r="AX171" s="256"/>
    </row>
    <row r="172" spans="18:50" x14ac:dyDescent="0.15">
      <c r="R172" s="255"/>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6"/>
    </row>
    <row r="173" spans="18:50" x14ac:dyDescent="0.15">
      <c r="R173" s="255"/>
      <c r="S173" s="256"/>
      <c r="T173" s="256"/>
      <c r="U173" s="256"/>
      <c r="V173" s="256"/>
      <c r="W173" s="256"/>
      <c r="X173" s="256"/>
      <c r="Y173" s="256"/>
      <c r="Z173" s="256"/>
      <c r="AA173" s="256"/>
      <c r="AB173" s="256"/>
      <c r="AC173" s="256"/>
      <c r="AD173" s="256"/>
      <c r="AE173" s="256"/>
      <c r="AF173" s="256"/>
      <c r="AG173" s="256"/>
      <c r="AH173" s="256"/>
      <c r="AI173" s="256"/>
      <c r="AJ173" s="256"/>
      <c r="AK173" s="256"/>
      <c r="AL173" s="256"/>
      <c r="AM173" s="256"/>
      <c r="AN173" s="256"/>
      <c r="AO173" s="256"/>
      <c r="AP173" s="256"/>
      <c r="AQ173" s="256"/>
      <c r="AR173" s="256"/>
      <c r="AS173" s="256"/>
      <c r="AT173" s="256"/>
      <c r="AU173" s="256"/>
      <c r="AV173" s="256"/>
      <c r="AW173" s="256"/>
      <c r="AX173" s="256"/>
    </row>
    <row r="174" spans="18:50" x14ac:dyDescent="0.15">
      <c r="R174" s="255"/>
      <c r="S174" s="256"/>
      <c r="T174" s="256"/>
      <c r="U174" s="256"/>
      <c r="V174" s="256"/>
      <c r="W174" s="256"/>
      <c r="X174" s="256"/>
      <c r="Y174" s="256"/>
      <c r="Z174" s="256"/>
      <c r="AA174" s="256"/>
      <c r="AB174" s="256"/>
      <c r="AC174" s="256"/>
      <c r="AD174" s="256"/>
      <c r="AE174" s="256"/>
      <c r="AF174" s="256"/>
      <c r="AG174" s="256"/>
      <c r="AH174" s="256"/>
      <c r="AI174" s="256"/>
      <c r="AJ174" s="256"/>
      <c r="AK174" s="256"/>
      <c r="AL174" s="256"/>
      <c r="AM174" s="256"/>
      <c r="AN174" s="256"/>
      <c r="AO174" s="256"/>
      <c r="AP174" s="256"/>
      <c r="AQ174" s="256"/>
      <c r="AR174" s="256"/>
      <c r="AS174" s="256"/>
      <c r="AT174" s="256"/>
      <c r="AU174" s="256"/>
      <c r="AV174" s="256"/>
      <c r="AW174" s="256"/>
      <c r="AX174" s="256"/>
    </row>
    <row r="175" spans="18:50" x14ac:dyDescent="0.15">
      <c r="R175" s="255"/>
      <c r="S175" s="256"/>
      <c r="T175" s="256"/>
      <c r="U175" s="256"/>
      <c r="V175" s="256"/>
      <c r="W175" s="256"/>
      <c r="X175" s="256"/>
      <c r="Y175" s="256"/>
      <c r="Z175" s="256"/>
      <c r="AA175" s="256"/>
      <c r="AB175" s="256"/>
      <c r="AC175" s="256"/>
      <c r="AD175" s="256"/>
      <c r="AE175" s="256"/>
      <c r="AF175" s="256"/>
      <c r="AG175" s="256"/>
      <c r="AH175" s="256"/>
      <c r="AI175" s="256"/>
      <c r="AJ175" s="256"/>
      <c r="AK175" s="256"/>
      <c r="AL175" s="256"/>
      <c r="AM175" s="256"/>
      <c r="AN175" s="256"/>
      <c r="AO175" s="256"/>
      <c r="AP175" s="256"/>
      <c r="AQ175" s="256"/>
      <c r="AR175" s="256"/>
      <c r="AS175" s="256"/>
      <c r="AT175" s="256"/>
      <c r="AU175" s="256"/>
      <c r="AV175" s="256"/>
      <c r="AW175" s="256"/>
      <c r="AX175" s="256"/>
    </row>
    <row r="176" spans="18:50" x14ac:dyDescent="0.15">
      <c r="R176" s="255"/>
      <c r="S176" s="256"/>
      <c r="T176" s="256"/>
      <c r="U176" s="256"/>
      <c r="V176" s="256"/>
      <c r="W176" s="256"/>
      <c r="X176" s="256"/>
      <c r="Y176" s="256"/>
      <c r="Z176" s="256"/>
      <c r="AA176" s="256"/>
      <c r="AB176" s="256"/>
      <c r="AC176" s="256"/>
      <c r="AD176" s="256"/>
      <c r="AE176" s="256"/>
      <c r="AF176" s="256"/>
      <c r="AG176" s="256"/>
      <c r="AH176" s="256"/>
      <c r="AI176" s="256"/>
      <c r="AJ176" s="256"/>
      <c r="AK176" s="256"/>
      <c r="AL176" s="256"/>
      <c r="AM176" s="256"/>
      <c r="AN176" s="256"/>
      <c r="AO176" s="256"/>
      <c r="AP176" s="256"/>
      <c r="AQ176" s="256"/>
      <c r="AR176" s="256"/>
      <c r="AS176" s="256"/>
      <c r="AT176" s="256"/>
      <c r="AU176" s="256"/>
      <c r="AV176" s="256"/>
      <c r="AW176" s="256"/>
      <c r="AX176" s="256"/>
    </row>
    <row r="177" spans="18:50" x14ac:dyDescent="0.15">
      <c r="R177" s="255"/>
      <c r="S177" s="256"/>
      <c r="T177" s="256"/>
      <c r="U177" s="256"/>
      <c r="V177" s="256"/>
      <c r="W177" s="256"/>
      <c r="X177" s="256"/>
      <c r="Y177" s="256"/>
      <c r="Z177" s="256"/>
      <c r="AA177" s="256"/>
      <c r="AB177" s="256"/>
      <c r="AC177" s="256"/>
      <c r="AD177" s="256"/>
      <c r="AE177" s="256"/>
      <c r="AF177" s="256"/>
      <c r="AG177" s="256"/>
      <c r="AH177" s="256"/>
      <c r="AI177" s="256"/>
      <c r="AJ177" s="256"/>
      <c r="AK177" s="256"/>
      <c r="AL177" s="256"/>
      <c r="AM177" s="256"/>
      <c r="AN177" s="256"/>
      <c r="AO177" s="256"/>
      <c r="AP177" s="256"/>
      <c r="AQ177" s="256"/>
      <c r="AR177" s="256"/>
      <c r="AS177" s="256"/>
      <c r="AT177" s="256"/>
      <c r="AU177" s="256"/>
      <c r="AV177" s="256"/>
      <c r="AW177" s="256"/>
      <c r="AX177" s="256"/>
    </row>
    <row r="178" spans="18:50" x14ac:dyDescent="0.15">
      <c r="R178" s="255"/>
      <c r="S178" s="256"/>
      <c r="T178" s="256"/>
      <c r="U178" s="256"/>
      <c r="V178" s="256"/>
      <c r="W178" s="256"/>
      <c r="X178" s="256"/>
      <c r="Y178" s="256"/>
      <c r="Z178" s="256"/>
      <c r="AA178" s="256"/>
      <c r="AB178" s="256"/>
      <c r="AC178" s="256"/>
      <c r="AD178" s="256"/>
      <c r="AE178" s="256"/>
      <c r="AF178" s="256"/>
      <c r="AG178" s="256"/>
      <c r="AH178" s="256"/>
      <c r="AI178" s="256"/>
      <c r="AJ178" s="256"/>
      <c r="AK178" s="256"/>
      <c r="AL178" s="256"/>
      <c r="AM178" s="256"/>
      <c r="AN178" s="256"/>
      <c r="AO178" s="256"/>
      <c r="AP178" s="256"/>
      <c r="AQ178" s="256"/>
      <c r="AR178" s="256"/>
      <c r="AS178" s="256"/>
      <c r="AT178" s="256"/>
      <c r="AU178" s="256"/>
      <c r="AV178" s="256"/>
      <c r="AW178" s="256"/>
      <c r="AX178" s="256"/>
    </row>
    <row r="179" spans="18:50" x14ac:dyDescent="0.15">
      <c r="R179" s="255"/>
      <c r="S179" s="256"/>
      <c r="T179" s="256"/>
      <c r="U179" s="256"/>
      <c r="V179" s="256"/>
      <c r="W179" s="256"/>
      <c r="X179" s="256"/>
      <c r="Y179" s="256"/>
      <c r="Z179" s="256"/>
      <c r="AA179" s="256"/>
      <c r="AB179" s="256"/>
      <c r="AC179" s="256"/>
      <c r="AD179" s="256"/>
      <c r="AE179" s="256"/>
      <c r="AF179" s="256"/>
      <c r="AG179" s="256"/>
      <c r="AH179" s="256"/>
      <c r="AI179" s="256"/>
      <c r="AJ179" s="256"/>
      <c r="AK179" s="256"/>
      <c r="AL179" s="256"/>
      <c r="AM179" s="256"/>
      <c r="AN179" s="256"/>
      <c r="AO179" s="256"/>
      <c r="AP179" s="256"/>
      <c r="AQ179" s="256"/>
      <c r="AR179" s="256"/>
      <c r="AS179" s="256"/>
      <c r="AT179" s="256"/>
      <c r="AU179" s="256"/>
      <c r="AV179" s="256"/>
      <c r="AW179" s="256"/>
      <c r="AX179" s="256"/>
    </row>
    <row r="180" spans="18:50" x14ac:dyDescent="0.15">
      <c r="R180" s="255"/>
      <c r="S180" s="256"/>
      <c r="T180" s="256"/>
      <c r="U180" s="256"/>
      <c r="V180" s="256"/>
      <c r="W180" s="256"/>
      <c r="X180" s="256"/>
      <c r="Y180" s="256"/>
      <c r="Z180" s="256"/>
      <c r="AA180" s="256"/>
      <c r="AB180" s="256"/>
      <c r="AC180" s="256"/>
      <c r="AD180" s="256"/>
      <c r="AE180" s="256"/>
      <c r="AF180" s="256"/>
      <c r="AG180" s="256"/>
      <c r="AH180" s="256"/>
      <c r="AI180" s="256"/>
      <c r="AJ180" s="256"/>
      <c r="AK180" s="256"/>
      <c r="AL180" s="256"/>
      <c r="AM180" s="256"/>
      <c r="AN180" s="256"/>
      <c r="AO180" s="256"/>
      <c r="AP180" s="256"/>
      <c r="AQ180" s="256"/>
      <c r="AR180" s="256"/>
      <c r="AS180" s="256"/>
      <c r="AT180" s="256"/>
      <c r="AU180" s="256"/>
      <c r="AV180" s="256"/>
      <c r="AW180" s="256"/>
      <c r="AX180" s="256"/>
    </row>
    <row r="181" spans="18:50" x14ac:dyDescent="0.15">
      <c r="R181" s="255"/>
      <c r="S181" s="256"/>
      <c r="T181" s="256"/>
      <c r="U181" s="256"/>
      <c r="V181" s="256"/>
      <c r="W181" s="256"/>
      <c r="X181" s="256"/>
      <c r="Y181" s="256"/>
      <c r="Z181" s="256"/>
      <c r="AA181" s="256"/>
      <c r="AB181" s="256"/>
      <c r="AC181" s="256"/>
      <c r="AD181" s="256"/>
      <c r="AE181" s="256"/>
      <c r="AF181" s="256"/>
      <c r="AG181" s="256"/>
      <c r="AH181" s="256"/>
      <c r="AI181" s="256"/>
      <c r="AJ181" s="256"/>
      <c r="AK181" s="256"/>
      <c r="AL181" s="256"/>
      <c r="AM181" s="256"/>
      <c r="AN181" s="256"/>
      <c r="AO181" s="256"/>
      <c r="AP181" s="256"/>
      <c r="AQ181" s="256"/>
      <c r="AR181" s="256"/>
      <c r="AS181" s="256"/>
      <c r="AT181" s="256"/>
      <c r="AU181" s="256"/>
      <c r="AV181" s="256"/>
      <c r="AW181" s="256"/>
      <c r="AX181" s="256"/>
    </row>
    <row r="182" spans="18:50" x14ac:dyDescent="0.15">
      <c r="R182" s="255"/>
      <c r="S182" s="256"/>
      <c r="T182" s="256"/>
      <c r="U182" s="256"/>
      <c r="V182" s="256"/>
      <c r="W182" s="256"/>
      <c r="X182" s="256"/>
      <c r="Y182" s="256"/>
      <c r="Z182" s="256"/>
      <c r="AA182" s="256"/>
      <c r="AB182" s="256"/>
      <c r="AC182" s="256"/>
      <c r="AD182" s="256"/>
      <c r="AE182" s="256"/>
      <c r="AF182" s="256"/>
      <c r="AG182" s="256"/>
      <c r="AH182" s="256"/>
      <c r="AI182" s="256"/>
      <c r="AJ182" s="256"/>
      <c r="AK182" s="256"/>
      <c r="AL182" s="256"/>
      <c r="AM182" s="256"/>
      <c r="AN182" s="256"/>
      <c r="AO182" s="256"/>
      <c r="AP182" s="256"/>
      <c r="AQ182" s="256"/>
      <c r="AR182" s="256"/>
      <c r="AS182" s="256"/>
      <c r="AT182" s="256"/>
      <c r="AU182" s="256"/>
      <c r="AV182" s="256"/>
      <c r="AW182" s="256"/>
      <c r="AX182" s="256"/>
    </row>
    <row r="183" spans="18:50" x14ac:dyDescent="0.15">
      <c r="R183" s="255"/>
      <c r="S183" s="256"/>
      <c r="T183" s="256"/>
      <c r="U183" s="256"/>
      <c r="V183" s="256"/>
      <c r="W183" s="256"/>
      <c r="X183" s="256"/>
      <c r="Y183" s="256"/>
      <c r="Z183" s="256"/>
      <c r="AA183" s="256"/>
      <c r="AB183" s="256"/>
      <c r="AC183" s="256"/>
      <c r="AD183" s="256"/>
      <c r="AE183" s="256"/>
      <c r="AF183" s="256"/>
      <c r="AG183" s="256"/>
      <c r="AH183" s="256"/>
      <c r="AI183" s="256"/>
      <c r="AJ183" s="256"/>
      <c r="AK183" s="256"/>
      <c r="AL183" s="256"/>
      <c r="AM183" s="256"/>
      <c r="AN183" s="256"/>
      <c r="AO183" s="256"/>
      <c r="AP183" s="256"/>
      <c r="AQ183" s="256"/>
      <c r="AR183" s="256"/>
      <c r="AS183" s="256"/>
      <c r="AT183" s="256"/>
      <c r="AU183" s="256"/>
      <c r="AV183" s="256"/>
      <c r="AW183" s="256"/>
      <c r="AX183" s="256"/>
    </row>
    <row r="184" spans="18:50" x14ac:dyDescent="0.15">
      <c r="R184" s="255"/>
      <c r="S184" s="256"/>
      <c r="T184" s="256"/>
      <c r="U184" s="256"/>
      <c r="V184" s="256"/>
      <c r="W184" s="256"/>
      <c r="X184" s="256"/>
      <c r="Y184" s="256"/>
      <c r="Z184" s="256"/>
      <c r="AA184" s="256"/>
      <c r="AB184" s="256"/>
      <c r="AC184" s="256"/>
      <c r="AD184" s="256"/>
      <c r="AE184" s="256"/>
      <c r="AF184" s="256"/>
      <c r="AG184" s="256"/>
      <c r="AH184" s="256"/>
      <c r="AI184" s="256"/>
      <c r="AJ184" s="256"/>
      <c r="AK184" s="256"/>
      <c r="AL184" s="256"/>
      <c r="AM184" s="256"/>
      <c r="AN184" s="256"/>
      <c r="AO184" s="256"/>
      <c r="AP184" s="256"/>
      <c r="AQ184" s="256"/>
      <c r="AR184" s="256"/>
      <c r="AS184" s="256"/>
      <c r="AT184" s="256"/>
      <c r="AU184" s="256"/>
      <c r="AV184" s="256"/>
      <c r="AW184" s="256"/>
      <c r="AX184" s="256"/>
    </row>
    <row r="185" spans="18:50" x14ac:dyDescent="0.15">
      <c r="R185" s="255"/>
      <c r="S185" s="256"/>
      <c r="T185" s="256"/>
      <c r="U185" s="256"/>
      <c r="V185" s="256"/>
      <c r="W185" s="256"/>
      <c r="X185" s="256"/>
      <c r="Y185" s="256"/>
      <c r="Z185" s="256"/>
      <c r="AA185" s="256"/>
      <c r="AB185" s="256"/>
      <c r="AC185" s="256"/>
      <c r="AD185" s="256"/>
      <c r="AE185" s="256"/>
      <c r="AF185" s="256"/>
      <c r="AG185" s="256"/>
      <c r="AH185" s="256"/>
      <c r="AI185" s="256"/>
      <c r="AJ185" s="256"/>
      <c r="AK185" s="256"/>
      <c r="AL185" s="256"/>
      <c r="AM185" s="256"/>
      <c r="AN185" s="256"/>
      <c r="AO185" s="256"/>
      <c r="AP185" s="256"/>
      <c r="AQ185" s="256"/>
      <c r="AR185" s="256"/>
      <c r="AS185" s="256"/>
      <c r="AT185" s="256"/>
      <c r="AU185" s="256"/>
      <c r="AV185" s="256"/>
      <c r="AW185" s="256"/>
      <c r="AX185" s="256"/>
    </row>
    <row r="186" spans="18:50" x14ac:dyDescent="0.15">
      <c r="R186" s="255"/>
      <c r="S186" s="256"/>
      <c r="T186" s="256"/>
      <c r="U186" s="256"/>
      <c r="V186" s="256"/>
      <c r="W186" s="256"/>
      <c r="X186" s="256"/>
      <c r="Y186" s="256"/>
      <c r="Z186" s="256"/>
      <c r="AA186" s="256"/>
      <c r="AB186" s="256"/>
      <c r="AC186" s="256"/>
      <c r="AD186" s="256"/>
      <c r="AE186" s="256"/>
      <c r="AF186" s="256"/>
      <c r="AG186" s="256"/>
      <c r="AH186" s="256"/>
      <c r="AI186" s="256"/>
      <c r="AJ186" s="256"/>
      <c r="AK186" s="256"/>
      <c r="AL186" s="256"/>
      <c r="AM186" s="256"/>
      <c r="AN186" s="256"/>
      <c r="AO186" s="256"/>
      <c r="AP186" s="256"/>
      <c r="AQ186" s="256"/>
      <c r="AR186" s="256"/>
      <c r="AS186" s="256"/>
      <c r="AT186" s="256"/>
      <c r="AU186" s="256"/>
      <c r="AV186" s="256"/>
      <c r="AW186" s="256"/>
      <c r="AX186" s="256"/>
    </row>
    <row r="187" spans="18:50" x14ac:dyDescent="0.15">
      <c r="R187" s="255"/>
      <c r="S187" s="256"/>
      <c r="T187" s="256"/>
      <c r="U187" s="256"/>
      <c r="V187" s="256"/>
      <c r="W187" s="256"/>
      <c r="X187" s="256"/>
      <c r="Y187" s="256"/>
      <c r="Z187" s="256"/>
      <c r="AA187" s="256"/>
      <c r="AB187" s="256"/>
      <c r="AC187" s="256"/>
      <c r="AD187" s="256"/>
      <c r="AE187" s="256"/>
      <c r="AF187" s="256"/>
      <c r="AG187" s="256"/>
      <c r="AH187" s="256"/>
      <c r="AI187" s="256"/>
      <c r="AJ187" s="256"/>
      <c r="AK187" s="256"/>
      <c r="AL187" s="256"/>
      <c r="AM187" s="256"/>
      <c r="AN187" s="256"/>
      <c r="AO187" s="256"/>
      <c r="AP187" s="256"/>
      <c r="AQ187" s="256"/>
      <c r="AR187" s="256"/>
      <c r="AS187" s="256"/>
      <c r="AT187" s="256"/>
      <c r="AU187" s="256"/>
      <c r="AV187" s="256"/>
      <c r="AW187" s="256"/>
      <c r="AX187" s="256"/>
    </row>
    <row r="188" spans="18:50" x14ac:dyDescent="0.15">
      <c r="R188" s="255"/>
      <c r="S188" s="256"/>
      <c r="T188" s="256"/>
      <c r="U188" s="256"/>
      <c r="V188" s="256"/>
      <c r="W188" s="256"/>
      <c r="X188" s="256"/>
      <c r="Y188" s="256"/>
      <c r="Z188" s="256"/>
      <c r="AA188" s="256"/>
      <c r="AB188" s="256"/>
      <c r="AC188" s="256"/>
      <c r="AD188" s="256"/>
      <c r="AE188" s="256"/>
      <c r="AF188" s="256"/>
      <c r="AG188" s="256"/>
      <c r="AH188" s="256"/>
      <c r="AI188" s="256"/>
      <c r="AJ188" s="256"/>
      <c r="AK188" s="256"/>
      <c r="AL188" s="256"/>
      <c r="AM188" s="256"/>
      <c r="AN188" s="256"/>
      <c r="AO188" s="256"/>
      <c r="AP188" s="256"/>
      <c r="AQ188" s="256"/>
      <c r="AR188" s="256"/>
      <c r="AS188" s="256"/>
      <c r="AT188" s="256"/>
      <c r="AU188" s="256"/>
      <c r="AV188" s="256"/>
      <c r="AW188" s="256"/>
      <c r="AX188" s="256"/>
    </row>
    <row r="189" spans="18:50" x14ac:dyDescent="0.15">
      <c r="R189" s="255"/>
      <c r="S189" s="256"/>
      <c r="T189" s="256"/>
      <c r="U189" s="256"/>
      <c r="V189" s="256"/>
      <c r="W189" s="256"/>
      <c r="X189" s="256"/>
      <c r="Y189" s="256"/>
      <c r="Z189" s="256"/>
      <c r="AA189" s="256"/>
      <c r="AB189" s="256"/>
      <c r="AC189" s="256"/>
      <c r="AD189" s="256"/>
      <c r="AE189" s="256"/>
      <c r="AF189" s="256"/>
      <c r="AG189" s="256"/>
      <c r="AH189" s="256"/>
      <c r="AI189" s="256"/>
      <c r="AJ189" s="256"/>
      <c r="AK189" s="256"/>
      <c r="AL189" s="256"/>
      <c r="AM189" s="256"/>
      <c r="AN189" s="256"/>
      <c r="AO189" s="256"/>
      <c r="AP189" s="256"/>
      <c r="AQ189" s="256"/>
      <c r="AR189" s="256"/>
      <c r="AS189" s="256"/>
      <c r="AT189" s="256"/>
      <c r="AU189" s="256"/>
      <c r="AV189" s="256"/>
      <c r="AW189" s="256"/>
      <c r="AX189" s="256"/>
    </row>
    <row r="190" spans="18:50" x14ac:dyDescent="0.15">
      <c r="R190" s="255"/>
      <c r="S190" s="256"/>
      <c r="T190" s="256"/>
      <c r="U190" s="256"/>
      <c r="V190" s="256"/>
      <c r="W190" s="256"/>
      <c r="X190" s="256"/>
      <c r="Y190" s="256"/>
      <c r="Z190" s="256"/>
      <c r="AA190" s="256"/>
      <c r="AB190" s="256"/>
      <c r="AC190" s="256"/>
      <c r="AD190" s="256"/>
      <c r="AE190" s="256"/>
      <c r="AF190" s="256"/>
      <c r="AG190" s="256"/>
      <c r="AH190" s="256"/>
      <c r="AI190" s="256"/>
      <c r="AJ190" s="256"/>
      <c r="AK190" s="256"/>
      <c r="AL190" s="256"/>
      <c r="AM190" s="256"/>
      <c r="AN190" s="256"/>
      <c r="AO190" s="256"/>
      <c r="AP190" s="256"/>
      <c r="AQ190" s="256"/>
      <c r="AR190" s="256"/>
      <c r="AS190" s="256"/>
      <c r="AT190" s="256"/>
      <c r="AU190" s="256"/>
      <c r="AV190" s="256"/>
      <c r="AW190" s="256"/>
      <c r="AX190" s="256"/>
    </row>
    <row r="191" spans="18:50" x14ac:dyDescent="0.15">
      <c r="R191" s="255"/>
      <c r="S191" s="256"/>
      <c r="T191" s="256"/>
      <c r="U191" s="256"/>
      <c r="V191" s="256"/>
      <c r="W191" s="256"/>
      <c r="X191" s="256"/>
      <c r="Y191" s="256"/>
      <c r="Z191" s="256"/>
      <c r="AA191" s="256"/>
      <c r="AB191" s="256"/>
      <c r="AC191" s="256"/>
      <c r="AD191" s="256"/>
      <c r="AE191" s="256"/>
      <c r="AF191" s="256"/>
      <c r="AG191" s="256"/>
      <c r="AH191" s="256"/>
      <c r="AI191" s="256"/>
      <c r="AJ191" s="256"/>
      <c r="AK191" s="256"/>
      <c r="AL191" s="256"/>
      <c r="AM191" s="256"/>
      <c r="AN191" s="256"/>
      <c r="AO191" s="256"/>
      <c r="AP191" s="256"/>
      <c r="AQ191" s="256"/>
      <c r="AR191" s="256"/>
      <c r="AS191" s="256"/>
      <c r="AT191" s="256"/>
      <c r="AU191" s="256"/>
      <c r="AV191" s="256"/>
      <c r="AW191" s="256"/>
      <c r="AX191" s="256"/>
    </row>
    <row r="192" spans="18:50" x14ac:dyDescent="0.15">
      <c r="R192" s="255"/>
      <c r="S192" s="256"/>
      <c r="T192" s="256"/>
      <c r="U192" s="256"/>
      <c r="V192" s="256"/>
      <c r="W192" s="256"/>
      <c r="X192" s="256"/>
      <c r="Y192" s="256"/>
      <c r="Z192" s="256"/>
      <c r="AA192" s="256"/>
      <c r="AB192" s="256"/>
      <c r="AC192" s="256"/>
      <c r="AD192" s="256"/>
      <c r="AE192" s="256"/>
      <c r="AF192" s="256"/>
      <c r="AG192" s="256"/>
      <c r="AH192" s="256"/>
      <c r="AI192" s="256"/>
      <c r="AJ192" s="256"/>
      <c r="AK192" s="256"/>
      <c r="AL192" s="256"/>
      <c r="AM192" s="256"/>
      <c r="AN192" s="256"/>
      <c r="AO192" s="256"/>
      <c r="AP192" s="256"/>
      <c r="AQ192" s="256"/>
      <c r="AR192" s="256"/>
      <c r="AS192" s="256"/>
      <c r="AT192" s="256"/>
      <c r="AU192" s="256"/>
      <c r="AV192" s="256"/>
      <c r="AW192" s="256"/>
      <c r="AX192" s="256"/>
    </row>
    <row r="193" spans="18:50" x14ac:dyDescent="0.15">
      <c r="R193" s="255"/>
      <c r="S193" s="256"/>
      <c r="T193" s="256"/>
      <c r="U193" s="256"/>
      <c r="V193" s="256"/>
      <c r="W193" s="256"/>
      <c r="X193" s="256"/>
      <c r="Y193" s="256"/>
      <c r="Z193" s="256"/>
      <c r="AA193" s="256"/>
      <c r="AB193" s="256"/>
      <c r="AC193" s="256"/>
      <c r="AD193" s="256"/>
      <c r="AE193" s="256"/>
      <c r="AF193" s="256"/>
      <c r="AG193" s="256"/>
      <c r="AH193" s="256"/>
      <c r="AI193" s="256"/>
      <c r="AJ193" s="256"/>
      <c r="AK193" s="256"/>
      <c r="AL193" s="256"/>
      <c r="AM193" s="256"/>
      <c r="AN193" s="256"/>
      <c r="AO193" s="256"/>
      <c r="AP193" s="256"/>
      <c r="AQ193" s="256"/>
      <c r="AR193" s="256"/>
      <c r="AS193" s="256"/>
      <c r="AT193" s="256"/>
      <c r="AU193" s="256"/>
      <c r="AV193" s="256"/>
      <c r="AW193" s="256"/>
      <c r="AX193" s="256"/>
    </row>
    <row r="194" spans="18:50" x14ac:dyDescent="0.15">
      <c r="R194" s="255"/>
      <c r="S194" s="256"/>
      <c r="T194" s="256"/>
      <c r="U194" s="256"/>
      <c r="V194" s="256"/>
      <c r="W194" s="256"/>
      <c r="X194" s="256"/>
      <c r="Y194" s="256"/>
      <c r="Z194" s="256"/>
      <c r="AA194" s="256"/>
      <c r="AB194" s="256"/>
      <c r="AC194" s="256"/>
      <c r="AD194" s="256"/>
      <c r="AE194" s="256"/>
      <c r="AF194" s="256"/>
      <c r="AG194" s="256"/>
      <c r="AH194" s="256"/>
      <c r="AI194" s="256"/>
      <c r="AJ194" s="256"/>
      <c r="AK194" s="256"/>
      <c r="AL194" s="256"/>
      <c r="AM194" s="256"/>
      <c r="AN194" s="256"/>
      <c r="AO194" s="256"/>
      <c r="AP194" s="256"/>
      <c r="AQ194" s="256"/>
      <c r="AR194" s="256"/>
      <c r="AS194" s="256"/>
      <c r="AT194" s="256"/>
      <c r="AU194" s="256"/>
      <c r="AV194" s="256"/>
      <c r="AW194" s="256"/>
      <c r="AX194" s="256"/>
    </row>
    <row r="195" spans="18:50" x14ac:dyDescent="0.15">
      <c r="R195" s="255"/>
      <c r="S195" s="256"/>
      <c r="T195" s="256"/>
      <c r="U195" s="256"/>
      <c r="V195" s="256"/>
      <c r="W195" s="256"/>
      <c r="X195" s="256"/>
      <c r="Y195" s="256"/>
      <c r="Z195" s="256"/>
      <c r="AA195" s="256"/>
      <c r="AB195" s="256"/>
      <c r="AC195" s="256"/>
      <c r="AD195" s="256"/>
      <c r="AE195" s="256"/>
      <c r="AF195" s="256"/>
      <c r="AG195" s="256"/>
      <c r="AH195" s="256"/>
      <c r="AI195" s="256"/>
      <c r="AJ195" s="256"/>
      <c r="AK195" s="256"/>
      <c r="AL195" s="256"/>
      <c r="AM195" s="256"/>
      <c r="AN195" s="256"/>
      <c r="AO195" s="256"/>
      <c r="AP195" s="256"/>
      <c r="AQ195" s="256"/>
      <c r="AR195" s="256"/>
      <c r="AS195" s="256"/>
      <c r="AT195" s="256"/>
      <c r="AU195" s="256"/>
      <c r="AV195" s="256"/>
      <c r="AW195" s="256"/>
      <c r="AX195" s="256"/>
    </row>
    <row r="196" spans="18:50" x14ac:dyDescent="0.15">
      <c r="R196" s="255"/>
      <c r="S196" s="256"/>
      <c r="T196" s="256"/>
      <c r="U196" s="256"/>
      <c r="V196" s="256"/>
      <c r="W196" s="256"/>
      <c r="X196" s="256"/>
      <c r="Y196" s="256"/>
      <c r="Z196" s="256"/>
      <c r="AA196" s="256"/>
      <c r="AB196" s="256"/>
      <c r="AC196" s="256"/>
      <c r="AD196" s="256"/>
      <c r="AE196" s="256"/>
      <c r="AF196" s="256"/>
      <c r="AG196" s="256"/>
      <c r="AH196" s="256"/>
      <c r="AI196" s="256"/>
      <c r="AJ196" s="256"/>
      <c r="AK196" s="256"/>
      <c r="AL196" s="256"/>
      <c r="AM196" s="256"/>
      <c r="AN196" s="256"/>
      <c r="AO196" s="256"/>
      <c r="AP196" s="256"/>
      <c r="AQ196" s="256"/>
      <c r="AR196" s="256"/>
      <c r="AS196" s="256"/>
      <c r="AT196" s="256"/>
      <c r="AU196" s="256"/>
      <c r="AV196" s="256"/>
      <c r="AW196" s="256"/>
      <c r="AX196" s="256"/>
    </row>
    <row r="197" spans="18:50" x14ac:dyDescent="0.15">
      <c r="R197" s="255"/>
      <c r="S197" s="256"/>
      <c r="T197" s="256"/>
      <c r="U197" s="256"/>
      <c r="V197" s="256"/>
      <c r="W197" s="256"/>
      <c r="X197" s="256"/>
      <c r="Y197" s="256"/>
      <c r="Z197" s="256"/>
      <c r="AA197" s="256"/>
      <c r="AB197" s="256"/>
      <c r="AC197" s="256"/>
      <c r="AD197" s="256"/>
      <c r="AE197" s="256"/>
      <c r="AF197" s="256"/>
      <c r="AG197" s="256"/>
      <c r="AH197" s="256"/>
      <c r="AI197" s="256"/>
      <c r="AJ197" s="256"/>
      <c r="AK197" s="256"/>
      <c r="AL197" s="256"/>
      <c r="AM197" s="256"/>
      <c r="AN197" s="256"/>
      <c r="AO197" s="256"/>
      <c r="AP197" s="256"/>
      <c r="AQ197" s="256"/>
      <c r="AR197" s="256"/>
      <c r="AS197" s="256"/>
      <c r="AT197" s="256"/>
      <c r="AU197" s="256"/>
      <c r="AV197" s="256"/>
      <c r="AW197" s="256"/>
      <c r="AX197" s="256"/>
    </row>
    <row r="198" spans="18:50" x14ac:dyDescent="0.15">
      <c r="R198" s="255"/>
      <c r="S198" s="256"/>
      <c r="T198" s="256"/>
      <c r="U198" s="256"/>
      <c r="V198" s="256"/>
      <c r="W198" s="256"/>
      <c r="X198" s="256"/>
      <c r="Y198" s="256"/>
      <c r="Z198" s="256"/>
      <c r="AA198" s="256"/>
      <c r="AB198" s="256"/>
      <c r="AC198" s="256"/>
      <c r="AD198" s="256"/>
      <c r="AE198" s="256"/>
      <c r="AF198" s="256"/>
      <c r="AG198" s="256"/>
      <c r="AH198" s="256"/>
      <c r="AI198" s="256"/>
      <c r="AJ198" s="256"/>
      <c r="AK198" s="256"/>
      <c r="AL198" s="256"/>
      <c r="AM198" s="256"/>
      <c r="AN198" s="256"/>
      <c r="AO198" s="256"/>
      <c r="AP198" s="256"/>
      <c r="AQ198" s="256"/>
      <c r="AR198" s="256"/>
      <c r="AS198" s="256"/>
      <c r="AT198" s="256"/>
      <c r="AU198" s="256"/>
      <c r="AV198" s="256"/>
      <c r="AW198" s="256"/>
      <c r="AX198" s="256"/>
    </row>
    <row r="199" spans="18:50" x14ac:dyDescent="0.15">
      <c r="R199" s="255"/>
      <c r="S199" s="256"/>
      <c r="T199" s="256"/>
      <c r="U199" s="256"/>
      <c r="V199" s="256"/>
      <c r="W199" s="256"/>
      <c r="X199" s="256"/>
      <c r="Y199" s="256"/>
      <c r="Z199" s="256"/>
      <c r="AA199" s="256"/>
      <c r="AB199" s="256"/>
      <c r="AC199" s="256"/>
      <c r="AD199" s="256"/>
      <c r="AE199" s="256"/>
      <c r="AF199" s="256"/>
      <c r="AG199" s="256"/>
      <c r="AH199" s="256"/>
      <c r="AI199" s="256"/>
      <c r="AJ199" s="256"/>
      <c r="AK199" s="256"/>
      <c r="AL199" s="256"/>
      <c r="AM199" s="256"/>
      <c r="AN199" s="256"/>
      <c r="AO199" s="256"/>
      <c r="AP199" s="256"/>
      <c r="AQ199" s="256"/>
      <c r="AR199" s="256"/>
      <c r="AS199" s="256"/>
      <c r="AT199" s="256"/>
      <c r="AU199" s="256"/>
      <c r="AV199" s="256"/>
      <c r="AW199" s="256"/>
      <c r="AX199" s="256"/>
    </row>
    <row r="200" spans="18:50" x14ac:dyDescent="0.15">
      <c r="R200" s="255"/>
      <c r="S200" s="256"/>
      <c r="T200" s="256"/>
      <c r="U200" s="256"/>
      <c r="V200" s="256"/>
      <c r="W200" s="256"/>
      <c r="X200" s="256"/>
      <c r="Y200" s="256"/>
      <c r="Z200" s="256"/>
      <c r="AA200" s="256"/>
      <c r="AB200" s="256"/>
      <c r="AC200" s="256"/>
      <c r="AD200" s="256"/>
      <c r="AE200" s="256"/>
      <c r="AF200" s="256"/>
      <c r="AG200" s="256"/>
      <c r="AH200" s="256"/>
      <c r="AI200" s="256"/>
      <c r="AJ200" s="256"/>
      <c r="AK200" s="256"/>
      <c r="AL200" s="256"/>
      <c r="AM200" s="256"/>
      <c r="AN200" s="256"/>
      <c r="AO200" s="256"/>
      <c r="AP200" s="256"/>
      <c r="AQ200" s="256"/>
      <c r="AR200" s="256"/>
      <c r="AS200" s="256"/>
      <c r="AT200" s="256"/>
      <c r="AU200" s="256"/>
      <c r="AV200" s="256"/>
      <c r="AW200" s="256"/>
      <c r="AX200" s="256"/>
    </row>
    <row r="201" spans="18:50" x14ac:dyDescent="0.15">
      <c r="R201" s="255"/>
      <c r="S201" s="256"/>
      <c r="T201" s="256"/>
      <c r="U201" s="256"/>
      <c r="V201" s="256"/>
      <c r="W201" s="256"/>
      <c r="X201" s="256"/>
      <c r="Y201" s="256"/>
      <c r="Z201" s="256"/>
      <c r="AA201" s="256"/>
      <c r="AB201" s="256"/>
      <c r="AC201" s="256"/>
      <c r="AD201" s="256"/>
      <c r="AE201" s="256"/>
      <c r="AF201" s="256"/>
      <c r="AG201" s="256"/>
      <c r="AH201" s="256"/>
      <c r="AI201" s="256"/>
      <c r="AJ201" s="256"/>
      <c r="AK201" s="256"/>
      <c r="AL201" s="256"/>
      <c r="AM201" s="256"/>
      <c r="AN201" s="256"/>
      <c r="AO201" s="256"/>
      <c r="AP201" s="256"/>
      <c r="AQ201" s="256"/>
      <c r="AR201" s="256"/>
      <c r="AS201" s="256"/>
      <c r="AT201" s="256"/>
      <c r="AU201" s="256"/>
      <c r="AV201" s="256"/>
      <c r="AW201" s="256"/>
      <c r="AX201" s="256"/>
    </row>
    <row r="202" spans="18:50" x14ac:dyDescent="0.15">
      <c r="R202" s="255"/>
      <c r="S202" s="256"/>
      <c r="T202" s="256"/>
      <c r="U202" s="256"/>
      <c r="V202" s="256"/>
      <c r="W202" s="256"/>
      <c r="X202" s="256"/>
      <c r="Y202" s="256"/>
      <c r="Z202" s="256"/>
      <c r="AA202" s="256"/>
      <c r="AB202" s="256"/>
      <c r="AC202" s="256"/>
      <c r="AD202" s="256"/>
      <c r="AE202" s="256"/>
      <c r="AF202" s="256"/>
      <c r="AG202" s="256"/>
      <c r="AH202" s="256"/>
      <c r="AI202" s="256"/>
      <c r="AJ202" s="256"/>
      <c r="AK202" s="256"/>
      <c r="AL202" s="256"/>
      <c r="AM202" s="256"/>
      <c r="AN202" s="256"/>
      <c r="AO202" s="256"/>
      <c r="AP202" s="256"/>
      <c r="AQ202" s="256"/>
      <c r="AR202" s="256"/>
      <c r="AS202" s="256"/>
      <c r="AT202" s="256"/>
      <c r="AU202" s="256"/>
      <c r="AV202" s="256"/>
      <c r="AW202" s="256"/>
      <c r="AX202" s="256"/>
    </row>
    <row r="203" spans="18:50" x14ac:dyDescent="0.15">
      <c r="R203" s="255"/>
      <c r="S203" s="256"/>
      <c r="T203" s="256"/>
      <c r="U203" s="256"/>
      <c r="V203" s="256"/>
      <c r="W203" s="256"/>
      <c r="X203" s="256"/>
      <c r="Y203" s="256"/>
      <c r="Z203" s="256"/>
      <c r="AA203" s="256"/>
      <c r="AB203" s="256"/>
      <c r="AC203" s="256"/>
      <c r="AD203" s="256"/>
      <c r="AE203" s="256"/>
      <c r="AF203" s="256"/>
      <c r="AG203" s="256"/>
      <c r="AH203" s="256"/>
      <c r="AI203" s="256"/>
      <c r="AJ203" s="256"/>
      <c r="AK203" s="256"/>
      <c r="AL203" s="256"/>
      <c r="AM203" s="256"/>
      <c r="AN203" s="256"/>
      <c r="AO203" s="256"/>
      <c r="AP203" s="256"/>
      <c r="AQ203" s="256"/>
      <c r="AR203" s="256"/>
      <c r="AS203" s="256"/>
      <c r="AT203" s="256"/>
      <c r="AU203" s="256"/>
      <c r="AV203" s="256"/>
      <c r="AW203" s="256"/>
      <c r="AX203" s="256"/>
    </row>
    <row r="204" spans="18:50" x14ac:dyDescent="0.15">
      <c r="R204" s="255"/>
      <c r="S204" s="256"/>
      <c r="T204" s="256"/>
      <c r="U204" s="256"/>
      <c r="V204" s="256"/>
      <c r="W204" s="256"/>
      <c r="X204" s="256"/>
      <c r="Y204" s="256"/>
      <c r="Z204" s="256"/>
      <c r="AA204" s="256"/>
      <c r="AB204" s="256"/>
      <c r="AC204" s="256"/>
      <c r="AD204" s="256"/>
      <c r="AE204" s="256"/>
      <c r="AF204" s="256"/>
      <c r="AG204" s="256"/>
      <c r="AH204" s="256"/>
      <c r="AI204" s="256"/>
      <c r="AJ204" s="256"/>
      <c r="AK204" s="256"/>
      <c r="AL204" s="256"/>
      <c r="AM204" s="256"/>
      <c r="AN204" s="256"/>
      <c r="AO204" s="256"/>
      <c r="AP204" s="256"/>
      <c r="AQ204" s="256"/>
      <c r="AR204" s="256"/>
      <c r="AS204" s="256"/>
      <c r="AT204" s="256"/>
      <c r="AU204" s="256"/>
      <c r="AV204" s="256"/>
      <c r="AW204" s="256"/>
      <c r="AX204" s="256"/>
    </row>
    <row r="205" spans="18:50" x14ac:dyDescent="0.15">
      <c r="R205" s="255"/>
      <c r="S205" s="256"/>
      <c r="T205" s="256"/>
      <c r="U205" s="256"/>
      <c r="V205" s="256"/>
      <c r="W205" s="256"/>
      <c r="X205" s="256"/>
      <c r="Y205" s="256"/>
      <c r="Z205" s="256"/>
      <c r="AA205" s="256"/>
      <c r="AB205" s="256"/>
      <c r="AC205" s="256"/>
      <c r="AD205" s="256"/>
      <c r="AE205" s="256"/>
      <c r="AF205" s="256"/>
      <c r="AG205" s="256"/>
      <c r="AH205" s="256"/>
      <c r="AI205" s="256"/>
      <c r="AJ205" s="256"/>
      <c r="AK205" s="256"/>
      <c r="AL205" s="256"/>
      <c r="AM205" s="256"/>
      <c r="AN205" s="256"/>
      <c r="AO205" s="256"/>
      <c r="AP205" s="256"/>
      <c r="AQ205" s="256"/>
      <c r="AR205" s="256"/>
      <c r="AS205" s="256"/>
      <c r="AT205" s="256"/>
      <c r="AU205" s="256"/>
      <c r="AV205" s="256"/>
      <c r="AW205" s="256"/>
      <c r="AX205" s="256"/>
    </row>
    <row r="206" spans="18:50" x14ac:dyDescent="0.15">
      <c r="R206" s="255"/>
      <c r="S206" s="256"/>
      <c r="T206" s="256"/>
      <c r="U206" s="256"/>
      <c r="V206" s="256"/>
      <c r="W206" s="256"/>
      <c r="X206" s="256"/>
      <c r="Y206" s="256"/>
      <c r="Z206" s="256"/>
      <c r="AA206" s="256"/>
      <c r="AB206" s="256"/>
      <c r="AC206" s="256"/>
      <c r="AD206" s="256"/>
      <c r="AE206" s="256"/>
      <c r="AF206" s="256"/>
      <c r="AG206" s="256"/>
      <c r="AH206" s="256"/>
      <c r="AI206" s="256"/>
      <c r="AJ206" s="256"/>
      <c r="AK206" s="256"/>
      <c r="AL206" s="256"/>
      <c r="AM206" s="256"/>
      <c r="AN206" s="256"/>
      <c r="AO206" s="256"/>
      <c r="AP206" s="256"/>
      <c r="AQ206" s="256"/>
      <c r="AR206" s="256"/>
      <c r="AS206" s="256"/>
      <c r="AT206" s="256"/>
      <c r="AU206" s="256"/>
      <c r="AV206" s="256"/>
      <c r="AW206" s="256"/>
      <c r="AX206" s="256"/>
    </row>
    <row r="207" spans="18:50" x14ac:dyDescent="0.15">
      <c r="R207" s="255"/>
      <c r="S207" s="256"/>
      <c r="T207" s="256"/>
      <c r="U207" s="256"/>
      <c r="V207" s="256"/>
      <c r="W207" s="256"/>
      <c r="X207" s="256"/>
      <c r="Y207" s="256"/>
      <c r="Z207" s="256"/>
      <c r="AA207" s="256"/>
      <c r="AB207" s="256"/>
      <c r="AC207" s="256"/>
      <c r="AD207" s="256"/>
      <c r="AE207" s="256"/>
      <c r="AF207" s="256"/>
      <c r="AG207" s="256"/>
      <c r="AH207" s="256"/>
      <c r="AI207" s="256"/>
      <c r="AJ207" s="256"/>
      <c r="AK207" s="256"/>
      <c r="AL207" s="256"/>
      <c r="AM207" s="256"/>
      <c r="AN207" s="256"/>
      <c r="AO207" s="256"/>
      <c r="AP207" s="256"/>
      <c r="AQ207" s="256"/>
      <c r="AR207" s="256"/>
      <c r="AS207" s="256"/>
      <c r="AT207" s="256"/>
      <c r="AU207" s="256"/>
      <c r="AV207" s="256"/>
      <c r="AW207" s="256"/>
      <c r="AX207" s="256"/>
    </row>
    <row r="208" spans="18:50" x14ac:dyDescent="0.15">
      <c r="R208" s="255"/>
      <c r="S208" s="256"/>
      <c r="T208" s="256"/>
      <c r="U208" s="256"/>
      <c r="V208" s="256"/>
      <c r="W208" s="256"/>
      <c r="X208" s="256"/>
      <c r="Y208" s="256"/>
      <c r="Z208" s="256"/>
      <c r="AA208" s="256"/>
      <c r="AB208" s="256"/>
      <c r="AC208" s="256"/>
      <c r="AD208" s="256"/>
      <c r="AE208" s="256"/>
      <c r="AF208" s="256"/>
      <c r="AG208" s="256"/>
      <c r="AH208" s="256"/>
      <c r="AI208" s="256"/>
      <c r="AJ208" s="256"/>
      <c r="AK208" s="256"/>
      <c r="AL208" s="256"/>
      <c r="AM208" s="256"/>
      <c r="AN208" s="256"/>
      <c r="AO208" s="256"/>
      <c r="AP208" s="256"/>
      <c r="AQ208" s="256"/>
      <c r="AR208" s="256"/>
      <c r="AS208" s="256"/>
      <c r="AT208" s="256"/>
      <c r="AU208" s="256"/>
      <c r="AV208" s="256"/>
      <c r="AW208" s="256"/>
      <c r="AX208" s="256"/>
    </row>
    <row r="209" spans="18:50" x14ac:dyDescent="0.15">
      <c r="R209" s="255"/>
      <c r="S209" s="256"/>
      <c r="T209" s="256"/>
      <c r="U209" s="256"/>
      <c r="V209" s="256"/>
      <c r="W209" s="256"/>
      <c r="X209" s="256"/>
      <c r="Y209" s="256"/>
      <c r="Z209" s="256"/>
      <c r="AA209" s="256"/>
      <c r="AB209" s="256"/>
      <c r="AC209" s="256"/>
      <c r="AD209" s="256"/>
      <c r="AE209" s="256"/>
      <c r="AF209" s="256"/>
      <c r="AG209" s="256"/>
      <c r="AH209" s="256"/>
      <c r="AI209" s="256"/>
      <c r="AJ209" s="256"/>
      <c r="AK209" s="256"/>
      <c r="AL209" s="256"/>
      <c r="AM209" s="256"/>
      <c r="AN209" s="256"/>
      <c r="AO209" s="256"/>
      <c r="AP209" s="256"/>
      <c r="AQ209" s="256"/>
      <c r="AR209" s="256"/>
      <c r="AS209" s="256"/>
      <c r="AT209" s="256"/>
      <c r="AU209" s="256"/>
      <c r="AV209" s="256"/>
      <c r="AW209" s="256"/>
      <c r="AX209" s="256"/>
    </row>
    <row r="210" spans="18:50" x14ac:dyDescent="0.15">
      <c r="R210" s="255"/>
      <c r="S210" s="256"/>
      <c r="T210" s="256"/>
      <c r="U210" s="256"/>
      <c r="V210" s="256"/>
      <c r="W210" s="256"/>
      <c r="X210" s="256"/>
      <c r="Y210" s="256"/>
      <c r="Z210" s="256"/>
      <c r="AA210" s="256"/>
      <c r="AB210" s="256"/>
      <c r="AC210" s="256"/>
      <c r="AD210" s="256"/>
      <c r="AE210" s="256"/>
      <c r="AF210" s="256"/>
      <c r="AG210" s="256"/>
      <c r="AH210" s="256"/>
      <c r="AI210" s="256"/>
      <c r="AJ210" s="256"/>
      <c r="AK210" s="256"/>
      <c r="AL210" s="256"/>
      <c r="AM210" s="256"/>
      <c r="AN210" s="256"/>
      <c r="AO210" s="256"/>
      <c r="AP210" s="256"/>
      <c r="AQ210" s="256"/>
      <c r="AR210" s="256"/>
      <c r="AS210" s="256"/>
      <c r="AT210" s="256"/>
      <c r="AU210" s="256"/>
      <c r="AV210" s="256"/>
      <c r="AW210" s="256"/>
      <c r="AX210" s="256"/>
    </row>
    <row r="211" spans="18:50" x14ac:dyDescent="0.15">
      <c r="R211" s="255"/>
      <c r="S211" s="256"/>
      <c r="T211" s="256"/>
      <c r="U211" s="256"/>
      <c r="V211" s="256"/>
      <c r="W211" s="256"/>
      <c r="X211" s="256"/>
      <c r="Y211" s="256"/>
      <c r="Z211" s="256"/>
      <c r="AA211" s="256"/>
      <c r="AB211" s="256"/>
      <c r="AC211" s="256"/>
      <c r="AD211" s="256"/>
      <c r="AE211" s="256"/>
      <c r="AF211" s="256"/>
      <c r="AG211" s="256"/>
      <c r="AH211" s="256"/>
      <c r="AI211" s="256"/>
      <c r="AJ211" s="256"/>
      <c r="AK211" s="256"/>
      <c r="AL211" s="256"/>
      <c r="AM211" s="256"/>
      <c r="AN211" s="256"/>
      <c r="AO211" s="256"/>
      <c r="AP211" s="256"/>
      <c r="AQ211" s="256"/>
      <c r="AR211" s="256"/>
      <c r="AS211" s="256"/>
      <c r="AT211" s="256"/>
      <c r="AU211" s="256"/>
      <c r="AV211" s="256"/>
      <c r="AW211" s="256"/>
      <c r="AX211" s="256"/>
    </row>
    <row r="212" spans="18:50" x14ac:dyDescent="0.15">
      <c r="R212" s="255"/>
      <c r="S212" s="256"/>
      <c r="T212" s="256"/>
      <c r="U212" s="256"/>
      <c r="V212" s="256"/>
      <c r="W212" s="256"/>
      <c r="X212" s="256"/>
      <c r="Y212" s="256"/>
      <c r="Z212" s="256"/>
      <c r="AA212" s="256"/>
      <c r="AB212" s="256"/>
      <c r="AC212" s="256"/>
      <c r="AD212" s="256"/>
      <c r="AE212" s="256"/>
      <c r="AF212" s="256"/>
      <c r="AG212" s="256"/>
      <c r="AH212" s="256"/>
      <c r="AI212" s="256"/>
      <c r="AJ212" s="256"/>
      <c r="AK212" s="256"/>
      <c r="AL212" s="256"/>
      <c r="AM212" s="256"/>
      <c r="AN212" s="256"/>
      <c r="AO212" s="256"/>
      <c r="AP212" s="256"/>
      <c r="AQ212" s="256"/>
      <c r="AR212" s="256"/>
      <c r="AS212" s="256"/>
      <c r="AT212" s="256"/>
      <c r="AU212" s="256"/>
      <c r="AV212" s="256"/>
      <c r="AW212" s="256"/>
      <c r="AX212" s="256"/>
    </row>
    <row r="213" spans="18:50" x14ac:dyDescent="0.15">
      <c r="R213" s="255"/>
      <c r="S213" s="256"/>
      <c r="T213" s="256"/>
      <c r="U213" s="256"/>
      <c r="V213" s="256"/>
      <c r="W213" s="256"/>
      <c r="X213" s="256"/>
      <c r="Y213" s="256"/>
      <c r="Z213" s="256"/>
      <c r="AA213" s="256"/>
      <c r="AB213" s="256"/>
      <c r="AC213" s="256"/>
      <c r="AD213" s="256"/>
      <c r="AE213" s="256"/>
      <c r="AF213" s="256"/>
      <c r="AG213" s="256"/>
      <c r="AH213" s="256"/>
      <c r="AI213" s="256"/>
      <c r="AJ213" s="256"/>
      <c r="AK213" s="256"/>
      <c r="AL213" s="256"/>
      <c r="AM213" s="256"/>
      <c r="AN213" s="256"/>
      <c r="AO213" s="256"/>
      <c r="AP213" s="256"/>
      <c r="AQ213" s="256"/>
      <c r="AR213" s="256"/>
      <c r="AS213" s="256"/>
      <c r="AT213" s="256"/>
      <c r="AU213" s="256"/>
      <c r="AV213" s="256"/>
      <c r="AW213" s="256"/>
      <c r="AX213" s="256"/>
    </row>
    <row r="214" spans="18:50" x14ac:dyDescent="0.15">
      <c r="R214" s="255"/>
      <c r="S214" s="256"/>
      <c r="T214" s="256"/>
      <c r="U214" s="256"/>
      <c r="V214" s="256"/>
      <c r="W214" s="256"/>
      <c r="X214" s="256"/>
      <c r="Y214" s="256"/>
      <c r="Z214" s="256"/>
      <c r="AA214" s="256"/>
      <c r="AB214" s="256"/>
      <c r="AC214" s="256"/>
      <c r="AD214" s="256"/>
      <c r="AE214" s="256"/>
      <c r="AF214" s="256"/>
      <c r="AG214" s="256"/>
      <c r="AH214" s="256"/>
      <c r="AI214" s="256"/>
      <c r="AJ214" s="256"/>
      <c r="AK214" s="256"/>
      <c r="AL214" s="256"/>
      <c r="AM214" s="256"/>
      <c r="AN214" s="256"/>
      <c r="AO214" s="256"/>
      <c r="AP214" s="256"/>
      <c r="AQ214" s="256"/>
      <c r="AR214" s="256"/>
      <c r="AS214" s="256"/>
      <c r="AT214" s="256"/>
      <c r="AU214" s="256"/>
      <c r="AV214" s="256"/>
      <c r="AW214" s="256"/>
      <c r="AX214" s="256"/>
    </row>
    <row r="215" spans="18:50" x14ac:dyDescent="0.15">
      <c r="R215" s="255"/>
      <c r="S215" s="256"/>
      <c r="T215" s="256"/>
      <c r="U215" s="256"/>
      <c r="V215" s="256"/>
      <c r="W215" s="256"/>
      <c r="X215" s="256"/>
      <c r="Y215" s="256"/>
      <c r="Z215" s="256"/>
      <c r="AA215" s="256"/>
      <c r="AB215" s="256"/>
      <c r="AC215" s="256"/>
      <c r="AD215" s="256"/>
      <c r="AE215" s="256"/>
      <c r="AF215" s="256"/>
      <c r="AG215" s="256"/>
      <c r="AH215" s="256"/>
      <c r="AI215" s="256"/>
      <c r="AJ215" s="256"/>
      <c r="AK215" s="256"/>
      <c r="AL215" s="256"/>
      <c r="AM215" s="256"/>
      <c r="AN215" s="256"/>
      <c r="AO215" s="256"/>
      <c r="AP215" s="256"/>
      <c r="AQ215" s="256"/>
      <c r="AR215" s="256"/>
      <c r="AS215" s="256"/>
      <c r="AT215" s="256"/>
      <c r="AU215" s="256"/>
      <c r="AV215" s="256"/>
      <c r="AW215" s="256"/>
      <c r="AX215" s="256"/>
    </row>
    <row r="216" spans="18:50" x14ac:dyDescent="0.15">
      <c r="R216" s="255"/>
      <c r="S216" s="256"/>
      <c r="T216" s="256"/>
      <c r="U216" s="256"/>
      <c r="V216" s="256"/>
      <c r="W216" s="256"/>
      <c r="X216" s="256"/>
      <c r="Y216" s="256"/>
      <c r="Z216" s="256"/>
      <c r="AA216" s="256"/>
      <c r="AB216" s="256"/>
      <c r="AC216" s="256"/>
      <c r="AD216" s="256"/>
      <c r="AE216" s="256"/>
      <c r="AF216" s="256"/>
      <c r="AG216" s="256"/>
      <c r="AH216" s="256"/>
      <c r="AI216" s="256"/>
      <c r="AJ216" s="256"/>
      <c r="AK216" s="256"/>
      <c r="AL216" s="256"/>
      <c r="AM216" s="256"/>
      <c r="AN216" s="256"/>
      <c r="AO216" s="256"/>
      <c r="AP216" s="256"/>
      <c r="AQ216" s="256"/>
      <c r="AR216" s="256"/>
      <c r="AS216" s="256"/>
      <c r="AT216" s="256"/>
      <c r="AU216" s="256"/>
      <c r="AV216" s="256"/>
      <c r="AW216" s="256"/>
      <c r="AX216" s="256"/>
    </row>
    <row r="217" spans="18:50" x14ac:dyDescent="0.15">
      <c r="R217" s="255"/>
      <c r="S217" s="256"/>
      <c r="T217" s="256"/>
      <c r="U217" s="256"/>
      <c r="V217" s="256"/>
      <c r="W217" s="256"/>
      <c r="X217" s="256"/>
      <c r="Y217" s="256"/>
      <c r="Z217" s="256"/>
      <c r="AA217" s="256"/>
      <c r="AB217" s="256"/>
      <c r="AC217" s="256"/>
      <c r="AD217" s="256"/>
      <c r="AE217" s="256"/>
      <c r="AF217" s="256"/>
      <c r="AG217" s="256"/>
      <c r="AH217" s="256"/>
      <c r="AI217" s="256"/>
      <c r="AJ217" s="256"/>
      <c r="AK217" s="256"/>
      <c r="AL217" s="256"/>
      <c r="AM217" s="256"/>
      <c r="AN217" s="256"/>
      <c r="AO217" s="256"/>
      <c r="AP217" s="256"/>
      <c r="AQ217" s="256"/>
      <c r="AR217" s="256"/>
      <c r="AS217" s="256"/>
      <c r="AT217" s="256"/>
      <c r="AU217" s="256"/>
      <c r="AV217" s="256"/>
      <c r="AW217" s="256"/>
      <c r="AX217" s="256"/>
    </row>
    <row r="218" spans="18:50" x14ac:dyDescent="0.15">
      <c r="R218" s="255"/>
      <c r="S218" s="256"/>
      <c r="T218" s="256"/>
      <c r="U218" s="256"/>
      <c r="V218" s="256"/>
      <c r="W218" s="256"/>
      <c r="X218" s="256"/>
      <c r="Y218" s="256"/>
      <c r="Z218" s="256"/>
      <c r="AA218" s="256"/>
      <c r="AB218" s="256"/>
      <c r="AC218" s="256"/>
      <c r="AD218" s="256"/>
      <c r="AE218" s="256"/>
      <c r="AF218" s="256"/>
      <c r="AG218" s="256"/>
      <c r="AH218" s="256"/>
      <c r="AI218" s="256"/>
      <c r="AJ218" s="256"/>
      <c r="AK218" s="256"/>
      <c r="AL218" s="256"/>
      <c r="AM218" s="256"/>
      <c r="AN218" s="256"/>
      <c r="AO218" s="256"/>
      <c r="AP218" s="256"/>
      <c r="AQ218" s="256"/>
      <c r="AR218" s="256"/>
      <c r="AS218" s="256"/>
      <c r="AT218" s="256"/>
      <c r="AU218" s="256"/>
      <c r="AV218" s="256"/>
      <c r="AW218" s="256"/>
      <c r="AX218" s="256"/>
    </row>
    <row r="219" spans="18:50" x14ac:dyDescent="0.15">
      <c r="R219" s="255"/>
      <c r="S219" s="256"/>
      <c r="T219" s="256"/>
      <c r="U219" s="256"/>
      <c r="V219" s="256"/>
      <c r="W219" s="256"/>
      <c r="X219" s="256"/>
      <c r="Y219" s="256"/>
      <c r="Z219" s="256"/>
      <c r="AA219" s="256"/>
      <c r="AB219" s="256"/>
      <c r="AC219" s="256"/>
      <c r="AD219" s="256"/>
      <c r="AE219" s="256"/>
      <c r="AF219" s="256"/>
      <c r="AG219" s="256"/>
      <c r="AH219" s="256"/>
      <c r="AI219" s="256"/>
      <c r="AJ219" s="256"/>
      <c r="AK219" s="256"/>
      <c r="AL219" s="256"/>
      <c r="AM219" s="256"/>
      <c r="AN219" s="256"/>
      <c r="AO219" s="256"/>
      <c r="AP219" s="256"/>
      <c r="AQ219" s="256"/>
      <c r="AR219" s="256"/>
      <c r="AS219" s="256"/>
      <c r="AT219" s="256"/>
      <c r="AU219" s="256"/>
      <c r="AV219" s="256"/>
      <c r="AW219" s="256"/>
      <c r="AX219" s="256"/>
    </row>
    <row r="220" spans="18:50" x14ac:dyDescent="0.15">
      <c r="R220" s="255"/>
      <c r="S220" s="256"/>
      <c r="T220" s="256"/>
      <c r="U220" s="256"/>
      <c r="V220" s="256"/>
      <c r="W220" s="256"/>
      <c r="X220" s="256"/>
      <c r="Y220" s="256"/>
      <c r="Z220" s="256"/>
      <c r="AA220" s="256"/>
      <c r="AB220" s="256"/>
      <c r="AC220" s="256"/>
      <c r="AD220" s="256"/>
      <c r="AE220" s="256"/>
      <c r="AF220" s="256"/>
      <c r="AG220" s="256"/>
      <c r="AH220" s="256"/>
      <c r="AI220" s="256"/>
      <c r="AJ220" s="256"/>
      <c r="AK220" s="256"/>
      <c r="AL220" s="256"/>
      <c r="AM220" s="256"/>
      <c r="AN220" s="256"/>
      <c r="AO220" s="256"/>
      <c r="AP220" s="256"/>
      <c r="AQ220" s="256"/>
      <c r="AR220" s="256"/>
      <c r="AS220" s="256"/>
      <c r="AT220" s="256"/>
      <c r="AU220" s="256"/>
      <c r="AV220" s="256"/>
      <c r="AW220" s="256"/>
      <c r="AX220" s="256"/>
    </row>
    <row r="221" spans="18:50" x14ac:dyDescent="0.15">
      <c r="R221" s="255"/>
      <c r="S221" s="256"/>
      <c r="T221" s="256"/>
      <c r="U221" s="256"/>
      <c r="V221" s="256"/>
      <c r="W221" s="256"/>
      <c r="X221" s="256"/>
      <c r="Y221" s="256"/>
      <c r="Z221" s="256"/>
      <c r="AA221" s="256"/>
      <c r="AB221" s="256"/>
      <c r="AC221" s="256"/>
      <c r="AD221" s="256"/>
      <c r="AE221" s="256"/>
      <c r="AF221" s="256"/>
      <c r="AG221" s="256"/>
      <c r="AH221" s="256"/>
      <c r="AI221" s="256"/>
      <c r="AJ221" s="256"/>
      <c r="AK221" s="256"/>
      <c r="AL221" s="256"/>
      <c r="AM221" s="256"/>
      <c r="AN221" s="256"/>
      <c r="AO221" s="256"/>
      <c r="AP221" s="256"/>
      <c r="AQ221" s="256"/>
      <c r="AR221" s="256"/>
      <c r="AS221" s="256"/>
      <c r="AT221" s="256"/>
      <c r="AU221" s="256"/>
      <c r="AV221" s="256"/>
      <c r="AW221" s="256"/>
      <c r="AX221" s="256"/>
    </row>
    <row r="222" spans="18:50" x14ac:dyDescent="0.15">
      <c r="R222" s="255"/>
      <c r="S222" s="256"/>
      <c r="T222" s="256"/>
      <c r="U222" s="256"/>
      <c r="V222" s="256"/>
      <c r="W222" s="256"/>
      <c r="X222" s="256"/>
      <c r="Y222" s="256"/>
      <c r="Z222" s="256"/>
      <c r="AA222" s="256"/>
      <c r="AB222" s="256"/>
      <c r="AC222" s="256"/>
      <c r="AD222" s="256"/>
      <c r="AE222" s="256"/>
      <c r="AF222" s="256"/>
      <c r="AG222" s="256"/>
      <c r="AH222" s="256"/>
      <c r="AI222" s="256"/>
      <c r="AJ222" s="256"/>
      <c r="AK222" s="256"/>
      <c r="AL222" s="256"/>
      <c r="AM222" s="256"/>
      <c r="AN222" s="256"/>
      <c r="AO222" s="256"/>
      <c r="AP222" s="256"/>
      <c r="AQ222" s="256"/>
      <c r="AR222" s="256"/>
      <c r="AS222" s="256"/>
      <c r="AT222" s="256"/>
      <c r="AU222" s="256"/>
      <c r="AV222" s="256"/>
      <c r="AW222" s="256"/>
      <c r="AX222" s="256"/>
    </row>
    <row r="223" spans="18:50" x14ac:dyDescent="0.15">
      <c r="R223" s="255"/>
      <c r="S223" s="256"/>
      <c r="T223" s="256"/>
      <c r="U223" s="256"/>
      <c r="V223" s="256"/>
      <c r="W223" s="256"/>
      <c r="X223" s="256"/>
      <c r="Y223" s="256"/>
      <c r="Z223" s="256"/>
      <c r="AA223" s="256"/>
      <c r="AB223" s="256"/>
      <c r="AC223" s="256"/>
      <c r="AD223" s="256"/>
      <c r="AE223" s="256"/>
      <c r="AF223" s="256"/>
      <c r="AG223" s="256"/>
      <c r="AH223" s="256"/>
      <c r="AI223" s="256"/>
      <c r="AJ223" s="256"/>
      <c r="AK223" s="256"/>
      <c r="AL223" s="256"/>
      <c r="AM223" s="256"/>
      <c r="AN223" s="256"/>
      <c r="AO223" s="256"/>
      <c r="AP223" s="256"/>
      <c r="AQ223" s="256"/>
      <c r="AR223" s="256"/>
      <c r="AS223" s="256"/>
      <c r="AT223" s="256"/>
      <c r="AU223" s="256"/>
      <c r="AV223" s="256"/>
      <c r="AW223" s="256"/>
      <c r="AX223" s="256"/>
    </row>
    <row r="224" spans="18:50" x14ac:dyDescent="0.15">
      <c r="R224" s="255"/>
      <c r="S224" s="256"/>
      <c r="T224" s="256"/>
      <c r="U224" s="256"/>
      <c r="V224" s="256"/>
      <c r="W224" s="256"/>
      <c r="X224" s="256"/>
      <c r="Y224" s="256"/>
      <c r="Z224" s="256"/>
      <c r="AA224" s="256"/>
      <c r="AB224" s="256"/>
      <c r="AC224" s="256"/>
      <c r="AD224" s="256"/>
      <c r="AE224" s="256"/>
      <c r="AF224" s="256"/>
      <c r="AG224" s="256"/>
      <c r="AH224" s="256"/>
      <c r="AI224" s="256"/>
      <c r="AJ224" s="256"/>
      <c r="AK224" s="256"/>
      <c r="AL224" s="256"/>
      <c r="AM224" s="256"/>
      <c r="AN224" s="256"/>
      <c r="AO224" s="256"/>
      <c r="AP224" s="256"/>
      <c r="AQ224" s="256"/>
      <c r="AR224" s="256"/>
      <c r="AS224" s="256"/>
      <c r="AT224" s="256"/>
      <c r="AU224" s="256"/>
      <c r="AV224" s="256"/>
      <c r="AW224" s="256"/>
      <c r="AX224" s="256"/>
    </row>
    <row r="225" spans="18:50" x14ac:dyDescent="0.15">
      <c r="R225" s="255"/>
      <c r="S225" s="256"/>
      <c r="T225" s="256"/>
      <c r="U225" s="256"/>
      <c r="V225" s="256"/>
      <c r="W225" s="256"/>
      <c r="X225" s="256"/>
      <c r="Y225" s="256"/>
      <c r="Z225" s="256"/>
      <c r="AA225" s="256"/>
      <c r="AB225" s="256"/>
      <c r="AC225" s="256"/>
      <c r="AD225" s="256"/>
      <c r="AE225" s="256"/>
      <c r="AF225" s="256"/>
      <c r="AG225" s="256"/>
      <c r="AH225" s="256"/>
      <c r="AI225" s="256"/>
      <c r="AJ225" s="256"/>
      <c r="AK225" s="256"/>
      <c r="AL225" s="256"/>
      <c r="AM225" s="256"/>
      <c r="AN225" s="256"/>
      <c r="AO225" s="256"/>
      <c r="AP225" s="256"/>
      <c r="AQ225" s="256"/>
      <c r="AR225" s="256"/>
      <c r="AS225" s="256"/>
      <c r="AT225" s="256"/>
      <c r="AU225" s="256"/>
      <c r="AV225" s="256"/>
      <c r="AW225" s="256"/>
      <c r="AX225" s="256"/>
    </row>
    <row r="226" spans="18:50" x14ac:dyDescent="0.15">
      <c r="R226" s="255"/>
      <c r="S226" s="256"/>
      <c r="T226" s="256"/>
      <c r="U226" s="256"/>
      <c r="V226" s="256"/>
      <c r="W226" s="256"/>
      <c r="X226" s="256"/>
      <c r="Y226" s="256"/>
      <c r="Z226" s="256"/>
      <c r="AA226" s="256"/>
      <c r="AB226" s="256"/>
      <c r="AC226" s="256"/>
      <c r="AD226" s="256"/>
      <c r="AE226" s="256"/>
      <c r="AF226" s="256"/>
      <c r="AG226" s="256"/>
      <c r="AH226" s="256"/>
      <c r="AI226" s="256"/>
      <c r="AJ226" s="256"/>
      <c r="AK226" s="256"/>
      <c r="AL226" s="256"/>
      <c r="AM226" s="256"/>
      <c r="AN226" s="256"/>
      <c r="AO226" s="256"/>
      <c r="AP226" s="256"/>
      <c r="AQ226" s="256"/>
      <c r="AR226" s="256"/>
      <c r="AS226" s="256"/>
      <c r="AT226" s="256"/>
      <c r="AU226" s="256"/>
      <c r="AV226" s="256"/>
      <c r="AW226" s="256"/>
      <c r="AX226" s="256"/>
    </row>
    <row r="227" spans="18:50" x14ac:dyDescent="0.15">
      <c r="R227" s="255"/>
      <c r="S227" s="256"/>
      <c r="T227" s="256"/>
      <c r="U227" s="256"/>
      <c r="V227" s="256"/>
      <c r="W227" s="256"/>
      <c r="X227" s="256"/>
      <c r="Y227" s="256"/>
      <c r="Z227" s="256"/>
      <c r="AA227" s="256"/>
      <c r="AB227" s="256"/>
      <c r="AC227" s="256"/>
      <c r="AD227" s="256"/>
      <c r="AE227" s="256"/>
      <c r="AF227" s="256"/>
      <c r="AG227" s="256"/>
      <c r="AH227" s="256"/>
      <c r="AI227" s="256"/>
      <c r="AJ227" s="256"/>
      <c r="AK227" s="256"/>
      <c r="AL227" s="256"/>
      <c r="AM227" s="256"/>
      <c r="AN227" s="256"/>
      <c r="AO227" s="256"/>
      <c r="AP227" s="256"/>
      <c r="AQ227" s="256"/>
      <c r="AR227" s="256"/>
      <c r="AS227" s="256"/>
      <c r="AT227" s="256"/>
      <c r="AU227" s="256"/>
      <c r="AV227" s="256"/>
      <c r="AW227" s="256"/>
      <c r="AX227" s="256"/>
    </row>
    <row r="228" spans="18:50" x14ac:dyDescent="0.15">
      <c r="R228" s="255"/>
      <c r="S228" s="256"/>
      <c r="T228" s="256"/>
      <c r="U228" s="256"/>
      <c r="V228" s="256"/>
      <c r="W228" s="256"/>
      <c r="X228" s="256"/>
      <c r="Y228" s="256"/>
      <c r="Z228" s="256"/>
      <c r="AA228" s="256"/>
      <c r="AB228" s="256"/>
      <c r="AC228" s="256"/>
      <c r="AD228" s="256"/>
      <c r="AE228" s="256"/>
      <c r="AF228" s="256"/>
      <c r="AG228" s="256"/>
      <c r="AH228" s="256"/>
      <c r="AI228" s="256"/>
      <c r="AJ228" s="256"/>
      <c r="AK228" s="256"/>
      <c r="AL228" s="256"/>
      <c r="AM228" s="256"/>
      <c r="AN228" s="256"/>
      <c r="AO228" s="256"/>
      <c r="AP228" s="256"/>
      <c r="AQ228" s="256"/>
      <c r="AR228" s="256"/>
      <c r="AS228" s="256"/>
      <c r="AT228" s="256"/>
      <c r="AU228" s="256"/>
      <c r="AV228" s="256"/>
      <c r="AW228" s="256"/>
      <c r="AX228" s="256"/>
    </row>
    <row r="229" spans="18:50" x14ac:dyDescent="0.15">
      <c r="R229" s="255"/>
      <c r="S229" s="256"/>
      <c r="T229" s="256"/>
      <c r="U229" s="256"/>
      <c r="V229" s="256"/>
      <c r="W229" s="256"/>
      <c r="X229" s="256"/>
      <c r="Y229" s="256"/>
      <c r="Z229" s="256"/>
      <c r="AA229" s="256"/>
      <c r="AB229" s="256"/>
      <c r="AC229" s="256"/>
      <c r="AD229" s="256"/>
      <c r="AE229" s="256"/>
      <c r="AF229" s="256"/>
      <c r="AG229" s="256"/>
      <c r="AH229" s="256"/>
      <c r="AI229" s="256"/>
      <c r="AJ229" s="256"/>
      <c r="AK229" s="256"/>
      <c r="AL229" s="256"/>
      <c r="AM229" s="256"/>
      <c r="AN229" s="256"/>
      <c r="AO229" s="256"/>
      <c r="AP229" s="256"/>
      <c r="AQ229" s="256"/>
      <c r="AR229" s="256"/>
      <c r="AS229" s="256"/>
      <c r="AT229" s="256"/>
      <c r="AU229" s="256"/>
      <c r="AV229" s="256"/>
      <c r="AW229" s="256"/>
      <c r="AX229" s="256"/>
    </row>
    <row r="230" spans="18:50" x14ac:dyDescent="0.15">
      <c r="R230" s="255"/>
      <c r="S230" s="256"/>
      <c r="T230" s="256"/>
      <c r="U230" s="256"/>
      <c r="V230" s="256"/>
      <c r="W230" s="256"/>
      <c r="X230" s="256"/>
      <c r="Y230" s="256"/>
      <c r="Z230" s="256"/>
      <c r="AA230" s="256"/>
      <c r="AB230" s="256"/>
      <c r="AC230" s="256"/>
      <c r="AD230" s="256"/>
      <c r="AE230" s="256"/>
      <c r="AF230" s="256"/>
      <c r="AG230" s="256"/>
      <c r="AH230" s="256"/>
      <c r="AI230" s="256"/>
      <c r="AJ230" s="256"/>
      <c r="AK230" s="256"/>
      <c r="AL230" s="256"/>
      <c r="AM230" s="256"/>
      <c r="AN230" s="256"/>
      <c r="AO230" s="256"/>
      <c r="AP230" s="256"/>
      <c r="AQ230" s="256"/>
      <c r="AR230" s="256"/>
      <c r="AS230" s="256"/>
      <c r="AT230" s="256"/>
      <c r="AU230" s="256"/>
      <c r="AV230" s="256"/>
      <c r="AW230" s="256"/>
      <c r="AX230" s="256"/>
    </row>
    <row r="231" spans="18:50" x14ac:dyDescent="0.15">
      <c r="R231" s="255"/>
      <c r="S231" s="256"/>
      <c r="T231" s="256"/>
      <c r="U231" s="256"/>
      <c r="V231" s="256"/>
      <c r="W231" s="256"/>
      <c r="X231" s="256"/>
      <c r="Y231" s="256"/>
      <c r="Z231" s="256"/>
      <c r="AA231" s="256"/>
      <c r="AB231" s="256"/>
      <c r="AC231" s="256"/>
      <c r="AD231" s="256"/>
      <c r="AE231" s="256"/>
      <c r="AF231" s="256"/>
      <c r="AG231" s="256"/>
      <c r="AH231" s="256"/>
      <c r="AI231" s="256"/>
      <c r="AJ231" s="256"/>
      <c r="AK231" s="256"/>
      <c r="AL231" s="256"/>
      <c r="AM231" s="256"/>
      <c r="AN231" s="256"/>
      <c r="AO231" s="256"/>
      <c r="AP231" s="256"/>
      <c r="AQ231" s="256"/>
      <c r="AR231" s="256"/>
      <c r="AS231" s="256"/>
      <c r="AT231" s="256"/>
      <c r="AU231" s="256"/>
      <c r="AV231" s="256"/>
      <c r="AW231" s="256"/>
      <c r="AX231" s="256"/>
    </row>
    <row r="232" spans="18:50" x14ac:dyDescent="0.15">
      <c r="R232" s="255"/>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6"/>
    </row>
    <row r="233" spans="18:50" x14ac:dyDescent="0.15">
      <c r="R233" s="255"/>
      <c r="S233" s="256"/>
      <c r="T233" s="256"/>
      <c r="U233" s="256"/>
      <c r="V233" s="256"/>
      <c r="W233" s="256"/>
      <c r="X233" s="256"/>
      <c r="Y233" s="256"/>
      <c r="Z233" s="256"/>
      <c r="AA233" s="256"/>
      <c r="AB233" s="256"/>
      <c r="AC233" s="256"/>
      <c r="AD233" s="256"/>
      <c r="AE233" s="256"/>
      <c r="AF233" s="256"/>
      <c r="AG233" s="256"/>
      <c r="AH233" s="256"/>
      <c r="AI233" s="256"/>
      <c r="AJ233" s="256"/>
      <c r="AK233" s="256"/>
      <c r="AL233" s="256"/>
      <c r="AM233" s="256"/>
      <c r="AN233" s="256"/>
      <c r="AO233" s="256"/>
      <c r="AP233" s="256"/>
      <c r="AQ233" s="256"/>
      <c r="AR233" s="256"/>
      <c r="AS233" s="256"/>
      <c r="AT233" s="256"/>
      <c r="AU233" s="256"/>
      <c r="AV233" s="256"/>
      <c r="AW233" s="256"/>
      <c r="AX233" s="256"/>
    </row>
    <row r="234" spans="18:50" x14ac:dyDescent="0.15">
      <c r="R234" s="257"/>
      <c r="S234" s="258"/>
      <c r="T234" s="258"/>
      <c r="U234" s="258"/>
      <c r="V234" s="258"/>
      <c r="W234" s="258"/>
      <c r="X234" s="258"/>
      <c r="Y234" s="258"/>
      <c r="Z234" s="258"/>
      <c r="AA234" s="258"/>
      <c r="AB234" s="258"/>
      <c r="AC234" s="258"/>
      <c r="AD234" s="258"/>
      <c r="AE234" s="258"/>
      <c r="AF234" s="258"/>
      <c r="AG234" s="258"/>
      <c r="AH234" s="258"/>
      <c r="AI234" s="258"/>
      <c r="AJ234" s="258"/>
      <c r="AK234" s="258"/>
      <c r="AL234" s="258"/>
      <c r="AM234" s="258"/>
      <c r="AN234" s="258"/>
      <c r="AO234" s="258"/>
      <c r="AP234" s="258"/>
      <c r="AQ234" s="258"/>
      <c r="AR234" s="258"/>
      <c r="AS234" s="258"/>
      <c r="AT234" s="258"/>
      <c r="AU234" s="258"/>
      <c r="AV234" s="258"/>
      <c r="AW234" s="258"/>
      <c r="AX234" s="258"/>
    </row>
    <row r="235" spans="18:50" x14ac:dyDescent="0.15">
      <c r="R235" s="257"/>
      <c r="S235" s="258"/>
      <c r="T235" s="258"/>
      <c r="U235" s="258"/>
      <c r="V235" s="258"/>
      <c r="W235" s="258"/>
      <c r="X235" s="258"/>
      <c r="Y235" s="258"/>
      <c r="Z235" s="258"/>
      <c r="AA235" s="258"/>
      <c r="AB235" s="258"/>
      <c r="AC235" s="258"/>
      <c r="AD235" s="258"/>
      <c r="AE235" s="258"/>
      <c r="AF235" s="258"/>
      <c r="AG235" s="258"/>
      <c r="AH235" s="258"/>
      <c r="AI235" s="258"/>
      <c r="AJ235" s="258"/>
      <c r="AK235" s="258"/>
      <c r="AL235" s="258"/>
      <c r="AM235" s="258"/>
      <c r="AN235" s="258"/>
      <c r="AO235" s="258"/>
      <c r="AP235" s="258"/>
      <c r="AQ235" s="258"/>
      <c r="AR235" s="258"/>
      <c r="AS235" s="258"/>
      <c r="AT235" s="258"/>
      <c r="AU235" s="258"/>
      <c r="AV235" s="258"/>
      <c r="AW235" s="258"/>
      <c r="AX235" s="258"/>
    </row>
    <row r="236" spans="18:50" x14ac:dyDescent="0.15">
      <c r="R236" s="257"/>
      <c r="S236" s="258"/>
      <c r="T236" s="258"/>
      <c r="U236" s="258"/>
      <c r="V236" s="258"/>
      <c r="W236" s="258"/>
      <c r="X236" s="258"/>
      <c r="Y236" s="258"/>
      <c r="Z236" s="258"/>
      <c r="AA236" s="258"/>
      <c r="AB236" s="258"/>
      <c r="AC236" s="258"/>
      <c r="AD236" s="258"/>
      <c r="AE236" s="258"/>
      <c r="AF236" s="258"/>
      <c r="AG236" s="258"/>
      <c r="AH236" s="258"/>
      <c r="AI236" s="258"/>
      <c r="AJ236" s="258"/>
      <c r="AK236" s="258"/>
      <c r="AL236" s="258"/>
      <c r="AM236" s="258"/>
      <c r="AN236" s="258"/>
      <c r="AO236" s="258"/>
      <c r="AP236" s="258"/>
      <c r="AQ236" s="258"/>
      <c r="AR236" s="258"/>
      <c r="AS236" s="258"/>
      <c r="AT236" s="258"/>
      <c r="AU236" s="258"/>
      <c r="AV236" s="258"/>
      <c r="AW236" s="258"/>
      <c r="AX236" s="258"/>
    </row>
    <row r="237" spans="18:50" x14ac:dyDescent="0.15">
      <c r="R237" s="257"/>
      <c r="S237" s="258"/>
      <c r="T237" s="258"/>
      <c r="U237" s="258"/>
      <c r="V237" s="258"/>
      <c r="W237" s="258"/>
      <c r="X237" s="258"/>
      <c r="Y237" s="258"/>
      <c r="Z237" s="258"/>
      <c r="AA237" s="258"/>
      <c r="AB237" s="258"/>
      <c r="AC237" s="258"/>
      <c r="AD237" s="258"/>
      <c r="AE237" s="258"/>
      <c r="AF237" s="258"/>
      <c r="AG237" s="258"/>
      <c r="AH237" s="258"/>
      <c r="AI237" s="258"/>
      <c r="AJ237" s="258"/>
      <c r="AK237" s="258"/>
      <c r="AL237" s="258"/>
      <c r="AM237" s="258"/>
      <c r="AN237" s="258"/>
      <c r="AO237" s="258"/>
      <c r="AP237" s="258"/>
      <c r="AQ237" s="258"/>
      <c r="AR237" s="258"/>
      <c r="AS237" s="258"/>
      <c r="AT237" s="258"/>
      <c r="AU237" s="258"/>
      <c r="AV237" s="258"/>
      <c r="AW237" s="258"/>
      <c r="AX237" s="258"/>
    </row>
    <row r="238" spans="18:50" x14ac:dyDescent="0.15">
      <c r="R238" s="257"/>
      <c r="S238" s="258"/>
      <c r="T238" s="258"/>
      <c r="U238" s="258"/>
      <c r="V238" s="258"/>
      <c r="W238" s="258"/>
      <c r="X238" s="258"/>
      <c r="Y238" s="258"/>
      <c r="Z238" s="258"/>
      <c r="AA238" s="258"/>
      <c r="AB238" s="258"/>
      <c r="AC238" s="258"/>
      <c r="AD238" s="258"/>
      <c r="AE238" s="258"/>
      <c r="AF238" s="258"/>
      <c r="AG238" s="258"/>
      <c r="AH238" s="258"/>
      <c r="AI238" s="258"/>
      <c r="AJ238" s="258"/>
      <c r="AK238" s="258"/>
      <c r="AL238" s="258"/>
      <c r="AM238" s="258"/>
      <c r="AN238" s="258"/>
      <c r="AO238" s="258"/>
      <c r="AP238" s="258"/>
      <c r="AQ238" s="258"/>
      <c r="AR238" s="258"/>
      <c r="AS238" s="258"/>
      <c r="AT238" s="258"/>
      <c r="AU238" s="258"/>
      <c r="AV238" s="258"/>
      <c r="AW238" s="258"/>
      <c r="AX238" s="258"/>
    </row>
    <row r="239" spans="18:50" x14ac:dyDescent="0.15">
      <c r="R239" s="257"/>
      <c r="S239" s="258"/>
      <c r="T239" s="258"/>
      <c r="U239" s="258"/>
      <c r="V239" s="258"/>
      <c r="W239" s="258"/>
      <c r="X239" s="258"/>
      <c r="Y239" s="258"/>
      <c r="Z239" s="258"/>
      <c r="AA239" s="258"/>
      <c r="AB239" s="258"/>
      <c r="AC239" s="258"/>
      <c r="AD239" s="258"/>
      <c r="AE239" s="258"/>
      <c r="AF239" s="258"/>
      <c r="AG239" s="258"/>
      <c r="AH239" s="258"/>
      <c r="AI239" s="258"/>
      <c r="AJ239" s="258"/>
      <c r="AK239" s="258"/>
      <c r="AL239" s="258"/>
      <c r="AM239" s="258"/>
      <c r="AN239" s="258"/>
      <c r="AO239" s="258"/>
      <c r="AP239" s="258"/>
      <c r="AQ239" s="258"/>
      <c r="AR239" s="258"/>
      <c r="AS239" s="258"/>
      <c r="AT239" s="258"/>
      <c r="AU239" s="258"/>
      <c r="AV239" s="258"/>
      <c r="AW239" s="258"/>
      <c r="AX239" s="258"/>
    </row>
  </sheetData>
  <sheetProtection insertRows="0"/>
  <protectedRanges>
    <protectedRange sqref="AI2 AP2 BA26:BB142 D53:E142 F26:J142 R26:AV142" name="範囲1"/>
    <protectedRange sqref="D26:E52" name="範囲1_2"/>
  </protectedRanges>
  <mergeCells count="546">
    <mergeCell ref="AX14:BA14"/>
    <mergeCell ref="AW140:AX140"/>
    <mergeCell ref="AY140:AZ142"/>
    <mergeCell ref="BA140:BF142"/>
    <mergeCell ref="AW141:AX141"/>
    <mergeCell ref="O142:Q142"/>
    <mergeCell ref="AW142:AX142"/>
    <mergeCell ref="A140:A142"/>
    <mergeCell ref="B140:C142"/>
    <mergeCell ref="D140:E142"/>
    <mergeCell ref="F140:J142"/>
    <mergeCell ref="K140:N142"/>
    <mergeCell ref="O140:Q140"/>
    <mergeCell ref="AW137:AX137"/>
    <mergeCell ref="AY137:AZ139"/>
    <mergeCell ref="BA137:BF139"/>
    <mergeCell ref="AW138:AX138"/>
    <mergeCell ref="O139:Q139"/>
    <mergeCell ref="AW139:AX139"/>
    <mergeCell ref="A137:A139"/>
    <mergeCell ref="B137:C139"/>
    <mergeCell ref="D137:E139"/>
    <mergeCell ref="F137:J139"/>
    <mergeCell ref="K137:N139"/>
    <mergeCell ref="O137:Q137"/>
    <mergeCell ref="AW134:AX134"/>
    <mergeCell ref="AY134:AZ136"/>
    <mergeCell ref="BA134:BF136"/>
    <mergeCell ref="AW135:AX135"/>
    <mergeCell ref="O136:Q136"/>
    <mergeCell ref="AW136:AX136"/>
    <mergeCell ref="A134:A136"/>
    <mergeCell ref="B134:C136"/>
    <mergeCell ref="D134:E136"/>
    <mergeCell ref="F134:J136"/>
    <mergeCell ref="K134:N136"/>
    <mergeCell ref="O134:Q134"/>
    <mergeCell ref="AW131:AX131"/>
    <mergeCell ref="AY131:AZ133"/>
    <mergeCell ref="BA131:BF133"/>
    <mergeCell ref="AW132:AX132"/>
    <mergeCell ref="O133:Q133"/>
    <mergeCell ref="AW133:AX133"/>
    <mergeCell ref="A131:A133"/>
    <mergeCell ref="B131:C133"/>
    <mergeCell ref="D131:E133"/>
    <mergeCell ref="F131:J133"/>
    <mergeCell ref="K131:N133"/>
    <mergeCell ref="O131:Q131"/>
    <mergeCell ref="AW128:AX128"/>
    <mergeCell ref="AY128:AZ130"/>
    <mergeCell ref="BA128:BF130"/>
    <mergeCell ref="AW129:AX129"/>
    <mergeCell ref="O130:Q130"/>
    <mergeCell ref="AW130:AX130"/>
    <mergeCell ref="A128:A130"/>
    <mergeCell ref="B128:C130"/>
    <mergeCell ref="D128:E130"/>
    <mergeCell ref="F128:J130"/>
    <mergeCell ref="K128:N130"/>
    <mergeCell ref="O128:Q128"/>
    <mergeCell ref="AW125:AX125"/>
    <mergeCell ref="AY125:AZ127"/>
    <mergeCell ref="BA125:BF127"/>
    <mergeCell ref="AW126:AX126"/>
    <mergeCell ref="O127:Q127"/>
    <mergeCell ref="AW127:AX127"/>
    <mergeCell ref="A125:A127"/>
    <mergeCell ref="B125:C127"/>
    <mergeCell ref="D125:E127"/>
    <mergeCell ref="F125:J127"/>
    <mergeCell ref="K125:N127"/>
    <mergeCell ref="O125:Q125"/>
    <mergeCell ref="AW122:AX122"/>
    <mergeCell ref="AY122:AZ124"/>
    <mergeCell ref="BA122:BF124"/>
    <mergeCell ref="AW123:AX123"/>
    <mergeCell ref="O124:Q124"/>
    <mergeCell ref="AW124:AX124"/>
    <mergeCell ref="A122:A124"/>
    <mergeCell ref="B122:C124"/>
    <mergeCell ref="D122:E124"/>
    <mergeCell ref="F122:J124"/>
    <mergeCell ref="K122:N124"/>
    <mergeCell ref="O122:Q122"/>
    <mergeCell ref="AW119:AX119"/>
    <mergeCell ref="AY119:AZ121"/>
    <mergeCell ref="BA119:BF121"/>
    <mergeCell ref="AW120:AX120"/>
    <mergeCell ref="O121:Q121"/>
    <mergeCell ref="AW121:AX121"/>
    <mergeCell ref="A119:A121"/>
    <mergeCell ref="B119:C121"/>
    <mergeCell ref="D119:E121"/>
    <mergeCell ref="F119:J121"/>
    <mergeCell ref="K119:N121"/>
    <mergeCell ref="O119:Q119"/>
    <mergeCell ref="AW116:AX116"/>
    <mergeCell ref="AY116:AZ118"/>
    <mergeCell ref="BA116:BF118"/>
    <mergeCell ref="AW117:AX117"/>
    <mergeCell ref="O118:Q118"/>
    <mergeCell ref="AW118:AX118"/>
    <mergeCell ref="A116:A118"/>
    <mergeCell ref="B116:C118"/>
    <mergeCell ref="D116:E118"/>
    <mergeCell ref="F116:J118"/>
    <mergeCell ref="K116:N118"/>
    <mergeCell ref="O116:Q116"/>
    <mergeCell ref="AW113:AX113"/>
    <mergeCell ref="AY113:AZ115"/>
    <mergeCell ref="BA113:BF115"/>
    <mergeCell ref="AW114:AX114"/>
    <mergeCell ref="O115:Q115"/>
    <mergeCell ref="AW115:AX115"/>
    <mergeCell ref="A113:A115"/>
    <mergeCell ref="B113:C115"/>
    <mergeCell ref="D113:E115"/>
    <mergeCell ref="F113:J115"/>
    <mergeCell ref="K113:N115"/>
    <mergeCell ref="O113:Q113"/>
    <mergeCell ref="AW110:AX110"/>
    <mergeCell ref="AY110:AZ112"/>
    <mergeCell ref="BA110:BF112"/>
    <mergeCell ref="AW111:AX111"/>
    <mergeCell ref="O112:Q112"/>
    <mergeCell ref="AW112:AX112"/>
    <mergeCell ref="A110:A112"/>
    <mergeCell ref="B110:C112"/>
    <mergeCell ref="D110:E112"/>
    <mergeCell ref="F110:J112"/>
    <mergeCell ref="K110:N112"/>
    <mergeCell ref="O110:Q110"/>
    <mergeCell ref="AW107:AX107"/>
    <mergeCell ref="AY107:AZ109"/>
    <mergeCell ref="BA107:BF109"/>
    <mergeCell ref="AW108:AX108"/>
    <mergeCell ref="O109:Q109"/>
    <mergeCell ref="AW109:AX109"/>
    <mergeCell ref="A107:A109"/>
    <mergeCell ref="B107:C109"/>
    <mergeCell ref="D107:E109"/>
    <mergeCell ref="F107:J109"/>
    <mergeCell ref="K107:N109"/>
    <mergeCell ref="O107:Q107"/>
    <mergeCell ref="AW104:AX104"/>
    <mergeCell ref="AY104:AZ106"/>
    <mergeCell ref="BA104:BF106"/>
    <mergeCell ref="AW105:AX105"/>
    <mergeCell ref="O106:Q106"/>
    <mergeCell ref="AW106:AX106"/>
    <mergeCell ref="A104:A106"/>
    <mergeCell ref="B104:C106"/>
    <mergeCell ref="D104:E106"/>
    <mergeCell ref="F104:J106"/>
    <mergeCell ref="K104:N106"/>
    <mergeCell ref="O104:Q104"/>
    <mergeCell ref="AW101:AX101"/>
    <mergeCell ref="AY101:AZ103"/>
    <mergeCell ref="BA101:BF103"/>
    <mergeCell ref="AW102:AX102"/>
    <mergeCell ref="O103:Q103"/>
    <mergeCell ref="AW103:AX103"/>
    <mergeCell ref="A101:A103"/>
    <mergeCell ref="B101:C103"/>
    <mergeCell ref="D101:E103"/>
    <mergeCell ref="F101:J103"/>
    <mergeCell ref="K101:N103"/>
    <mergeCell ref="O101:Q101"/>
    <mergeCell ref="AW98:AX98"/>
    <mergeCell ref="AY98:AZ100"/>
    <mergeCell ref="BA98:BF100"/>
    <mergeCell ref="AW99:AX99"/>
    <mergeCell ref="O100:Q100"/>
    <mergeCell ref="AW100:AX100"/>
    <mergeCell ref="A98:A100"/>
    <mergeCell ref="B98:C100"/>
    <mergeCell ref="D98:E100"/>
    <mergeCell ref="F98:J100"/>
    <mergeCell ref="K98:N100"/>
    <mergeCell ref="O98:Q98"/>
    <mergeCell ref="AW95:AX95"/>
    <mergeCell ref="AY95:AZ97"/>
    <mergeCell ref="BA95:BF97"/>
    <mergeCell ref="AW96:AX96"/>
    <mergeCell ref="O97:Q97"/>
    <mergeCell ref="AW97:AX97"/>
    <mergeCell ref="A95:A97"/>
    <mergeCell ref="B95:C97"/>
    <mergeCell ref="D95:E97"/>
    <mergeCell ref="F95:J97"/>
    <mergeCell ref="K95:N97"/>
    <mergeCell ref="O95:Q95"/>
    <mergeCell ref="AW92:AX92"/>
    <mergeCell ref="AY92:AZ94"/>
    <mergeCell ref="BA92:BF94"/>
    <mergeCell ref="AW93:AX93"/>
    <mergeCell ref="O94:Q94"/>
    <mergeCell ref="AW94:AX94"/>
    <mergeCell ref="A92:A94"/>
    <mergeCell ref="B92:C94"/>
    <mergeCell ref="D92:E94"/>
    <mergeCell ref="F92:J94"/>
    <mergeCell ref="K92:N94"/>
    <mergeCell ref="O92:Q92"/>
    <mergeCell ref="AW89:AX89"/>
    <mergeCell ref="AY89:AZ91"/>
    <mergeCell ref="BA89:BF91"/>
    <mergeCell ref="AW90:AX90"/>
    <mergeCell ref="O91:Q91"/>
    <mergeCell ref="AW91:AX91"/>
    <mergeCell ref="A89:A91"/>
    <mergeCell ref="B89:C91"/>
    <mergeCell ref="D89:E91"/>
    <mergeCell ref="F89:J91"/>
    <mergeCell ref="K89:N91"/>
    <mergeCell ref="O89:Q89"/>
    <mergeCell ref="AW86:AX86"/>
    <mergeCell ref="AY86:AZ88"/>
    <mergeCell ref="BA86:BF88"/>
    <mergeCell ref="AW87:AX87"/>
    <mergeCell ref="O88:Q88"/>
    <mergeCell ref="AW88:AX88"/>
    <mergeCell ref="A86:A88"/>
    <mergeCell ref="B86:C88"/>
    <mergeCell ref="D86:E88"/>
    <mergeCell ref="F86:J88"/>
    <mergeCell ref="K86:N88"/>
    <mergeCell ref="O86:Q86"/>
    <mergeCell ref="AW83:AX83"/>
    <mergeCell ref="AY83:AZ85"/>
    <mergeCell ref="BA83:BF85"/>
    <mergeCell ref="AW84:AX84"/>
    <mergeCell ref="O85:Q85"/>
    <mergeCell ref="AW85:AX85"/>
    <mergeCell ref="A83:A85"/>
    <mergeCell ref="B83:C85"/>
    <mergeCell ref="D83:E85"/>
    <mergeCell ref="F83:J85"/>
    <mergeCell ref="K83:N85"/>
    <mergeCell ref="O83:Q83"/>
    <mergeCell ref="AW80:AX80"/>
    <mergeCell ref="AY80:AZ82"/>
    <mergeCell ref="BA80:BF82"/>
    <mergeCell ref="AW81:AX81"/>
    <mergeCell ref="O82:Q82"/>
    <mergeCell ref="AW82:AX82"/>
    <mergeCell ref="A80:A82"/>
    <mergeCell ref="B80:C82"/>
    <mergeCell ref="D80:E82"/>
    <mergeCell ref="F80:J82"/>
    <mergeCell ref="K80:N82"/>
    <mergeCell ref="O80:Q80"/>
    <mergeCell ref="AW77:AX77"/>
    <mergeCell ref="AY77:AZ79"/>
    <mergeCell ref="BA77:BF79"/>
    <mergeCell ref="AW78:AX78"/>
    <mergeCell ref="O79:Q79"/>
    <mergeCell ref="AW79:AX79"/>
    <mergeCell ref="A77:A79"/>
    <mergeCell ref="B77:C79"/>
    <mergeCell ref="D77:E79"/>
    <mergeCell ref="F77:J79"/>
    <mergeCell ref="K77:N79"/>
    <mergeCell ref="O77:Q77"/>
    <mergeCell ref="AW74:AX74"/>
    <mergeCell ref="AY74:AZ76"/>
    <mergeCell ref="BA74:BF76"/>
    <mergeCell ref="AW75:AX75"/>
    <mergeCell ref="O76:Q76"/>
    <mergeCell ref="AW76:AX76"/>
    <mergeCell ref="A74:A76"/>
    <mergeCell ref="B74:C76"/>
    <mergeCell ref="D74:E76"/>
    <mergeCell ref="F74:J76"/>
    <mergeCell ref="K74:N76"/>
    <mergeCell ref="O74:Q74"/>
    <mergeCell ref="AW71:AX71"/>
    <mergeCell ref="AY71:AZ73"/>
    <mergeCell ref="BA71:BF73"/>
    <mergeCell ref="AW72:AX72"/>
    <mergeCell ref="O73:Q73"/>
    <mergeCell ref="AW73:AX73"/>
    <mergeCell ref="A71:A73"/>
    <mergeCell ref="B71:C73"/>
    <mergeCell ref="D71:E73"/>
    <mergeCell ref="F71:J73"/>
    <mergeCell ref="K71:N73"/>
    <mergeCell ref="O71:Q71"/>
    <mergeCell ref="AW68:AX68"/>
    <mergeCell ref="AY68:AZ70"/>
    <mergeCell ref="BA68:BF70"/>
    <mergeCell ref="AW69:AX69"/>
    <mergeCell ref="O70:Q70"/>
    <mergeCell ref="AW70:AX70"/>
    <mergeCell ref="A68:A70"/>
    <mergeCell ref="B68:C70"/>
    <mergeCell ref="D68:E70"/>
    <mergeCell ref="F68:J70"/>
    <mergeCell ref="K68:N70"/>
    <mergeCell ref="O68:Q68"/>
    <mergeCell ref="AW65:AX65"/>
    <mergeCell ref="AY65:AZ67"/>
    <mergeCell ref="BA65:BF67"/>
    <mergeCell ref="AW66:AX66"/>
    <mergeCell ref="O67:Q67"/>
    <mergeCell ref="AW67:AX67"/>
    <mergeCell ref="A65:A67"/>
    <mergeCell ref="B65:C67"/>
    <mergeCell ref="D65:E67"/>
    <mergeCell ref="F65:J67"/>
    <mergeCell ref="K65:N67"/>
    <mergeCell ref="O65:Q65"/>
    <mergeCell ref="AW62:AX62"/>
    <mergeCell ref="AY62:AZ64"/>
    <mergeCell ref="BA62:BF64"/>
    <mergeCell ref="AW63:AX63"/>
    <mergeCell ref="O64:Q64"/>
    <mergeCell ref="AW64:AX64"/>
    <mergeCell ref="A62:A64"/>
    <mergeCell ref="B62:C64"/>
    <mergeCell ref="D62:E64"/>
    <mergeCell ref="F62:J64"/>
    <mergeCell ref="K62:N64"/>
    <mergeCell ref="O62:Q62"/>
    <mergeCell ref="AW59:AX59"/>
    <mergeCell ref="AY59:AZ61"/>
    <mergeCell ref="BA59:BF61"/>
    <mergeCell ref="AW60:AX60"/>
    <mergeCell ref="O61:Q61"/>
    <mergeCell ref="AW61:AX61"/>
    <mergeCell ref="A59:A61"/>
    <mergeCell ref="B59:C61"/>
    <mergeCell ref="D59:E61"/>
    <mergeCell ref="F59:J61"/>
    <mergeCell ref="K59:N61"/>
    <mergeCell ref="O59:Q59"/>
    <mergeCell ref="AW56:AX56"/>
    <mergeCell ref="AY56:AZ58"/>
    <mergeCell ref="BA56:BF58"/>
    <mergeCell ref="AW57:AX57"/>
    <mergeCell ref="O58:Q58"/>
    <mergeCell ref="AW58:AX58"/>
    <mergeCell ref="A56:A58"/>
    <mergeCell ref="B56:C58"/>
    <mergeCell ref="D56:E58"/>
    <mergeCell ref="F56:J58"/>
    <mergeCell ref="K56:N58"/>
    <mergeCell ref="O56:Q56"/>
    <mergeCell ref="AW53:AX53"/>
    <mergeCell ref="AY53:AZ55"/>
    <mergeCell ref="BA53:BF55"/>
    <mergeCell ref="AW54:AX54"/>
    <mergeCell ref="O55:Q55"/>
    <mergeCell ref="AW55:AX55"/>
    <mergeCell ref="A53:A55"/>
    <mergeCell ref="B53:C55"/>
    <mergeCell ref="D53:E55"/>
    <mergeCell ref="F53:J55"/>
    <mergeCell ref="K53:N55"/>
    <mergeCell ref="O53:Q53"/>
    <mergeCell ref="AW50:AX50"/>
    <mergeCell ref="AY50:AZ52"/>
    <mergeCell ref="BA50:BF52"/>
    <mergeCell ref="AW51:AX51"/>
    <mergeCell ref="O52:Q52"/>
    <mergeCell ref="AW52:AX52"/>
    <mergeCell ref="A50:A52"/>
    <mergeCell ref="B50:C52"/>
    <mergeCell ref="D50:E52"/>
    <mergeCell ref="F50:J52"/>
    <mergeCell ref="K50:N52"/>
    <mergeCell ref="O50:Q50"/>
    <mergeCell ref="AW47:AX47"/>
    <mergeCell ref="AY47:AZ49"/>
    <mergeCell ref="BA47:BF49"/>
    <mergeCell ref="AW48:AX48"/>
    <mergeCell ref="O49:Q49"/>
    <mergeCell ref="AW49:AX49"/>
    <mergeCell ref="A47:A49"/>
    <mergeCell ref="B47:C49"/>
    <mergeCell ref="D47:E49"/>
    <mergeCell ref="F47:J49"/>
    <mergeCell ref="K47:N49"/>
    <mergeCell ref="O47:Q47"/>
    <mergeCell ref="AW44:AX44"/>
    <mergeCell ref="AY44:AZ46"/>
    <mergeCell ref="BA44:BF46"/>
    <mergeCell ref="AW45:AX45"/>
    <mergeCell ref="O46:Q46"/>
    <mergeCell ref="AW46:AX46"/>
    <mergeCell ref="A44:A46"/>
    <mergeCell ref="B44:C46"/>
    <mergeCell ref="D44:E46"/>
    <mergeCell ref="F44:J46"/>
    <mergeCell ref="K44:N46"/>
    <mergeCell ref="O44:Q44"/>
    <mergeCell ref="AW41:AX41"/>
    <mergeCell ref="AY41:AZ43"/>
    <mergeCell ref="BA41:BF43"/>
    <mergeCell ref="AW42:AX42"/>
    <mergeCell ref="O43:Q43"/>
    <mergeCell ref="AW43:AX43"/>
    <mergeCell ref="A41:A43"/>
    <mergeCell ref="B41:C43"/>
    <mergeCell ref="D41:E43"/>
    <mergeCell ref="F41:J43"/>
    <mergeCell ref="K41:N43"/>
    <mergeCell ref="O41:Q41"/>
    <mergeCell ref="AW38:AX38"/>
    <mergeCell ref="AY38:AZ40"/>
    <mergeCell ref="BA38:BF40"/>
    <mergeCell ref="AW39:AX39"/>
    <mergeCell ref="O40:Q40"/>
    <mergeCell ref="AW40:AX40"/>
    <mergeCell ref="A38:A40"/>
    <mergeCell ref="B38:C40"/>
    <mergeCell ref="D38:E40"/>
    <mergeCell ref="F38:J40"/>
    <mergeCell ref="K38:N40"/>
    <mergeCell ref="O38:Q38"/>
    <mergeCell ref="AW35:AX35"/>
    <mergeCell ref="AY35:AZ37"/>
    <mergeCell ref="BA35:BF37"/>
    <mergeCell ref="AW36:AX36"/>
    <mergeCell ref="O37:Q37"/>
    <mergeCell ref="AW37:AX37"/>
    <mergeCell ref="A35:A37"/>
    <mergeCell ref="B35:C37"/>
    <mergeCell ref="D35:E37"/>
    <mergeCell ref="F35:J37"/>
    <mergeCell ref="K35:N37"/>
    <mergeCell ref="O35:Q35"/>
    <mergeCell ref="AW32:AX32"/>
    <mergeCell ref="AY32:AZ34"/>
    <mergeCell ref="BA32:BF34"/>
    <mergeCell ref="AW33:AX33"/>
    <mergeCell ref="O34:Q34"/>
    <mergeCell ref="AW34:AX34"/>
    <mergeCell ref="A32:A34"/>
    <mergeCell ref="B32:C34"/>
    <mergeCell ref="D32:E34"/>
    <mergeCell ref="F32:J34"/>
    <mergeCell ref="K32:N34"/>
    <mergeCell ref="O32:Q32"/>
    <mergeCell ref="AW29:AX29"/>
    <mergeCell ref="AY29:AZ31"/>
    <mergeCell ref="BA29:BF31"/>
    <mergeCell ref="AW30:AX30"/>
    <mergeCell ref="O31:Q31"/>
    <mergeCell ref="AW31:AX31"/>
    <mergeCell ref="A29:A31"/>
    <mergeCell ref="B29:C31"/>
    <mergeCell ref="D29:E31"/>
    <mergeCell ref="F29:J31"/>
    <mergeCell ref="K29:N31"/>
    <mergeCell ref="O29:Q29"/>
    <mergeCell ref="AW26:AX26"/>
    <mergeCell ref="AY26:AZ28"/>
    <mergeCell ref="BA26:BF28"/>
    <mergeCell ref="AW27:AX27"/>
    <mergeCell ref="O28:Q28"/>
    <mergeCell ref="AW28:AX28"/>
    <mergeCell ref="A26:A28"/>
    <mergeCell ref="B26:C28"/>
    <mergeCell ref="D26:E28"/>
    <mergeCell ref="F26:J28"/>
    <mergeCell ref="K26:N28"/>
    <mergeCell ref="O26:Q26"/>
    <mergeCell ref="A21:A25"/>
    <mergeCell ref="B21:C25"/>
    <mergeCell ref="D21:E25"/>
    <mergeCell ref="F21:J25"/>
    <mergeCell ref="K21:N25"/>
    <mergeCell ref="O21:Q25"/>
    <mergeCell ref="B18:F18"/>
    <mergeCell ref="AD18:AG18"/>
    <mergeCell ref="AH18:AL18"/>
    <mergeCell ref="R21:AV21"/>
    <mergeCell ref="AN18:AW18"/>
    <mergeCell ref="AW21:AX25"/>
    <mergeCell ref="AX18:BA18"/>
    <mergeCell ref="AD19:AG19"/>
    <mergeCell ref="AH19:AL19"/>
    <mergeCell ref="AN19:AW19"/>
    <mergeCell ref="AX19:BA19"/>
    <mergeCell ref="AY21:AZ25"/>
    <mergeCell ref="BA21:BF25"/>
    <mergeCell ref="R22:X22"/>
    <mergeCell ref="Y22:AE22"/>
    <mergeCell ref="AF22:AL22"/>
    <mergeCell ref="AM22:AS22"/>
    <mergeCell ref="AT22:AV22"/>
    <mergeCell ref="AX15:BA15"/>
    <mergeCell ref="B16:M16"/>
    <mergeCell ref="AD16:AG16"/>
    <mergeCell ref="AH16:AL16"/>
    <mergeCell ref="AN16:AR16"/>
    <mergeCell ref="AD17:AG17"/>
    <mergeCell ref="AH17:AL17"/>
    <mergeCell ref="AN17:AR17"/>
    <mergeCell ref="AS17:AW17"/>
    <mergeCell ref="AD14:AG14"/>
    <mergeCell ref="AH14:AL14"/>
    <mergeCell ref="AN14:AR14"/>
    <mergeCell ref="AS14:AW14"/>
    <mergeCell ref="AD15:AG15"/>
    <mergeCell ref="AH15:AL15"/>
    <mergeCell ref="AN15:AR15"/>
    <mergeCell ref="AS15:AW15"/>
    <mergeCell ref="AD12:AG12"/>
    <mergeCell ref="AH12:AL12"/>
    <mergeCell ref="AN12:AR12"/>
    <mergeCell ref="AS12:AW12"/>
    <mergeCell ref="AD9:AG9"/>
    <mergeCell ref="AH9:AL9"/>
    <mergeCell ref="AN9:AR9"/>
    <mergeCell ref="AS9:AW9"/>
    <mergeCell ref="AX9:BA9"/>
    <mergeCell ref="AX12:BA12"/>
    <mergeCell ref="AD13:AG13"/>
    <mergeCell ref="AH13:AL13"/>
    <mergeCell ref="AN13:AR13"/>
    <mergeCell ref="AS13:AW13"/>
    <mergeCell ref="AX13:BA13"/>
    <mergeCell ref="AD10:AG10"/>
    <mergeCell ref="AH10:AL10"/>
    <mergeCell ref="AN10:AR10"/>
    <mergeCell ref="AS10:AW10"/>
    <mergeCell ref="AX10:BA10"/>
    <mergeCell ref="AD11:AG11"/>
    <mergeCell ref="AH11:AL11"/>
    <mergeCell ref="AN11:AR11"/>
    <mergeCell ref="AS11:AW11"/>
    <mergeCell ref="AX11:BA11"/>
    <mergeCell ref="AI2:AJ2"/>
    <mergeCell ref="AL2:AM2"/>
    <mergeCell ref="AP2:AQ2"/>
    <mergeCell ref="BD2:BE2"/>
    <mergeCell ref="AK4:BE4"/>
    <mergeCell ref="BA6:BB6"/>
    <mergeCell ref="AD8:AG8"/>
    <mergeCell ref="AH8:AL8"/>
    <mergeCell ref="AN8:AR8"/>
    <mergeCell ref="AS8:AW8"/>
    <mergeCell ref="AX8:BA8"/>
  </mergeCells>
  <phoneticPr fontId="1"/>
  <dataValidations count="2">
    <dataValidation type="list" allowBlank="1" showErrorMessage="1" promptTitle="該当する英字を選択してください。" prompt="A：常勤で専従　_x000a_B：常勤で兼務_x000a_C：非常勤で専従_x000a_D：非常勤で兼務" sqref="D53:D54 D56:D57 D59:D60 D62:D63 D74:D75 D65:D66 D68:D69 D71:D72 D95:D96 D77:D78 D80:D81 D83:D84 D86:D87 D98:D99 D89:D90 D92:D93 D101:D102 D104:D105 D107:D108 D110:D111 D29:D30 D50:D51 D47:D48 D44:D45 D41:D42 D38:D39 D35:D36 D32:D33 D26:D27 D113:D114 D116:D117 D119:D120 D122:D123 D125:D126 D128:D129 D131:D132 D134:D135 D137:D138 D140:D141" xr:uid="{00000000-0002-0000-0400-000000000000}">
      <formula1>"A,B,C,D"</formula1>
    </dataValidation>
    <dataValidation type="list" allowBlank="1" showInputMessage="1" showErrorMessage="1" sqref="B26:C142" xr:uid="{00000000-0002-0000-0400-000002000000}">
      <formula1>"管理者,代表者,介護従業者,計画作成担当者"</formula1>
    </dataValidation>
  </dataValidations>
  <printOptions horizontalCentered="1"/>
  <pageMargins left="0.39370078740157483" right="0.39370078740157483" top="0.55118110236220474" bottom="0.35433070866141736" header="0.39370078740157483" footer="0.39370078740157483"/>
  <pageSetup paperSize="9" scale="59" fitToHeight="0" orientation="landscape" useFirstPageNumber="1" r:id="rId1"/>
  <headerFooter alignWithMargins="0"/>
  <rowBreaks count="2" manualBreakCount="2">
    <brk id="52" max="57" man="1"/>
    <brk id="103" max="57" man="1"/>
  </rowBreaks>
  <drawing r:id="rId2"/>
  <extLst>
    <ext xmlns:x14="http://schemas.microsoft.com/office/spreadsheetml/2009/9/main" uri="{CCE6A557-97BC-4b89-ADB6-D9C93CAAB3DF}">
      <x14:dataValidations xmlns:xm="http://schemas.microsoft.com/office/excel/2006/main" count="1">
        <x14: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xr:uid="{CB9481CF-9E55-424C-94BB-B5C6A36B3D0B}">
          <x14:formula1>
            <xm:f>'【記載例】従業者名簿（GH）'!$AF$1:$AF$11</xm:f>
          </x14:formula1>
          <xm:sqref>F26:J142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BF239"/>
  <sheetViews>
    <sheetView showGridLines="0" view="pageBreakPreview" zoomScale="70" zoomScaleNormal="90" zoomScaleSheetLayoutView="70" workbookViewId="0">
      <pane xSplit="17" ySplit="25" topLeftCell="R26" activePane="bottomRight" state="frozen"/>
      <selection pane="topRight" activeCell="R1" sqref="R1"/>
      <selection pane="bottomLeft" activeCell="A26" sqref="A26"/>
      <selection pane="bottomRight" activeCell="R26" sqref="R26"/>
    </sheetView>
  </sheetViews>
  <sheetFormatPr defaultColWidth="9" defaultRowHeight="14.25" x14ac:dyDescent="0.15"/>
  <cols>
    <col min="1" max="1" width="4.25" style="216" customWidth="1"/>
    <col min="2" max="3" width="5.125" style="215" customWidth="1"/>
    <col min="4" max="14" width="4.25" style="215" customWidth="1"/>
    <col min="15" max="16" width="5.625" style="254" hidden="1" customWidth="1"/>
    <col min="17" max="17" width="5.625" style="254" customWidth="1"/>
    <col min="18" max="18" width="4.25" style="216" customWidth="1"/>
    <col min="19" max="48" width="4.25" style="215" customWidth="1"/>
    <col min="49" max="50" width="4.25" style="295" customWidth="1"/>
    <col min="51" max="62" width="4.25" style="215" customWidth="1"/>
    <col min="63" max="16384" width="9" style="215"/>
  </cols>
  <sheetData>
    <row r="1" spans="1:58" ht="21" customHeight="1" x14ac:dyDescent="0.15">
      <c r="A1" s="215" t="s">
        <v>603</v>
      </c>
      <c r="O1" s="215"/>
      <c r="P1" s="215"/>
      <c r="Q1" s="215"/>
      <c r="AY1" s="217"/>
      <c r="AZ1" s="217"/>
    </row>
    <row r="2" spans="1:58" ht="21" customHeight="1" x14ac:dyDescent="0.15">
      <c r="O2" s="215"/>
      <c r="P2" s="215"/>
      <c r="Q2" s="215"/>
      <c r="AH2" s="218" t="s">
        <v>504</v>
      </c>
      <c r="AI2" s="557">
        <v>8</v>
      </c>
      <c r="AJ2" s="557"/>
      <c r="AK2" s="218" t="s">
        <v>505</v>
      </c>
      <c r="AL2" s="558">
        <f>IF(AI2=0,"",YEAR(DATE(2018+AI2,1,1)))</f>
        <v>2026</v>
      </c>
      <c r="AM2" s="558"/>
      <c r="AN2" s="219" t="s">
        <v>507</v>
      </c>
      <c r="AO2" s="219" t="s">
        <v>508</v>
      </c>
      <c r="AP2" s="557"/>
      <c r="AQ2" s="557"/>
      <c r="AR2" s="219" t="s">
        <v>509</v>
      </c>
      <c r="BA2" s="220" t="s">
        <v>579</v>
      </c>
      <c r="BB2" s="220"/>
      <c r="BC2" s="220"/>
      <c r="BD2" s="559">
        <f>DAY(EOMONTH(DATE(AL2,AP2,1),0))</f>
        <v>31</v>
      </c>
      <c r="BE2" s="560"/>
      <c r="BF2" s="220" t="s">
        <v>580</v>
      </c>
    </row>
    <row r="3" spans="1:58" s="223" customFormat="1" ht="21" customHeight="1" x14ac:dyDescent="0.25">
      <c r="A3" s="221" t="s">
        <v>581</v>
      </c>
      <c r="B3" s="222"/>
      <c r="C3" s="222"/>
      <c r="W3" s="224"/>
      <c r="X3" s="224"/>
      <c r="AI3" s="225" t="s">
        <v>582</v>
      </c>
      <c r="AW3" s="296"/>
      <c r="AX3" s="296"/>
      <c r="AY3" s="217"/>
      <c r="AZ3" s="217"/>
    </row>
    <row r="4" spans="1:58" s="223" customFormat="1" ht="21" customHeight="1" x14ac:dyDescent="0.15">
      <c r="A4" s="226"/>
      <c r="B4" s="226"/>
      <c r="C4" s="226"/>
      <c r="D4" s="226"/>
      <c r="E4" s="226"/>
      <c r="F4" s="226"/>
      <c r="G4" s="226"/>
      <c r="H4" s="226"/>
      <c r="I4" s="226"/>
      <c r="J4" s="226"/>
      <c r="K4" s="226"/>
      <c r="L4" s="226"/>
      <c r="M4" s="226"/>
      <c r="N4" s="226"/>
      <c r="O4" s="226"/>
      <c r="P4" s="226"/>
      <c r="Q4" s="226"/>
      <c r="AI4" s="227" t="s">
        <v>0</v>
      </c>
      <c r="AJ4" s="227" t="s">
        <v>505</v>
      </c>
      <c r="AK4" s="561"/>
      <c r="AL4" s="561"/>
      <c r="AM4" s="561"/>
      <c r="AN4" s="561"/>
      <c r="AO4" s="561"/>
      <c r="AP4" s="561"/>
      <c r="AQ4" s="561"/>
      <c r="AR4" s="561"/>
      <c r="AS4" s="561"/>
      <c r="AT4" s="561"/>
      <c r="AU4" s="561"/>
      <c r="AV4" s="561"/>
      <c r="AW4" s="561"/>
      <c r="AX4" s="561"/>
      <c r="AY4" s="561"/>
      <c r="AZ4" s="561"/>
      <c r="BA4" s="561"/>
      <c r="BB4" s="561"/>
      <c r="BC4" s="561"/>
      <c r="BD4" s="561"/>
      <c r="BE4" s="561"/>
      <c r="BF4" s="228" t="s">
        <v>510</v>
      </c>
    </row>
    <row r="5" spans="1:58" s="223" customFormat="1" ht="21" customHeight="1" x14ac:dyDescent="0.15">
      <c r="A5" s="226"/>
      <c r="B5" s="226"/>
      <c r="C5" s="226"/>
      <c r="D5" s="226"/>
      <c r="E5" s="226"/>
      <c r="F5" s="226"/>
      <c r="G5" s="226"/>
      <c r="H5" s="226"/>
      <c r="I5" s="226"/>
      <c r="J5" s="226"/>
      <c r="K5" s="226"/>
      <c r="L5" s="226"/>
      <c r="M5" s="226"/>
      <c r="N5" s="226"/>
      <c r="O5" s="226"/>
      <c r="P5" s="226"/>
      <c r="Q5" s="226"/>
      <c r="R5" s="218"/>
      <c r="S5" s="229"/>
      <c r="T5" s="229"/>
      <c r="U5" s="218"/>
      <c r="V5" s="263"/>
      <c r="W5" s="263"/>
      <c r="X5" s="219"/>
      <c r="Y5" s="219"/>
      <c r="Z5" s="229"/>
      <c r="AA5" s="229"/>
      <c r="AB5" s="219"/>
      <c r="AW5" s="297"/>
      <c r="AX5" s="297"/>
    </row>
    <row r="6" spans="1:58" s="223" customFormat="1" ht="21" customHeight="1" x14ac:dyDescent="0.2">
      <c r="B6" s="230"/>
      <c r="C6" s="230"/>
      <c r="D6" s="231"/>
      <c r="E6" s="231"/>
      <c r="F6" s="231"/>
      <c r="G6" s="231"/>
      <c r="H6" s="231"/>
      <c r="I6" s="231"/>
      <c r="J6" s="231"/>
      <c r="K6" s="231"/>
      <c r="L6" s="231"/>
      <c r="M6" s="231"/>
      <c r="N6" s="231"/>
      <c r="O6" s="231"/>
      <c r="P6" s="231"/>
      <c r="Q6" s="231"/>
      <c r="R6" s="231"/>
      <c r="S6" s="231"/>
      <c r="T6" s="232"/>
      <c r="U6" s="233"/>
      <c r="V6" s="234"/>
      <c r="W6" s="233"/>
      <c r="X6" s="235"/>
      <c r="AG6" s="236"/>
      <c r="AH6" s="236"/>
      <c r="AI6" s="236"/>
      <c r="AM6" s="215" t="s">
        <v>583</v>
      </c>
      <c r="AN6" s="215"/>
      <c r="AO6" s="215"/>
      <c r="AP6" s="215"/>
      <c r="AQ6" s="215"/>
      <c r="AR6" s="215"/>
      <c r="AS6" s="215"/>
      <c r="AT6" s="215"/>
      <c r="AU6" s="215"/>
      <c r="AV6" s="215"/>
      <c r="AW6" s="295"/>
      <c r="AX6" s="295"/>
      <c r="AY6" s="215"/>
      <c r="BA6" s="562"/>
      <c r="BB6" s="562"/>
      <c r="BC6" s="215" t="s">
        <v>584</v>
      </c>
    </row>
    <row r="7" spans="1:58" s="223" customFormat="1" ht="21" customHeight="1" x14ac:dyDescent="0.2">
      <c r="B7" s="230"/>
      <c r="C7" s="230"/>
      <c r="D7" s="231"/>
      <c r="E7" s="231"/>
      <c r="F7" s="231"/>
      <c r="G7" s="231"/>
      <c r="H7" s="231"/>
      <c r="I7" s="231"/>
      <c r="J7" s="231"/>
      <c r="K7" s="231"/>
      <c r="L7" s="231"/>
      <c r="M7" s="231"/>
      <c r="N7" s="231"/>
      <c r="O7" s="231"/>
      <c r="P7" s="231"/>
      <c r="Q7" s="231"/>
      <c r="R7" s="231"/>
      <c r="S7" s="231"/>
      <c r="T7" s="232"/>
      <c r="U7" s="233"/>
      <c r="V7" s="234"/>
      <c r="W7" s="233"/>
      <c r="X7" s="235"/>
      <c r="AG7" s="236"/>
      <c r="AH7" s="236"/>
      <c r="AI7" s="236"/>
      <c r="AM7" s="215"/>
      <c r="AN7" s="215"/>
      <c r="AO7" s="215"/>
      <c r="AP7" s="215"/>
      <c r="AQ7" s="215"/>
      <c r="AR7" s="215"/>
      <c r="AS7" s="215"/>
      <c r="AT7" s="215"/>
      <c r="AU7" s="215"/>
      <c r="AV7" s="215"/>
      <c r="AW7" s="295"/>
      <c r="AX7" s="295"/>
      <c r="AY7" s="215"/>
      <c r="BA7" s="270"/>
      <c r="BB7" s="270"/>
      <c r="BC7" s="215"/>
    </row>
    <row r="8" spans="1:58" s="223" customFormat="1" ht="21" customHeight="1" x14ac:dyDescent="0.2">
      <c r="B8" s="230"/>
      <c r="C8" s="230"/>
      <c r="D8" s="231"/>
      <c r="E8" s="231"/>
      <c r="F8" s="231"/>
      <c r="G8" s="231"/>
      <c r="H8" s="231"/>
      <c r="I8" s="231"/>
      <c r="J8" s="231"/>
      <c r="K8" s="231"/>
      <c r="L8" s="231"/>
      <c r="M8" s="231"/>
      <c r="N8" s="231"/>
      <c r="O8" s="231"/>
      <c r="P8" s="231"/>
      <c r="Q8" s="231"/>
      <c r="R8" s="231"/>
      <c r="S8" s="231"/>
      <c r="T8" s="232"/>
      <c r="U8" s="233"/>
      <c r="V8" s="234"/>
      <c r="W8" s="233"/>
      <c r="X8" s="235"/>
      <c r="AD8" s="563" t="s">
        <v>615</v>
      </c>
      <c r="AE8" s="563"/>
      <c r="AF8" s="563"/>
      <c r="AG8" s="563"/>
      <c r="AH8" s="564" t="s">
        <v>616</v>
      </c>
      <c r="AI8" s="564"/>
      <c r="AJ8" s="564"/>
      <c r="AK8" s="564"/>
      <c r="AL8" s="564"/>
      <c r="AM8" s="276" t="s">
        <v>617</v>
      </c>
      <c r="AN8" s="565" t="s">
        <v>618</v>
      </c>
      <c r="AO8" s="565"/>
      <c r="AP8" s="565"/>
      <c r="AQ8" s="565"/>
      <c r="AR8" s="565"/>
      <c r="AS8" s="566" t="s">
        <v>619</v>
      </c>
      <c r="AT8" s="567"/>
      <c r="AU8" s="567"/>
      <c r="AV8" s="567"/>
      <c r="AW8" s="568"/>
      <c r="AX8" s="565" t="s">
        <v>620</v>
      </c>
      <c r="AY8" s="565"/>
      <c r="AZ8" s="565"/>
      <c r="BA8" s="565"/>
      <c r="BB8" s="270"/>
      <c r="BC8" s="215"/>
    </row>
    <row r="9" spans="1:58" s="223" customFormat="1" ht="21" customHeight="1" x14ac:dyDescent="0.2">
      <c r="B9" s="230"/>
      <c r="C9" s="230"/>
      <c r="D9" s="231"/>
      <c r="E9" s="231"/>
      <c r="F9" s="231"/>
      <c r="G9" s="231"/>
      <c r="H9" s="231"/>
      <c r="I9" s="231"/>
      <c r="J9" s="231"/>
      <c r="K9" s="231"/>
      <c r="L9" s="231"/>
      <c r="M9" s="231"/>
      <c r="N9" s="231"/>
      <c r="O9" s="231"/>
      <c r="P9" s="231"/>
      <c r="Q9" s="231"/>
      <c r="R9" s="231"/>
      <c r="S9" s="231"/>
      <c r="T9" s="232"/>
      <c r="U9" s="233"/>
      <c r="V9" s="234"/>
      <c r="W9" s="233"/>
      <c r="X9" s="235"/>
      <c r="AD9" s="569"/>
      <c r="AE9" s="569"/>
      <c r="AF9" s="569"/>
      <c r="AG9" s="569"/>
      <c r="AH9" s="570"/>
      <c r="AI9" s="570"/>
      <c r="AJ9" s="570"/>
      <c r="AK9" s="570"/>
      <c r="AL9" s="570"/>
      <c r="AM9" s="277"/>
      <c r="AN9" s="571"/>
      <c r="AO9" s="571"/>
      <c r="AP9" s="571"/>
      <c r="AQ9" s="571"/>
      <c r="AR9" s="571"/>
      <c r="AS9" s="571"/>
      <c r="AT9" s="571"/>
      <c r="AU9" s="571"/>
      <c r="AV9" s="571"/>
      <c r="AW9" s="571"/>
      <c r="AX9" s="571"/>
      <c r="AY9" s="571"/>
      <c r="AZ9" s="571"/>
      <c r="BA9" s="571"/>
      <c r="BB9" s="270"/>
      <c r="BC9" s="215"/>
    </row>
    <row r="10" spans="1:58" s="223" customFormat="1" ht="21" customHeight="1" x14ac:dyDescent="0.2">
      <c r="B10" s="230"/>
      <c r="C10" s="230"/>
      <c r="D10" s="231"/>
      <c r="E10" s="231"/>
      <c r="F10" s="231"/>
      <c r="G10" s="231"/>
      <c r="H10" s="231"/>
      <c r="I10" s="231"/>
      <c r="J10" s="231"/>
      <c r="K10" s="231"/>
      <c r="L10" s="231"/>
      <c r="M10" s="231"/>
      <c r="N10" s="231"/>
      <c r="O10" s="231"/>
      <c r="P10" s="231"/>
      <c r="Q10" s="231"/>
      <c r="R10" s="231"/>
      <c r="S10" s="231"/>
      <c r="T10" s="232"/>
      <c r="U10" s="233"/>
      <c r="V10" s="234"/>
      <c r="W10" s="233"/>
      <c r="X10" s="235"/>
      <c r="AD10" s="581"/>
      <c r="AE10" s="582"/>
      <c r="AF10" s="582"/>
      <c r="AG10" s="583"/>
      <c r="AH10" s="578"/>
      <c r="AI10" s="579"/>
      <c r="AJ10" s="579"/>
      <c r="AK10" s="579"/>
      <c r="AL10" s="580"/>
      <c r="AM10" s="275"/>
      <c r="AN10" s="578"/>
      <c r="AO10" s="579"/>
      <c r="AP10" s="579"/>
      <c r="AQ10" s="579"/>
      <c r="AR10" s="580"/>
      <c r="AS10" s="572"/>
      <c r="AT10" s="573"/>
      <c r="AU10" s="573"/>
      <c r="AV10" s="573"/>
      <c r="AW10" s="574"/>
      <c r="AX10" s="572"/>
      <c r="AY10" s="573"/>
      <c r="AZ10" s="573"/>
      <c r="BA10" s="574"/>
      <c r="BB10" s="270"/>
      <c r="BC10" s="215"/>
    </row>
    <row r="11" spans="1:58" s="223" customFormat="1" ht="21" customHeight="1" x14ac:dyDescent="0.2">
      <c r="B11" s="230"/>
      <c r="C11" s="230"/>
      <c r="D11" s="231"/>
      <c r="E11" s="231"/>
      <c r="F11" s="231"/>
      <c r="G11" s="231"/>
      <c r="H11" s="231"/>
      <c r="I11" s="231"/>
      <c r="J11" s="231"/>
      <c r="K11" s="231"/>
      <c r="L11" s="231"/>
      <c r="M11" s="231"/>
      <c r="N11" s="231"/>
      <c r="O11" s="231"/>
      <c r="P11" s="231"/>
      <c r="Q11" s="231"/>
      <c r="R11" s="231"/>
      <c r="S11" s="231"/>
      <c r="T11" s="232"/>
      <c r="U11" s="233"/>
      <c r="V11" s="234"/>
      <c r="W11" s="233"/>
      <c r="X11" s="235"/>
      <c r="AD11" s="575"/>
      <c r="AE11" s="576"/>
      <c r="AF11" s="576"/>
      <c r="AG11" s="577"/>
      <c r="AH11" s="578"/>
      <c r="AI11" s="579"/>
      <c r="AJ11" s="579"/>
      <c r="AK11" s="579"/>
      <c r="AL11" s="580"/>
      <c r="AM11" s="271"/>
      <c r="AN11" s="578"/>
      <c r="AO11" s="579"/>
      <c r="AP11" s="579"/>
      <c r="AQ11" s="579"/>
      <c r="AR11" s="580"/>
      <c r="AS11" s="572"/>
      <c r="AT11" s="573"/>
      <c r="AU11" s="573"/>
      <c r="AV11" s="573"/>
      <c r="AW11" s="574"/>
      <c r="AX11" s="572"/>
      <c r="AY11" s="573"/>
      <c r="AZ11" s="573"/>
      <c r="BA11" s="574"/>
      <c r="BB11" s="270"/>
      <c r="BC11" s="215"/>
    </row>
    <row r="12" spans="1:58" s="223" customFormat="1" ht="21.75" customHeight="1" x14ac:dyDescent="0.15">
      <c r="AC12" s="235"/>
      <c r="AD12" s="575"/>
      <c r="AE12" s="576"/>
      <c r="AF12" s="576"/>
      <c r="AG12" s="577"/>
      <c r="AH12" s="575"/>
      <c r="AI12" s="576"/>
      <c r="AJ12" s="576"/>
      <c r="AK12" s="576"/>
      <c r="AL12" s="577"/>
      <c r="AM12" s="271"/>
      <c r="AN12" s="575"/>
      <c r="AO12" s="576"/>
      <c r="AP12" s="576"/>
      <c r="AQ12" s="576"/>
      <c r="AR12" s="577"/>
      <c r="AS12" s="575"/>
      <c r="AT12" s="576"/>
      <c r="AU12" s="576"/>
      <c r="AV12" s="576"/>
      <c r="AW12" s="577"/>
      <c r="AX12" s="572"/>
      <c r="AY12" s="573"/>
      <c r="AZ12" s="573"/>
      <c r="BA12" s="574"/>
    </row>
    <row r="13" spans="1:58" s="223" customFormat="1" ht="21.75" customHeight="1" x14ac:dyDescent="0.15">
      <c r="B13" s="260"/>
      <c r="C13" s="260"/>
      <c r="D13" s="260"/>
      <c r="E13" s="260"/>
      <c r="F13" s="260"/>
      <c r="G13" s="260"/>
      <c r="H13" s="260"/>
      <c r="I13" s="260"/>
      <c r="J13" s="260"/>
      <c r="K13" s="233"/>
      <c r="L13" s="237"/>
      <c r="M13" s="237"/>
      <c r="N13" s="237"/>
      <c r="O13" s="237"/>
      <c r="P13" s="237"/>
      <c r="Q13" s="237"/>
      <c r="R13" s="235"/>
      <c r="S13" s="235"/>
      <c r="T13" s="235"/>
      <c r="U13" s="235"/>
      <c r="V13" s="235"/>
      <c r="W13" s="235"/>
      <c r="X13" s="235"/>
      <c r="Y13" s="235"/>
      <c r="Z13" s="235"/>
      <c r="AA13" s="235"/>
      <c r="AB13" s="235"/>
      <c r="AC13" s="235"/>
      <c r="AD13" s="575"/>
      <c r="AE13" s="576"/>
      <c r="AF13" s="576"/>
      <c r="AG13" s="577"/>
      <c r="AH13" s="575"/>
      <c r="AI13" s="576"/>
      <c r="AJ13" s="576"/>
      <c r="AK13" s="576"/>
      <c r="AL13" s="577"/>
      <c r="AM13" s="271"/>
      <c r="AN13" s="575"/>
      <c r="AO13" s="576"/>
      <c r="AP13" s="576"/>
      <c r="AQ13" s="576"/>
      <c r="AR13" s="577"/>
      <c r="AS13" s="575"/>
      <c r="AT13" s="576"/>
      <c r="AU13" s="576"/>
      <c r="AV13" s="576"/>
      <c r="AW13" s="577"/>
      <c r="AX13" s="572"/>
      <c r="AY13" s="573"/>
      <c r="AZ13" s="573"/>
      <c r="BA13" s="574"/>
    </row>
    <row r="14" spans="1:58" s="223" customFormat="1" ht="21.75" customHeight="1" x14ac:dyDescent="0.15">
      <c r="B14" s="260"/>
      <c r="C14" s="260"/>
      <c r="D14" s="260"/>
      <c r="E14" s="260"/>
      <c r="F14" s="260"/>
      <c r="G14" s="260"/>
      <c r="H14" s="260"/>
      <c r="I14" s="260"/>
      <c r="J14" s="260"/>
      <c r="K14" s="233"/>
      <c r="L14" s="237"/>
      <c r="M14" s="237"/>
      <c r="N14" s="237"/>
      <c r="O14" s="237"/>
      <c r="P14" s="237"/>
      <c r="Q14" s="237"/>
      <c r="R14" s="235"/>
      <c r="S14" s="235"/>
      <c r="T14" s="235"/>
      <c r="U14" s="235"/>
      <c r="V14" s="235"/>
      <c r="W14" s="235"/>
      <c r="X14" s="235"/>
      <c r="Y14" s="235"/>
      <c r="Z14" s="235"/>
      <c r="AA14" s="235"/>
      <c r="AB14" s="235"/>
      <c r="AC14" s="235"/>
      <c r="AD14" s="575"/>
      <c r="AE14" s="576"/>
      <c r="AF14" s="576"/>
      <c r="AG14" s="577"/>
      <c r="AH14" s="575"/>
      <c r="AI14" s="576"/>
      <c r="AJ14" s="576"/>
      <c r="AK14" s="576"/>
      <c r="AL14" s="577"/>
      <c r="AM14" s="271"/>
      <c r="AN14" s="575"/>
      <c r="AO14" s="576"/>
      <c r="AP14" s="576"/>
      <c r="AQ14" s="576"/>
      <c r="AR14" s="577"/>
      <c r="AS14" s="575"/>
      <c r="AT14" s="576"/>
      <c r="AU14" s="576"/>
      <c r="AV14" s="576"/>
      <c r="AW14" s="577"/>
      <c r="AX14" s="298"/>
      <c r="AY14" s="273"/>
      <c r="AZ14" s="273"/>
      <c r="BA14" s="274"/>
    </row>
    <row r="15" spans="1:58" s="223" customFormat="1" ht="21.75" customHeight="1" x14ac:dyDescent="0.15">
      <c r="B15" s="342"/>
      <c r="C15" s="342"/>
      <c r="D15" s="342"/>
      <c r="E15" s="342"/>
      <c r="F15" s="342"/>
      <c r="G15" s="342"/>
      <c r="H15" s="342"/>
      <c r="I15" s="342"/>
      <c r="J15" s="342"/>
      <c r="K15" s="242"/>
      <c r="L15" s="343"/>
      <c r="M15" s="343"/>
      <c r="N15" s="343"/>
      <c r="O15" s="343"/>
      <c r="P15" s="343"/>
      <c r="Q15" s="343"/>
      <c r="R15" s="235"/>
      <c r="S15" s="235"/>
      <c r="T15" s="235"/>
      <c r="U15" s="235"/>
      <c r="V15" s="235"/>
      <c r="W15" s="235"/>
      <c r="X15" s="235"/>
      <c r="Y15" s="235"/>
      <c r="Z15" s="235"/>
      <c r="AA15" s="235"/>
      <c r="AB15" s="235"/>
      <c r="AC15" s="235"/>
      <c r="AD15" s="575"/>
      <c r="AE15" s="576"/>
      <c r="AF15" s="576"/>
      <c r="AG15" s="577"/>
      <c r="AH15" s="575"/>
      <c r="AI15" s="576"/>
      <c r="AJ15" s="576"/>
      <c r="AK15" s="576"/>
      <c r="AL15" s="577"/>
      <c r="AM15" s="271"/>
      <c r="AN15" s="575"/>
      <c r="AO15" s="576"/>
      <c r="AP15" s="576"/>
      <c r="AQ15" s="576"/>
      <c r="AR15" s="577"/>
      <c r="AS15" s="575"/>
      <c r="AT15" s="576"/>
      <c r="AU15" s="576"/>
      <c r="AV15" s="576"/>
      <c r="AW15" s="577"/>
      <c r="AX15" s="572"/>
      <c r="AY15" s="573"/>
      <c r="AZ15" s="573"/>
      <c r="BA15" s="574"/>
    </row>
    <row r="16" spans="1:58" s="223" customFormat="1" ht="21.75" customHeight="1" x14ac:dyDescent="0.15">
      <c r="B16" s="584" t="s">
        <v>760</v>
      </c>
      <c r="C16" s="584"/>
      <c r="D16" s="584"/>
      <c r="E16" s="584"/>
      <c r="F16" s="584"/>
      <c r="G16" s="584"/>
      <c r="H16" s="584"/>
      <c r="I16" s="584"/>
      <c r="J16" s="584"/>
      <c r="K16" s="584"/>
      <c r="L16" s="584"/>
      <c r="M16" s="584"/>
      <c r="N16" s="345" t="s">
        <v>604</v>
      </c>
      <c r="O16" s="345"/>
      <c r="P16" s="345"/>
      <c r="Q16" s="345"/>
      <c r="R16" s="269" t="s">
        <v>606</v>
      </c>
      <c r="S16" s="269"/>
      <c r="T16" s="269" t="s">
        <v>607</v>
      </c>
      <c r="U16" s="269" t="s">
        <v>605</v>
      </c>
      <c r="V16" s="269" t="s">
        <v>646</v>
      </c>
      <c r="W16" s="269"/>
      <c r="X16" s="269" t="s">
        <v>606</v>
      </c>
      <c r="Y16" s="269"/>
      <c r="Z16" s="261" t="s">
        <v>607</v>
      </c>
      <c r="AA16" s="262"/>
      <c r="AB16" s="238"/>
      <c r="AC16" s="235"/>
      <c r="AD16" s="575"/>
      <c r="AE16" s="576"/>
      <c r="AF16" s="576"/>
      <c r="AG16" s="577"/>
      <c r="AH16" s="575"/>
      <c r="AI16" s="576"/>
      <c r="AJ16" s="576"/>
      <c r="AK16" s="576"/>
      <c r="AL16" s="577"/>
      <c r="AM16" s="271"/>
      <c r="AN16" s="575"/>
      <c r="AO16" s="576"/>
      <c r="AP16" s="576"/>
      <c r="AQ16" s="576"/>
      <c r="AR16" s="577"/>
      <c r="AS16" s="272"/>
      <c r="AT16" s="272"/>
      <c r="AU16" s="272"/>
      <c r="AV16" s="272"/>
      <c r="AW16" s="299"/>
      <c r="AX16" s="298"/>
      <c r="AY16" s="273"/>
      <c r="AZ16" s="273"/>
      <c r="BA16" s="274"/>
    </row>
    <row r="17" spans="1:58" s="223" customFormat="1" ht="21.75" customHeight="1" x14ac:dyDescent="0.15">
      <c r="B17" s="260"/>
      <c r="C17" s="260"/>
      <c r="D17" s="260"/>
      <c r="E17" s="260"/>
      <c r="F17" s="260"/>
      <c r="G17" s="260"/>
      <c r="H17" s="260"/>
      <c r="I17" s="260"/>
      <c r="J17" s="260"/>
      <c r="L17" s="237"/>
      <c r="M17" s="237"/>
      <c r="N17" s="237"/>
      <c r="O17" s="237"/>
      <c r="P17" s="237"/>
      <c r="Q17" s="237"/>
      <c r="R17" s="235"/>
      <c r="S17" s="235"/>
      <c r="T17" s="235"/>
      <c r="U17" s="235"/>
      <c r="V17" s="235"/>
      <c r="W17" s="235"/>
      <c r="X17" s="235"/>
      <c r="Y17" s="235"/>
      <c r="Z17" s="235"/>
      <c r="AA17" s="235"/>
      <c r="AB17" s="235"/>
      <c r="AC17" s="235"/>
      <c r="AD17" s="575"/>
      <c r="AE17" s="576"/>
      <c r="AF17" s="576"/>
      <c r="AG17" s="577"/>
      <c r="AH17" s="575"/>
      <c r="AI17" s="576"/>
      <c r="AJ17" s="576"/>
      <c r="AK17" s="576"/>
      <c r="AL17" s="577"/>
      <c r="AM17" s="271"/>
      <c r="AN17" s="575"/>
      <c r="AO17" s="576"/>
      <c r="AP17" s="576"/>
      <c r="AQ17" s="576"/>
      <c r="AR17" s="577"/>
      <c r="AS17" s="576"/>
      <c r="AT17" s="576"/>
      <c r="AU17" s="576"/>
      <c r="AV17" s="576"/>
      <c r="AW17" s="577"/>
      <c r="AX17" s="298"/>
      <c r="AY17" s="273"/>
      <c r="AZ17" s="273"/>
      <c r="BA17" s="274"/>
    </row>
    <row r="18" spans="1:58" s="223" customFormat="1" ht="21.75" customHeight="1" x14ac:dyDescent="0.15">
      <c r="B18" s="613" t="s">
        <v>608</v>
      </c>
      <c r="C18" s="613"/>
      <c r="D18" s="613"/>
      <c r="E18" s="613"/>
      <c r="F18" s="613"/>
      <c r="G18" s="269"/>
      <c r="H18" s="269" t="s">
        <v>606</v>
      </c>
      <c r="I18" s="269"/>
      <c r="J18" s="269" t="s">
        <v>607</v>
      </c>
      <c r="K18" s="268" t="s">
        <v>605</v>
      </c>
      <c r="L18" s="268"/>
      <c r="M18" s="268" t="s">
        <v>606</v>
      </c>
      <c r="N18" s="268"/>
      <c r="O18" s="268"/>
      <c r="P18" s="268"/>
      <c r="Q18" s="268"/>
      <c r="R18" s="268" t="s">
        <v>607</v>
      </c>
      <c r="S18" s="259" t="s">
        <v>609</v>
      </c>
      <c r="T18" s="259"/>
      <c r="U18" s="259"/>
      <c r="V18" s="259"/>
      <c r="W18" s="235"/>
      <c r="X18" s="235"/>
      <c r="Y18" s="235"/>
      <c r="Z18" s="235"/>
      <c r="AA18" s="235"/>
      <c r="AB18" s="235"/>
      <c r="AC18" s="235"/>
      <c r="AD18" s="575" t="s">
        <v>623</v>
      </c>
      <c r="AE18" s="576"/>
      <c r="AF18" s="576"/>
      <c r="AG18" s="577"/>
      <c r="AH18" s="575"/>
      <c r="AI18" s="576"/>
      <c r="AJ18" s="576"/>
      <c r="AK18" s="576"/>
      <c r="AL18" s="577"/>
      <c r="AM18" s="271" t="s">
        <v>634</v>
      </c>
      <c r="AN18" s="575" t="s">
        <v>639</v>
      </c>
      <c r="AO18" s="576"/>
      <c r="AP18" s="576"/>
      <c r="AQ18" s="576"/>
      <c r="AR18" s="576"/>
      <c r="AS18" s="576"/>
      <c r="AT18" s="576"/>
      <c r="AU18" s="576"/>
      <c r="AV18" s="576"/>
      <c r="AW18" s="577"/>
      <c r="AX18" s="572" t="s">
        <v>645</v>
      </c>
      <c r="AY18" s="573"/>
      <c r="AZ18" s="573"/>
      <c r="BA18" s="574"/>
    </row>
    <row r="19" spans="1:58" s="223" customFormat="1" ht="21.75" customHeight="1" x14ac:dyDescent="0.15">
      <c r="B19" s="260"/>
      <c r="C19" s="260"/>
      <c r="D19" s="260"/>
      <c r="E19" s="260"/>
      <c r="F19" s="260"/>
      <c r="G19" s="260"/>
      <c r="H19" s="260"/>
      <c r="I19" s="260"/>
      <c r="J19" s="260"/>
      <c r="K19" s="233"/>
      <c r="L19" s="237"/>
      <c r="M19" s="237"/>
      <c r="N19" s="237"/>
      <c r="O19" s="237"/>
      <c r="P19" s="237"/>
      <c r="Q19" s="237"/>
      <c r="R19" s="235"/>
      <c r="S19" s="235"/>
      <c r="T19" s="235"/>
      <c r="U19" s="235"/>
      <c r="V19" s="235"/>
      <c r="W19" s="235"/>
      <c r="X19" s="235"/>
      <c r="Y19" s="235"/>
      <c r="Z19" s="235"/>
      <c r="AA19" s="235"/>
      <c r="AB19" s="235"/>
      <c r="AD19" s="575" t="s">
        <v>624</v>
      </c>
      <c r="AE19" s="576"/>
      <c r="AF19" s="576"/>
      <c r="AG19" s="577"/>
      <c r="AH19" s="575"/>
      <c r="AI19" s="576"/>
      <c r="AJ19" s="576"/>
      <c r="AK19" s="576"/>
      <c r="AL19" s="577"/>
      <c r="AM19" s="271" t="s">
        <v>635</v>
      </c>
      <c r="AN19" s="575" t="s">
        <v>640</v>
      </c>
      <c r="AO19" s="576"/>
      <c r="AP19" s="576"/>
      <c r="AQ19" s="576"/>
      <c r="AR19" s="576"/>
      <c r="AS19" s="576"/>
      <c r="AT19" s="576"/>
      <c r="AU19" s="576"/>
      <c r="AV19" s="576"/>
      <c r="AW19" s="577"/>
      <c r="AX19" s="572" t="s">
        <v>645</v>
      </c>
      <c r="AY19" s="573"/>
      <c r="AZ19" s="573"/>
      <c r="BA19" s="574"/>
      <c r="BB19" s="238"/>
    </row>
    <row r="20" spans="1:58" s="223" customFormat="1" ht="21" customHeight="1" x14ac:dyDescent="0.15">
      <c r="C20" s="239"/>
      <c r="D20" s="240" t="s">
        <v>585</v>
      </c>
      <c r="E20" s="239"/>
      <c r="F20" s="239"/>
      <c r="G20" s="239"/>
      <c r="H20" s="239"/>
      <c r="I20" s="239"/>
      <c r="J20" s="239"/>
      <c r="K20" s="239"/>
      <c r="L20" s="239"/>
      <c r="M20" s="239"/>
      <c r="N20" s="239"/>
      <c r="R20" s="239"/>
      <c r="S20" s="239"/>
      <c r="T20" s="239"/>
      <c r="U20" s="239"/>
      <c r="V20" s="239"/>
      <c r="W20" s="239"/>
      <c r="X20" s="239"/>
      <c r="Y20" s="239"/>
      <c r="Z20" s="239"/>
      <c r="AA20" s="239"/>
      <c r="AB20" s="239"/>
      <c r="AC20" s="239"/>
      <c r="AD20" s="241"/>
      <c r="AE20" s="241"/>
      <c r="AF20" s="241"/>
      <c r="AG20" s="242"/>
      <c r="AN20" s="243"/>
      <c r="AO20" s="243"/>
      <c r="AP20" s="243"/>
      <c r="AQ20" s="243"/>
      <c r="AR20" s="243"/>
      <c r="AS20" s="243"/>
      <c r="AT20" s="243"/>
      <c r="AU20" s="243"/>
      <c r="AV20" s="243"/>
      <c r="AW20" s="300"/>
      <c r="AX20" s="300"/>
      <c r="AY20" s="244"/>
      <c r="AZ20" s="244"/>
      <c r="BA20" s="243"/>
      <c r="BB20" s="243"/>
      <c r="BC20" s="243"/>
    </row>
    <row r="21" spans="1:58" ht="18.75" customHeight="1" x14ac:dyDescent="0.15">
      <c r="A21" s="585" t="s">
        <v>516</v>
      </c>
      <c r="B21" s="586" t="s">
        <v>517</v>
      </c>
      <c r="C21" s="587"/>
      <c r="D21" s="592" t="s">
        <v>586</v>
      </c>
      <c r="E21" s="593"/>
      <c r="F21" s="592" t="s">
        <v>587</v>
      </c>
      <c r="G21" s="598"/>
      <c r="H21" s="598"/>
      <c r="I21" s="598"/>
      <c r="J21" s="593"/>
      <c r="K21" s="586" t="s">
        <v>588</v>
      </c>
      <c r="L21" s="601"/>
      <c r="M21" s="601"/>
      <c r="N21" s="587"/>
      <c r="O21" s="604"/>
      <c r="P21" s="605"/>
      <c r="Q21" s="606"/>
      <c r="R21" s="614" t="s">
        <v>589</v>
      </c>
      <c r="S21" s="614"/>
      <c r="T21" s="614"/>
      <c r="U21" s="614"/>
      <c r="V21" s="614"/>
      <c r="W21" s="614"/>
      <c r="X21" s="614"/>
      <c r="Y21" s="614"/>
      <c r="Z21" s="614"/>
      <c r="AA21" s="614"/>
      <c r="AB21" s="614"/>
      <c r="AC21" s="614"/>
      <c r="AD21" s="614"/>
      <c r="AE21" s="614"/>
      <c r="AF21" s="614"/>
      <c r="AG21" s="614"/>
      <c r="AH21" s="614"/>
      <c r="AI21" s="614"/>
      <c r="AJ21" s="614"/>
      <c r="AK21" s="614"/>
      <c r="AL21" s="614"/>
      <c r="AM21" s="614"/>
      <c r="AN21" s="614"/>
      <c r="AO21" s="614"/>
      <c r="AP21" s="614"/>
      <c r="AQ21" s="614"/>
      <c r="AR21" s="614"/>
      <c r="AS21" s="614"/>
      <c r="AT21" s="614"/>
      <c r="AU21" s="614"/>
      <c r="AV21" s="614"/>
      <c r="AW21" s="615" t="s">
        <v>590</v>
      </c>
      <c r="AX21" s="616"/>
      <c r="AY21" s="621" t="s">
        <v>591</v>
      </c>
      <c r="AZ21" s="621"/>
      <c r="BA21" s="621" t="s">
        <v>592</v>
      </c>
      <c r="BB21" s="621"/>
      <c r="BC21" s="621"/>
      <c r="BD21" s="621"/>
      <c r="BE21" s="621"/>
      <c r="BF21" s="621"/>
    </row>
    <row r="22" spans="1:58" ht="18.75" customHeight="1" x14ac:dyDescent="0.15">
      <c r="A22" s="585"/>
      <c r="B22" s="588"/>
      <c r="C22" s="589"/>
      <c r="D22" s="594"/>
      <c r="E22" s="595"/>
      <c r="F22" s="594"/>
      <c r="G22" s="599"/>
      <c r="H22" s="599"/>
      <c r="I22" s="599"/>
      <c r="J22" s="595"/>
      <c r="K22" s="588"/>
      <c r="L22" s="602"/>
      <c r="M22" s="602"/>
      <c r="N22" s="589"/>
      <c r="O22" s="607"/>
      <c r="P22" s="608"/>
      <c r="Q22" s="609"/>
      <c r="R22" s="614" t="s">
        <v>593</v>
      </c>
      <c r="S22" s="614"/>
      <c r="T22" s="614"/>
      <c r="U22" s="614"/>
      <c r="V22" s="614"/>
      <c r="W22" s="614"/>
      <c r="X22" s="614"/>
      <c r="Y22" s="614" t="s">
        <v>594</v>
      </c>
      <c r="Z22" s="614"/>
      <c r="AA22" s="614"/>
      <c r="AB22" s="614"/>
      <c r="AC22" s="614"/>
      <c r="AD22" s="614"/>
      <c r="AE22" s="614"/>
      <c r="AF22" s="614" t="s">
        <v>595</v>
      </c>
      <c r="AG22" s="614"/>
      <c r="AH22" s="614"/>
      <c r="AI22" s="614"/>
      <c r="AJ22" s="614"/>
      <c r="AK22" s="614"/>
      <c r="AL22" s="614"/>
      <c r="AM22" s="614" t="s">
        <v>596</v>
      </c>
      <c r="AN22" s="614"/>
      <c r="AO22" s="614"/>
      <c r="AP22" s="614"/>
      <c r="AQ22" s="614"/>
      <c r="AR22" s="614"/>
      <c r="AS22" s="614"/>
      <c r="AT22" s="614" t="s">
        <v>597</v>
      </c>
      <c r="AU22" s="614"/>
      <c r="AV22" s="614"/>
      <c r="AW22" s="617"/>
      <c r="AX22" s="618"/>
      <c r="AY22" s="621"/>
      <c r="AZ22" s="621"/>
      <c r="BA22" s="621"/>
      <c r="BB22" s="621"/>
      <c r="BC22" s="621"/>
      <c r="BD22" s="621"/>
      <c r="BE22" s="621"/>
      <c r="BF22" s="621"/>
    </row>
    <row r="23" spans="1:58" ht="24" customHeight="1" x14ac:dyDescent="0.15">
      <c r="A23" s="585"/>
      <c r="B23" s="588"/>
      <c r="C23" s="589"/>
      <c r="D23" s="594"/>
      <c r="E23" s="595"/>
      <c r="F23" s="594"/>
      <c r="G23" s="599"/>
      <c r="H23" s="599"/>
      <c r="I23" s="599"/>
      <c r="J23" s="595"/>
      <c r="K23" s="588"/>
      <c r="L23" s="602"/>
      <c r="M23" s="602"/>
      <c r="N23" s="589"/>
      <c r="O23" s="607"/>
      <c r="P23" s="608"/>
      <c r="Q23" s="609"/>
      <c r="R23" s="264">
        <f>DAY(DATE($AL$2,$AP$2,1))</f>
        <v>1</v>
      </c>
      <c r="S23" s="264">
        <f>DAY(DATE($AL$2,$AP$2,2))</f>
        <v>2</v>
      </c>
      <c r="T23" s="264">
        <f>DAY(DATE($AL$2,$AP$2,3))</f>
        <v>3</v>
      </c>
      <c r="U23" s="264">
        <f>DAY(DATE($AL$2,$AP$2,4))</f>
        <v>4</v>
      </c>
      <c r="V23" s="264">
        <f>DAY(DATE($AL$2,$AP$2,5))</f>
        <v>5</v>
      </c>
      <c r="W23" s="264">
        <f>DAY(DATE($AL$2,$AP$2,6))</f>
        <v>6</v>
      </c>
      <c r="X23" s="264">
        <f>DAY(DATE($AL$2,$AP$2,7))</f>
        <v>7</v>
      </c>
      <c r="Y23" s="264">
        <f>DAY(DATE($AL$2,$AP$2,8))</f>
        <v>8</v>
      </c>
      <c r="Z23" s="264">
        <f>DAY(DATE($AL$2,$AP$2,9))</f>
        <v>9</v>
      </c>
      <c r="AA23" s="264">
        <f>DAY(DATE($AL$2,$AP$2,10))</f>
        <v>10</v>
      </c>
      <c r="AB23" s="264">
        <f>DAY(DATE($AL$2,$AP$2,11))</f>
        <v>11</v>
      </c>
      <c r="AC23" s="264">
        <f>DAY(DATE($AL$2,$AP$2,12))</f>
        <v>12</v>
      </c>
      <c r="AD23" s="264">
        <f>DAY(DATE($AL$2,$AP$2,13))</f>
        <v>13</v>
      </c>
      <c r="AE23" s="264">
        <f>DAY(DATE($AL$2,$AP$2,14))</f>
        <v>14</v>
      </c>
      <c r="AF23" s="264">
        <f>DAY(DATE($AL$2,$AP$2,15))</f>
        <v>15</v>
      </c>
      <c r="AG23" s="264">
        <f>DAY(DATE($AL$2,$AP$2,16))</f>
        <v>16</v>
      </c>
      <c r="AH23" s="264">
        <f>DAY(DATE($AL$2,$AP$2,17))</f>
        <v>17</v>
      </c>
      <c r="AI23" s="264">
        <f>DAY(DATE($AL$2,$AP$2,18))</f>
        <v>18</v>
      </c>
      <c r="AJ23" s="264">
        <f>DAY(DATE($AL$2,$AP$2,19))</f>
        <v>19</v>
      </c>
      <c r="AK23" s="264">
        <f>DAY(DATE($AL$2,$AP$2,20))</f>
        <v>20</v>
      </c>
      <c r="AL23" s="264">
        <f>DAY(DATE($AL$2,$AP$2,21))</f>
        <v>21</v>
      </c>
      <c r="AM23" s="264">
        <f>DAY(DATE($AL$2,$AP$2,22))</f>
        <v>22</v>
      </c>
      <c r="AN23" s="264">
        <f>DAY(DATE($AL$2,$AP$2,23))</f>
        <v>23</v>
      </c>
      <c r="AO23" s="264">
        <f>DAY(DATE($AL$2,$AP$2,24))</f>
        <v>24</v>
      </c>
      <c r="AP23" s="264">
        <f>DAY(DATE($AL$2,$AP$2,25))</f>
        <v>25</v>
      </c>
      <c r="AQ23" s="264">
        <f>DAY(DATE($AL$2,$AP$2,26))</f>
        <v>26</v>
      </c>
      <c r="AR23" s="264">
        <f>DAY(DATE($AL$2,$AP$2,27))</f>
        <v>27</v>
      </c>
      <c r="AS23" s="264">
        <f>DAY(DATE($AL$2,$AP$2,28))</f>
        <v>28</v>
      </c>
      <c r="AT23" s="264">
        <f>IF(DAY(DATE($AL$2,$AP$2,29))=29,29,"")</f>
        <v>29</v>
      </c>
      <c r="AU23" s="264">
        <f>IF(DAY(DATE($AL$2,$AP$2,30))=30,30,"")</f>
        <v>30</v>
      </c>
      <c r="AV23" s="264">
        <f>IF(DAY(DATE($AL$2,$AP$2,31))=31,31,"")</f>
        <v>31</v>
      </c>
      <c r="AW23" s="617"/>
      <c r="AX23" s="618"/>
      <c r="AY23" s="621"/>
      <c r="AZ23" s="621"/>
      <c r="BA23" s="621"/>
      <c r="BB23" s="621"/>
      <c r="BC23" s="621"/>
      <c r="BD23" s="621"/>
      <c r="BE23" s="621"/>
      <c r="BF23" s="621"/>
    </row>
    <row r="24" spans="1:58" ht="24" hidden="1" customHeight="1" x14ac:dyDescent="0.15">
      <c r="A24" s="585"/>
      <c r="B24" s="588"/>
      <c r="C24" s="589"/>
      <c r="D24" s="594"/>
      <c r="E24" s="595"/>
      <c r="F24" s="594"/>
      <c r="G24" s="599"/>
      <c r="H24" s="599"/>
      <c r="I24" s="599"/>
      <c r="J24" s="595"/>
      <c r="K24" s="588"/>
      <c r="L24" s="602"/>
      <c r="M24" s="602"/>
      <c r="N24" s="589"/>
      <c r="O24" s="607"/>
      <c r="P24" s="608"/>
      <c r="Q24" s="609"/>
      <c r="R24" s="264">
        <f>WEEKDAY(DATE($AL$2,$AP$2,1))</f>
        <v>2</v>
      </c>
      <c r="S24" s="264">
        <f>WEEKDAY(DATE($AL$2,$AP$2,2))</f>
        <v>3</v>
      </c>
      <c r="T24" s="264">
        <f>WEEKDAY(DATE($AL$2,$AP$2,3))</f>
        <v>4</v>
      </c>
      <c r="U24" s="264">
        <f>WEEKDAY(DATE($AL$2,$AP$2,4))</f>
        <v>5</v>
      </c>
      <c r="V24" s="264">
        <f>WEEKDAY(DATE($AL$2,$AP$2,5))</f>
        <v>6</v>
      </c>
      <c r="W24" s="264">
        <f>WEEKDAY(DATE($AL$2,$AP$2,6))</f>
        <v>7</v>
      </c>
      <c r="X24" s="264">
        <f>WEEKDAY(DATE($AL$2,$AP$2,7))</f>
        <v>1</v>
      </c>
      <c r="Y24" s="264">
        <f>WEEKDAY(DATE($AL$2,$AP$2,8))</f>
        <v>2</v>
      </c>
      <c r="Z24" s="264">
        <f>WEEKDAY(DATE($AL$2,$AP$2,9))</f>
        <v>3</v>
      </c>
      <c r="AA24" s="264">
        <f>WEEKDAY(DATE($AL$2,$AP$2,10))</f>
        <v>4</v>
      </c>
      <c r="AB24" s="264">
        <f>WEEKDAY(DATE($AL$2,$AP$2,11))</f>
        <v>5</v>
      </c>
      <c r="AC24" s="264">
        <f>WEEKDAY(DATE($AL$2,$AP$2,12))</f>
        <v>6</v>
      </c>
      <c r="AD24" s="264">
        <f>WEEKDAY(DATE($AL$2,$AP$2,13))</f>
        <v>7</v>
      </c>
      <c r="AE24" s="264">
        <f>WEEKDAY(DATE($AL$2,$AP$2,14))</f>
        <v>1</v>
      </c>
      <c r="AF24" s="264">
        <f>WEEKDAY(DATE($AL$2,$AP$2,15))</f>
        <v>2</v>
      </c>
      <c r="AG24" s="264">
        <f>WEEKDAY(DATE($AL$2,$AP$2,16))</f>
        <v>3</v>
      </c>
      <c r="AH24" s="264">
        <f>WEEKDAY(DATE($AL$2,$AP$2,17))</f>
        <v>4</v>
      </c>
      <c r="AI24" s="264">
        <f>WEEKDAY(DATE($AL$2,$AP$2,18))</f>
        <v>5</v>
      </c>
      <c r="AJ24" s="264">
        <f>WEEKDAY(DATE($AL$2,$AP$2,19))</f>
        <v>6</v>
      </c>
      <c r="AK24" s="264">
        <f>WEEKDAY(DATE($AL$2,$AP$2,20))</f>
        <v>7</v>
      </c>
      <c r="AL24" s="264">
        <f>WEEKDAY(DATE($AL$2,$AP$2,21))</f>
        <v>1</v>
      </c>
      <c r="AM24" s="264">
        <f>WEEKDAY(DATE($AL$2,$AP$2,22))</f>
        <v>2</v>
      </c>
      <c r="AN24" s="264">
        <f>WEEKDAY(DATE($AL$2,$AP$2,23))</f>
        <v>3</v>
      </c>
      <c r="AO24" s="264">
        <f>WEEKDAY(DATE($AL$2,$AP$2,24))</f>
        <v>4</v>
      </c>
      <c r="AP24" s="264">
        <f>WEEKDAY(DATE($AL$2,$AP$2,25))</f>
        <v>5</v>
      </c>
      <c r="AQ24" s="264">
        <f>WEEKDAY(DATE($AL$2,$AP$2,26))</f>
        <v>6</v>
      </c>
      <c r="AR24" s="264">
        <f>WEEKDAY(DATE($AL$2,$AP$2,27))</f>
        <v>7</v>
      </c>
      <c r="AS24" s="264">
        <f>WEEKDAY(DATE($AL$2,$AP$2,28))</f>
        <v>1</v>
      </c>
      <c r="AT24" s="264">
        <f>IF(AT23=29,WEEKDAY(DATE($AL$2,$AP$2,29)),0)</f>
        <v>2</v>
      </c>
      <c r="AU24" s="264">
        <f>IF(AU23=30,WEEKDAY(DATE($AL$2,$AP$2,30)),0)</f>
        <v>3</v>
      </c>
      <c r="AV24" s="264">
        <f>IF(AV23=31,WEEKDAY(DATE($AL$2,$AP$2,31)),0)</f>
        <v>4</v>
      </c>
      <c r="AW24" s="617"/>
      <c r="AX24" s="618"/>
      <c r="AY24" s="622"/>
      <c r="AZ24" s="622"/>
      <c r="BA24" s="621"/>
      <c r="BB24" s="621"/>
      <c r="BC24" s="621"/>
      <c r="BD24" s="621"/>
      <c r="BE24" s="621"/>
      <c r="BF24" s="621"/>
    </row>
    <row r="25" spans="1:58" ht="24" customHeight="1" x14ac:dyDescent="0.15">
      <c r="A25" s="585"/>
      <c r="B25" s="590"/>
      <c r="C25" s="591"/>
      <c r="D25" s="596"/>
      <c r="E25" s="597"/>
      <c r="F25" s="596"/>
      <c r="G25" s="600"/>
      <c r="H25" s="600"/>
      <c r="I25" s="600"/>
      <c r="J25" s="597"/>
      <c r="K25" s="590"/>
      <c r="L25" s="603"/>
      <c r="M25" s="603"/>
      <c r="N25" s="591"/>
      <c r="O25" s="610"/>
      <c r="P25" s="611"/>
      <c r="Q25" s="612"/>
      <c r="R25" s="245" t="str">
        <f t="shared" ref="R25:AS25" si="0">IF(R24=1,"日",IF(R24=2,"月",IF(R24=3,"火",IF(R24=4,"水",IF(R24=5,"木",IF(R24=6,"金","土"))))))</f>
        <v>月</v>
      </c>
      <c r="S25" s="245" t="str">
        <f t="shared" si="0"/>
        <v>火</v>
      </c>
      <c r="T25" s="245" t="str">
        <f t="shared" si="0"/>
        <v>水</v>
      </c>
      <c r="U25" s="245" t="str">
        <f t="shared" si="0"/>
        <v>木</v>
      </c>
      <c r="V25" s="245" t="str">
        <f t="shared" si="0"/>
        <v>金</v>
      </c>
      <c r="W25" s="245" t="str">
        <f t="shared" si="0"/>
        <v>土</v>
      </c>
      <c r="X25" s="245" t="str">
        <f t="shared" si="0"/>
        <v>日</v>
      </c>
      <c r="Y25" s="245" t="str">
        <f t="shared" si="0"/>
        <v>月</v>
      </c>
      <c r="Z25" s="245" t="str">
        <f t="shared" si="0"/>
        <v>火</v>
      </c>
      <c r="AA25" s="245" t="str">
        <f t="shared" si="0"/>
        <v>水</v>
      </c>
      <c r="AB25" s="245" t="str">
        <f t="shared" si="0"/>
        <v>木</v>
      </c>
      <c r="AC25" s="245" t="str">
        <f t="shared" si="0"/>
        <v>金</v>
      </c>
      <c r="AD25" s="245" t="str">
        <f t="shared" si="0"/>
        <v>土</v>
      </c>
      <c r="AE25" s="245" t="str">
        <f t="shared" si="0"/>
        <v>日</v>
      </c>
      <c r="AF25" s="245" t="str">
        <f t="shared" si="0"/>
        <v>月</v>
      </c>
      <c r="AG25" s="245" t="str">
        <f t="shared" si="0"/>
        <v>火</v>
      </c>
      <c r="AH25" s="245" t="str">
        <f t="shared" si="0"/>
        <v>水</v>
      </c>
      <c r="AI25" s="245" t="str">
        <f t="shared" si="0"/>
        <v>木</v>
      </c>
      <c r="AJ25" s="245" t="str">
        <f t="shared" si="0"/>
        <v>金</v>
      </c>
      <c r="AK25" s="245" t="str">
        <f t="shared" si="0"/>
        <v>土</v>
      </c>
      <c r="AL25" s="245" t="str">
        <f t="shared" si="0"/>
        <v>日</v>
      </c>
      <c r="AM25" s="245" t="str">
        <f t="shared" si="0"/>
        <v>月</v>
      </c>
      <c r="AN25" s="245" t="str">
        <f t="shared" si="0"/>
        <v>火</v>
      </c>
      <c r="AO25" s="245" t="str">
        <f t="shared" si="0"/>
        <v>水</v>
      </c>
      <c r="AP25" s="245" t="str">
        <f t="shared" si="0"/>
        <v>木</v>
      </c>
      <c r="AQ25" s="245" t="str">
        <f t="shared" si="0"/>
        <v>金</v>
      </c>
      <c r="AR25" s="245" t="str">
        <f t="shared" si="0"/>
        <v>土</v>
      </c>
      <c r="AS25" s="245" t="str">
        <f t="shared" si="0"/>
        <v>日</v>
      </c>
      <c r="AT25" s="245" t="str">
        <f>IF(AT24=1,"日",IF(AT24=2,"月",IF(AT24=3,"火",IF(AT24=4,"水",IF(AT24=5,"木",IF(AT24=6,"金",IF(AT24=0,"","土")))))))</f>
        <v>月</v>
      </c>
      <c r="AU25" s="245" t="str">
        <f>IF(AU24=1,"日",IF(AU24=2,"月",IF(AU24=3,"火",IF(AU24=4,"水",IF(AU24=5,"木",IF(AU24=6,"金",IF(AU24=0,"","土")))))))</f>
        <v>火</v>
      </c>
      <c r="AV25" s="245" t="str">
        <f>IF(AV24=1,"日",IF(AV24=2,"月",IF(AV24=3,"火",IF(AV24=4,"水",IF(AV24=5,"木",IF(AV24=6,"金",IF(AV24=0,"","土")))))))</f>
        <v>水</v>
      </c>
      <c r="AW25" s="619"/>
      <c r="AX25" s="620"/>
      <c r="AY25" s="621"/>
      <c r="AZ25" s="621"/>
      <c r="BA25" s="621"/>
      <c r="BB25" s="621"/>
      <c r="BC25" s="621"/>
      <c r="BD25" s="621"/>
      <c r="BE25" s="621"/>
      <c r="BF25" s="621"/>
    </row>
    <row r="26" spans="1:58" ht="17.25" customHeight="1" x14ac:dyDescent="0.15">
      <c r="A26" s="643">
        <v>1</v>
      </c>
      <c r="B26" s="646"/>
      <c r="C26" s="647"/>
      <c r="D26" s="652"/>
      <c r="E26" s="653"/>
      <c r="F26" s="658"/>
      <c r="G26" s="659"/>
      <c r="H26" s="659"/>
      <c r="I26" s="659"/>
      <c r="J26" s="660"/>
      <c r="K26" s="667"/>
      <c r="L26" s="668"/>
      <c r="M26" s="668"/>
      <c r="N26" s="669"/>
      <c r="O26" s="676" t="s">
        <v>610</v>
      </c>
      <c r="P26" s="677"/>
      <c r="Q26" s="678"/>
      <c r="R26" s="246"/>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681"/>
      <c r="AX26" s="682"/>
      <c r="AY26" s="625">
        <f>AW27/($BD$2/7)+AW28/($BD$2/7)</f>
        <v>0</v>
      </c>
      <c r="AZ26" s="626"/>
      <c r="BA26" s="629"/>
      <c r="BB26" s="630"/>
      <c r="BC26" s="630"/>
      <c r="BD26" s="630"/>
      <c r="BE26" s="630"/>
      <c r="BF26" s="631"/>
    </row>
    <row r="27" spans="1:58" ht="17.25" customHeight="1" x14ac:dyDescent="0.15">
      <c r="A27" s="644"/>
      <c r="B27" s="648"/>
      <c r="C27" s="649"/>
      <c r="D27" s="654"/>
      <c r="E27" s="655"/>
      <c r="F27" s="661"/>
      <c r="G27" s="662"/>
      <c r="H27" s="662"/>
      <c r="I27" s="662"/>
      <c r="J27" s="663"/>
      <c r="K27" s="670"/>
      <c r="L27" s="671"/>
      <c r="M27" s="671"/>
      <c r="N27" s="672"/>
      <c r="O27" s="265"/>
      <c r="P27" s="267"/>
      <c r="Q27" s="266" t="s">
        <v>612</v>
      </c>
      <c r="R27" s="248"/>
      <c r="S27" s="249"/>
      <c r="T27" s="249"/>
      <c r="U27" s="249"/>
      <c r="V27" s="249"/>
      <c r="W27" s="249"/>
      <c r="X27" s="249"/>
      <c r="Y27" s="249"/>
      <c r="Z27" s="249"/>
      <c r="AA27" s="249"/>
      <c r="AB27" s="249"/>
      <c r="AC27" s="249"/>
      <c r="AD27" s="249"/>
      <c r="AE27" s="249"/>
      <c r="AF27" s="249"/>
      <c r="AG27" s="249"/>
      <c r="AH27" s="249"/>
      <c r="AI27" s="249"/>
      <c r="AJ27" s="249"/>
      <c r="AK27" s="249"/>
      <c r="AL27" s="249"/>
      <c r="AM27" s="249"/>
      <c r="AN27" s="249"/>
      <c r="AO27" s="249"/>
      <c r="AP27" s="249"/>
      <c r="AQ27" s="249"/>
      <c r="AR27" s="249"/>
      <c r="AS27" s="249"/>
      <c r="AT27" s="249"/>
      <c r="AU27" s="249"/>
      <c r="AV27" s="249"/>
      <c r="AW27" s="679">
        <f>SUM(R27:AS27)</f>
        <v>0</v>
      </c>
      <c r="AX27" s="680">
        <f t="shared" ref="AX27" si="1">SUM(S28:AT28)</f>
        <v>0</v>
      </c>
      <c r="AY27" s="625"/>
      <c r="AZ27" s="626"/>
      <c r="BA27" s="632"/>
      <c r="BB27" s="633"/>
      <c r="BC27" s="633"/>
      <c r="BD27" s="633"/>
      <c r="BE27" s="633"/>
      <c r="BF27" s="634"/>
    </row>
    <row r="28" spans="1:58" ht="17.25" customHeight="1" x14ac:dyDescent="0.15">
      <c r="A28" s="645"/>
      <c r="B28" s="650"/>
      <c r="C28" s="651"/>
      <c r="D28" s="656"/>
      <c r="E28" s="657"/>
      <c r="F28" s="664"/>
      <c r="G28" s="665"/>
      <c r="H28" s="665"/>
      <c r="I28" s="665"/>
      <c r="J28" s="666"/>
      <c r="K28" s="673"/>
      <c r="L28" s="674"/>
      <c r="M28" s="674"/>
      <c r="N28" s="675"/>
      <c r="O28" s="640" t="s">
        <v>614</v>
      </c>
      <c r="P28" s="641"/>
      <c r="Q28" s="642"/>
      <c r="R28" s="248"/>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679">
        <f>SUM(R28:AS28)</f>
        <v>0</v>
      </c>
      <c r="AX28" s="680">
        <f t="shared" ref="AX28" si="2">SUM(S29:AT29)</f>
        <v>0</v>
      </c>
      <c r="AY28" s="627"/>
      <c r="AZ28" s="628"/>
      <c r="BA28" s="635"/>
      <c r="BB28" s="636"/>
      <c r="BC28" s="636"/>
      <c r="BD28" s="636"/>
      <c r="BE28" s="636"/>
      <c r="BF28" s="637"/>
    </row>
    <row r="29" spans="1:58" ht="17.25" customHeight="1" x14ac:dyDescent="0.15">
      <c r="A29" s="643">
        <v>2</v>
      </c>
      <c r="B29" s="646"/>
      <c r="C29" s="647"/>
      <c r="D29" s="652"/>
      <c r="E29" s="653"/>
      <c r="F29" s="658"/>
      <c r="G29" s="659"/>
      <c r="H29" s="659"/>
      <c r="I29" s="659"/>
      <c r="J29" s="660"/>
      <c r="K29" s="667"/>
      <c r="L29" s="668"/>
      <c r="M29" s="668"/>
      <c r="N29" s="669"/>
      <c r="O29" s="676" t="s">
        <v>610</v>
      </c>
      <c r="P29" s="677"/>
      <c r="Q29" s="678"/>
      <c r="R29" s="250"/>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681"/>
      <c r="AX29" s="682"/>
      <c r="AY29" s="625">
        <f t="shared" ref="AY29" si="3">AW30/($BD$2/7)+AW31/($BD$2/7)</f>
        <v>0</v>
      </c>
      <c r="AZ29" s="626"/>
      <c r="BA29" s="629"/>
      <c r="BB29" s="630"/>
      <c r="BC29" s="630"/>
      <c r="BD29" s="630"/>
      <c r="BE29" s="630"/>
      <c r="BF29" s="631"/>
    </row>
    <row r="30" spans="1:58" ht="17.25" customHeight="1" x14ac:dyDescent="0.15">
      <c r="A30" s="644"/>
      <c r="B30" s="648"/>
      <c r="C30" s="649"/>
      <c r="D30" s="654"/>
      <c r="E30" s="655"/>
      <c r="F30" s="661"/>
      <c r="G30" s="662"/>
      <c r="H30" s="662"/>
      <c r="I30" s="662"/>
      <c r="J30" s="663"/>
      <c r="K30" s="670"/>
      <c r="L30" s="671"/>
      <c r="M30" s="671"/>
      <c r="N30" s="672"/>
      <c r="O30" s="265"/>
      <c r="P30" s="267"/>
      <c r="Q30" s="266" t="s">
        <v>612</v>
      </c>
      <c r="R30" s="248"/>
      <c r="S30" s="249"/>
      <c r="T30" s="249"/>
      <c r="U30" s="249"/>
      <c r="V30" s="252"/>
      <c r="W30" s="252"/>
      <c r="X30" s="249"/>
      <c r="Y30" s="249"/>
      <c r="Z30" s="249"/>
      <c r="AA30" s="249"/>
      <c r="AB30" s="249"/>
      <c r="AC30" s="252"/>
      <c r="AD30" s="252"/>
      <c r="AE30" s="249"/>
      <c r="AF30" s="249"/>
      <c r="AG30" s="249"/>
      <c r="AH30" s="249"/>
      <c r="AI30" s="249"/>
      <c r="AJ30" s="252"/>
      <c r="AK30" s="252"/>
      <c r="AL30" s="249"/>
      <c r="AM30" s="249"/>
      <c r="AN30" s="249"/>
      <c r="AO30" s="249"/>
      <c r="AP30" s="249"/>
      <c r="AQ30" s="252"/>
      <c r="AR30" s="252"/>
      <c r="AS30" s="249"/>
      <c r="AT30" s="249"/>
      <c r="AU30" s="249"/>
      <c r="AV30" s="249"/>
      <c r="AW30" s="679">
        <f>SUM(R30:AS30)</f>
        <v>0</v>
      </c>
      <c r="AX30" s="680">
        <f t="shared" ref="AX30:AX31" si="4">SUM(S31:AT31)</f>
        <v>0</v>
      </c>
      <c r="AY30" s="625"/>
      <c r="AZ30" s="626"/>
      <c r="BA30" s="632"/>
      <c r="BB30" s="633"/>
      <c r="BC30" s="633"/>
      <c r="BD30" s="633"/>
      <c r="BE30" s="633"/>
      <c r="BF30" s="634"/>
    </row>
    <row r="31" spans="1:58" ht="17.25" customHeight="1" x14ac:dyDescent="0.15">
      <c r="A31" s="645"/>
      <c r="B31" s="650"/>
      <c r="C31" s="651"/>
      <c r="D31" s="656"/>
      <c r="E31" s="657"/>
      <c r="F31" s="664"/>
      <c r="G31" s="665"/>
      <c r="H31" s="665"/>
      <c r="I31" s="665"/>
      <c r="J31" s="666"/>
      <c r="K31" s="673"/>
      <c r="L31" s="674"/>
      <c r="M31" s="674"/>
      <c r="N31" s="675"/>
      <c r="O31" s="640" t="s">
        <v>614</v>
      </c>
      <c r="P31" s="641"/>
      <c r="Q31" s="642"/>
      <c r="R31" s="248"/>
      <c r="S31" s="249"/>
      <c r="T31" s="249"/>
      <c r="U31" s="249"/>
      <c r="V31" s="252"/>
      <c r="W31" s="252"/>
      <c r="X31" s="249"/>
      <c r="Y31" s="249"/>
      <c r="Z31" s="249"/>
      <c r="AA31" s="249"/>
      <c r="AB31" s="249"/>
      <c r="AC31" s="252"/>
      <c r="AD31" s="252"/>
      <c r="AE31" s="249"/>
      <c r="AF31" s="249"/>
      <c r="AG31" s="249"/>
      <c r="AH31" s="249"/>
      <c r="AI31" s="249"/>
      <c r="AJ31" s="252"/>
      <c r="AK31" s="252"/>
      <c r="AL31" s="249"/>
      <c r="AM31" s="249"/>
      <c r="AN31" s="249"/>
      <c r="AO31" s="249"/>
      <c r="AP31" s="249"/>
      <c r="AQ31" s="252"/>
      <c r="AR31" s="252"/>
      <c r="AS31" s="249"/>
      <c r="AT31" s="249"/>
      <c r="AU31" s="249"/>
      <c r="AV31" s="249"/>
      <c r="AW31" s="679">
        <f>SUM(R31:AS31)</f>
        <v>0</v>
      </c>
      <c r="AX31" s="680">
        <f t="shared" si="4"/>
        <v>0</v>
      </c>
      <c r="AY31" s="627"/>
      <c r="AZ31" s="628"/>
      <c r="BA31" s="635"/>
      <c r="BB31" s="636"/>
      <c r="BC31" s="636"/>
      <c r="BD31" s="636"/>
      <c r="BE31" s="636"/>
      <c r="BF31" s="637"/>
    </row>
    <row r="32" spans="1:58" ht="17.25" customHeight="1" x14ac:dyDescent="0.15">
      <c r="A32" s="643">
        <v>3</v>
      </c>
      <c r="B32" s="646"/>
      <c r="C32" s="647"/>
      <c r="D32" s="652"/>
      <c r="E32" s="653"/>
      <c r="F32" s="658"/>
      <c r="G32" s="659"/>
      <c r="H32" s="659"/>
      <c r="I32" s="659"/>
      <c r="J32" s="660"/>
      <c r="K32" s="667"/>
      <c r="L32" s="668"/>
      <c r="M32" s="668"/>
      <c r="N32" s="669"/>
      <c r="O32" s="676" t="s">
        <v>610</v>
      </c>
      <c r="P32" s="677"/>
      <c r="Q32" s="678"/>
      <c r="R32" s="246"/>
      <c r="S32" s="247"/>
      <c r="T32" s="247"/>
      <c r="U32" s="247"/>
      <c r="V32" s="251"/>
      <c r="W32" s="251"/>
      <c r="X32" s="247"/>
      <c r="Y32" s="247"/>
      <c r="Z32" s="247"/>
      <c r="AA32" s="247"/>
      <c r="AB32" s="247"/>
      <c r="AC32" s="251"/>
      <c r="AD32" s="251"/>
      <c r="AE32" s="247"/>
      <c r="AF32" s="247"/>
      <c r="AG32" s="247"/>
      <c r="AH32" s="247"/>
      <c r="AI32" s="247"/>
      <c r="AJ32" s="251"/>
      <c r="AK32" s="251"/>
      <c r="AL32" s="247"/>
      <c r="AM32" s="247"/>
      <c r="AN32" s="247"/>
      <c r="AO32" s="247"/>
      <c r="AP32" s="247"/>
      <c r="AQ32" s="251"/>
      <c r="AR32" s="251"/>
      <c r="AS32" s="247"/>
      <c r="AT32" s="247"/>
      <c r="AU32" s="247"/>
      <c r="AV32" s="247"/>
      <c r="AW32" s="681"/>
      <c r="AX32" s="682"/>
      <c r="AY32" s="625">
        <f t="shared" ref="AY32" si="5">AW33/($BD$2/7)+AW34/($BD$2/7)</f>
        <v>0</v>
      </c>
      <c r="AZ32" s="626"/>
      <c r="BA32" s="629"/>
      <c r="BB32" s="630"/>
      <c r="BC32" s="630"/>
      <c r="BD32" s="630"/>
      <c r="BE32" s="630"/>
      <c r="BF32" s="631"/>
    </row>
    <row r="33" spans="1:58" ht="17.25" customHeight="1" x14ac:dyDescent="0.15">
      <c r="A33" s="644"/>
      <c r="B33" s="648"/>
      <c r="C33" s="649"/>
      <c r="D33" s="654"/>
      <c r="E33" s="655"/>
      <c r="F33" s="661"/>
      <c r="G33" s="662"/>
      <c r="H33" s="662"/>
      <c r="I33" s="662"/>
      <c r="J33" s="663"/>
      <c r="K33" s="670"/>
      <c r="L33" s="671"/>
      <c r="M33" s="671"/>
      <c r="N33" s="672"/>
      <c r="O33" s="265"/>
      <c r="P33" s="267"/>
      <c r="Q33" s="266" t="s">
        <v>612</v>
      </c>
      <c r="R33" s="248"/>
      <c r="S33" s="249"/>
      <c r="T33" s="249"/>
      <c r="U33" s="249"/>
      <c r="V33" s="249"/>
      <c r="W33" s="249"/>
      <c r="X33" s="249"/>
      <c r="Y33" s="249"/>
      <c r="Z33" s="249"/>
      <c r="AA33" s="249"/>
      <c r="AB33" s="249"/>
      <c r="AC33" s="249"/>
      <c r="AD33" s="249"/>
      <c r="AE33" s="249"/>
      <c r="AF33" s="249"/>
      <c r="AG33" s="249"/>
      <c r="AH33" s="249"/>
      <c r="AI33" s="249"/>
      <c r="AJ33" s="249"/>
      <c r="AK33" s="249"/>
      <c r="AL33" s="249"/>
      <c r="AM33" s="249"/>
      <c r="AN33" s="249"/>
      <c r="AO33" s="249"/>
      <c r="AP33" s="249"/>
      <c r="AQ33" s="249"/>
      <c r="AR33" s="249"/>
      <c r="AS33" s="249"/>
      <c r="AT33" s="249"/>
      <c r="AU33" s="249"/>
      <c r="AV33" s="249"/>
      <c r="AW33" s="679">
        <f>SUM(R33:AS33)</f>
        <v>0</v>
      </c>
      <c r="AX33" s="680">
        <f t="shared" ref="AX33:AX34" si="6">SUM(S34:AT34)</f>
        <v>0</v>
      </c>
      <c r="AY33" s="625"/>
      <c r="AZ33" s="626"/>
      <c r="BA33" s="632"/>
      <c r="BB33" s="633"/>
      <c r="BC33" s="633"/>
      <c r="BD33" s="633"/>
      <c r="BE33" s="633"/>
      <c r="BF33" s="634"/>
    </row>
    <row r="34" spans="1:58" ht="17.25" customHeight="1" x14ac:dyDescent="0.15">
      <c r="A34" s="645"/>
      <c r="B34" s="650"/>
      <c r="C34" s="651"/>
      <c r="D34" s="656"/>
      <c r="E34" s="657"/>
      <c r="F34" s="664"/>
      <c r="G34" s="665"/>
      <c r="H34" s="665"/>
      <c r="I34" s="665"/>
      <c r="J34" s="666"/>
      <c r="K34" s="673"/>
      <c r="L34" s="674"/>
      <c r="M34" s="674"/>
      <c r="N34" s="675"/>
      <c r="O34" s="640" t="s">
        <v>614</v>
      </c>
      <c r="P34" s="641"/>
      <c r="Q34" s="642"/>
      <c r="R34" s="248"/>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49"/>
      <c r="AR34" s="249"/>
      <c r="AS34" s="249"/>
      <c r="AT34" s="249"/>
      <c r="AU34" s="249"/>
      <c r="AV34" s="249"/>
      <c r="AW34" s="679">
        <f>SUM(R34:AS34)</f>
        <v>0</v>
      </c>
      <c r="AX34" s="680">
        <f t="shared" si="6"/>
        <v>0</v>
      </c>
      <c r="AY34" s="627"/>
      <c r="AZ34" s="628"/>
      <c r="BA34" s="635"/>
      <c r="BB34" s="636"/>
      <c r="BC34" s="636"/>
      <c r="BD34" s="636"/>
      <c r="BE34" s="636"/>
      <c r="BF34" s="637"/>
    </row>
    <row r="35" spans="1:58" ht="17.25" customHeight="1" x14ac:dyDescent="0.15">
      <c r="A35" s="643">
        <v>4</v>
      </c>
      <c r="B35" s="646"/>
      <c r="C35" s="647"/>
      <c r="D35" s="652"/>
      <c r="E35" s="653"/>
      <c r="F35" s="658"/>
      <c r="G35" s="659"/>
      <c r="H35" s="659"/>
      <c r="I35" s="659"/>
      <c r="J35" s="660"/>
      <c r="K35" s="667"/>
      <c r="L35" s="668"/>
      <c r="M35" s="668"/>
      <c r="N35" s="669"/>
      <c r="O35" s="676" t="s">
        <v>610</v>
      </c>
      <c r="P35" s="677"/>
      <c r="Q35" s="678"/>
      <c r="R35" s="250"/>
      <c r="S35" s="247"/>
      <c r="T35" s="247"/>
      <c r="U35" s="247"/>
      <c r="V35" s="247"/>
      <c r="W35" s="247"/>
      <c r="X35" s="251"/>
      <c r="Y35" s="251"/>
      <c r="Z35" s="247"/>
      <c r="AA35" s="247"/>
      <c r="AB35" s="247"/>
      <c r="AC35" s="247"/>
      <c r="AD35" s="247"/>
      <c r="AE35" s="251"/>
      <c r="AF35" s="251"/>
      <c r="AG35" s="247"/>
      <c r="AH35" s="247"/>
      <c r="AI35" s="247"/>
      <c r="AJ35" s="247"/>
      <c r="AK35" s="247"/>
      <c r="AL35" s="251"/>
      <c r="AM35" s="251"/>
      <c r="AN35" s="247"/>
      <c r="AO35" s="247"/>
      <c r="AP35" s="247"/>
      <c r="AQ35" s="247"/>
      <c r="AR35" s="247"/>
      <c r="AS35" s="251"/>
      <c r="AT35" s="251"/>
      <c r="AU35" s="251"/>
      <c r="AV35" s="251"/>
      <c r="AW35" s="681"/>
      <c r="AX35" s="682"/>
      <c r="AY35" s="625">
        <f t="shared" ref="AY35" si="7">AW36/($BD$2/7)+AW37/($BD$2/7)</f>
        <v>0</v>
      </c>
      <c r="AZ35" s="626"/>
      <c r="BA35" s="629"/>
      <c r="BB35" s="630"/>
      <c r="BC35" s="630"/>
      <c r="BD35" s="630"/>
      <c r="BE35" s="630"/>
      <c r="BF35" s="631"/>
    </row>
    <row r="36" spans="1:58" ht="17.25" customHeight="1" x14ac:dyDescent="0.15">
      <c r="A36" s="644"/>
      <c r="B36" s="648"/>
      <c r="C36" s="649"/>
      <c r="D36" s="654"/>
      <c r="E36" s="655"/>
      <c r="F36" s="661"/>
      <c r="G36" s="662"/>
      <c r="H36" s="662"/>
      <c r="I36" s="662"/>
      <c r="J36" s="663"/>
      <c r="K36" s="670"/>
      <c r="L36" s="671"/>
      <c r="M36" s="671"/>
      <c r="N36" s="672"/>
      <c r="O36" s="265"/>
      <c r="P36" s="267"/>
      <c r="Q36" s="266" t="s">
        <v>612</v>
      </c>
      <c r="R36" s="253"/>
      <c r="S36" s="249"/>
      <c r="T36" s="249"/>
      <c r="U36" s="249"/>
      <c r="V36" s="249"/>
      <c r="W36" s="249"/>
      <c r="X36" s="252"/>
      <c r="Y36" s="252"/>
      <c r="Z36" s="249"/>
      <c r="AA36" s="249"/>
      <c r="AB36" s="249"/>
      <c r="AC36" s="249"/>
      <c r="AD36" s="249"/>
      <c r="AE36" s="252"/>
      <c r="AF36" s="252"/>
      <c r="AG36" s="249"/>
      <c r="AH36" s="249"/>
      <c r="AI36" s="249"/>
      <c r="AJ36" s="249"/>
      <c r="AK36" s="249"/>
      <c r="AL36" s="252"/>
      <c r="AM36" s="252"/>
      <c r="AN36" s="249"/>
      <c r="AO36" s="249"/>
      <c r="AP36" s="249"/>
      <c r="AQ36" s="249"/>
      <c r="AR36" s="249"/>
      <c r="AS36" s="252"/>
      <c r="AT36" s="252"/>
      <c r="AU36" s="252"/>
      <c r="AV36" s="252"/>
      <c r="AW36" s="679">
        <f>SUM(R36:AS36)</f>
        <v>0</v>
      </c>
      <c r="AX36" s="680">
        <f t="shared" ref="AX36:AX37" si="8">SUM(S37:AT37)</f>
        <v>0</v>
      </c>
      <c r="AY36" s="625"/>
      <c r="AZ36" s="626"/>
      <c r="BA36" s="632"/>
      <c r="BB36" s="633"/>
      <c r="BC36" s="633"/>
      <c r="BD36" s="633"/>
      <c r="BE36" s="633"/>
      <c r="BF36" s="634"/>
    </row>
    <row r="37" spans="1:58" ht="17.25" customHeight="1" x14ac:dyDescent="0.15">
      <c r="A37" s="645"/>
      <c r="B37" s="650"/>
      <c r="C37" s="651"/>
      <c r="D37" s="656"/>
      <c r="E37" s="657"/>
      <c r="F37" s="664"/>
      <c r="G37" s="665"/>
      <c r="H37" s="665"/>
      <c r="I37" s="665"/>
      <c r="J37" s="666"/>
      <c r="K37" s="673"/>
      <c r="L37" s="674"/>
      <c r="M37" s="674"/>
      <c r="N37" s="675"/>
      <c r="O37" s="640" t="s">
        <v>614</v>
      </c>
      <c r="P37" s="641"/>
      <c r="Q37" s="642"/>
      <c r="R37" s="253"/>
      <c r="S37" s="249"/>
      <c r="T37" s="249"/>
      <c r="U37" s="249"/>
      <c r="V37" s="249"/>
      <c r="W37" s="249"/>
      <c r="X37" s="252"/>
      <c r="Y37" s="252"/>
      <c r="Z37" s="249"/>
      <c r="AA37" s="249"/>
      <c r="AB37" s="249"/>
      <c r="AC37" s="249"/>
      <c r="AD37" s="249"/>
      <c r="AE37" s="252"/>
      <c r="AF37" s="252"/>
      <c r="AG37" s="249"/>
      <c r="AH37" s="249"/>
      <c r="AI37" s="249"/>
      <c r="AJ37" s="249"/>
      <c r="AK37" s="249"/>
      <c r="AL37" s="252"/>
      <c r="AM37" s="252"/>
      <c r="AN37" s="249"/>
      <c r="AO37" s="249"/>
      <c r="AP37" s="249"/>
      <c r="AQ37" s="249"/>
      <c r="AR37" s="249"/>
      <c r="AS37" s="252"/>
      <c r="AT37" s="252"/>
      <c r="AU37" s="252"/>
      <c r="AV37" s="252"/>
      <c r="AW37" s="679">
        <f>SUM(R37:AS37)</f>
        <v>0</v>
      </c>
      <c r="AX37" s="680">
        <f t="shared" si="8"/>
        <v>0</v>
      </c>
      <c r="AY37" s="627"/>
      <c r="AZ37" s="628"/>
      <c r="BA37" s="635"/>
      <c r="BB37" s="636"/>
      <c r="BC37" s="636"/>
      <c r="BD37" s="636"/>
      <c r="BE37" s="636"/>
      <c r="BF37" s="637"/>
    </row>
    <row r="38" spans="1:58" ht="17.25" customHeight="1" x14ac:dyDescent="0.15">
      <c r="A38" s="643">
        <v>5</v>
      </c>
      <c r="B38" s="646"/>
      <c r="C38" s="647"/>
      <c r="D38" s="652"/>
      <c r="E38" s="653"/>
      <c r="F38" s="658"/>
      <c r="G38" s="659"/>
      <c r="H38" s="659"/>
      <c r="I38" s="659"/>
      <c r="J38" s="660"/>
      <c r="K38" s="667"/>
      <c r="L38" s="668"/>
      <c r="M38" s="668"/>
      <c r="N38" s="669"/>
      <c r="O38" s="676" t="s">
        <v>610</v>
      </c>
      <c r="P38" s="677"/>
      <c r="Q38" s="678"/>
      <c r="R38" s="250"/>
      <c r="S38" s="247"/>
      <c r="T38" s="247"/>
      <c r="U38" s="247"/>
      <c r="V38" s="247"/>
      <c r="W38" s="247"/>
      <c r="X38" s="251"/>
      <c r="Y38" s="251"/>
      <c r="Z38" s="247"/>
      <c r="AA38" s="247"/>
      <c r="AB38" s="247"/>
      <c r="AC38" s="247"/>
      <c r="AD38" s="247"/>
      <c r="AE38" s="251"/>
      <c r="AF38" s="251"/>
      <c r="AG38" s="247"/>
      <c r="AH38" s="247"/>
      <c r="AI38" s="247"/>
      <c r="AJ38" s="247"/>
      <c r="AK38" s="247"/>
      <c r="AL38" s="251"/>
      <c r="AM38" s="251"/>
      <c r="AN38" s="247"/>
      <c r="AO38" s="247"/>
      <c r="AP38" s="247"/>
      <c r="AQ38" s="247"/>
      <c r="AR38" s="247"/>
      <c r="AS38" s="251"/>
      <c r="AT38" s="251"/>
      <c r="AU38" s="251"/>
      <c r="AV38" s="251"/>
      <c r="AW38" s="681"/>
      <c r="AX38" s="682"/>
      <c r="AY38" s="625">
        <f t="shared" ref="AY38" si="9">AW39/($BD$2/7)+AW40/($BD$2/7)</f>
        <v>0</v>
      </c>
      <c r="AZ38" s="626"/>
      <c r="BA38" s="629"/>
      <c r="BB38" s="630"/>
      <c r="BC38" s="630"/>
      <c r="BD38" s="630"/>
      <c r="BE38" s="630"/>
      <c r="BF38" s="631"/>
    </row>
    <row r="39" spans="1:58" ht="17.25" customHeight="1" x14ac:dyDescent="0.15">
      <c r="A39" s="644"/>
      <c r="B39" s="648"/>
      <c r="C39" s="649"/>
      <c r="D39" s="654"/>
      <c r="E39" s="655"/>
      <c r="F39" s="661"/>
      <c r="G39" s="662"/>
      <c r="H39" s="662"/>
      <c r="I39" s="662"/>
      <c r="J39" s="663"/>
      <c r="K39" s="670"/>
      <c r="L39" s="671"/>
      <c r="M39" s="671"/>
      <c r="N39" s="672"/>
      <c r="O39" s="265"/>
      <c r="P39" s="267"/>
      <c r="Q39" s="266" t="s">
        <v>612</v>
      </c>
      <c r="R39" s="253"/>
      <c r="S39" s="249"/>
      <c r="T39" s="249"/>
      <c r="U39" s="249"/>
      <c r="V39" s="249"/>
      <c r="W39" s="249"/>
      <c r="X39" s="249"/>
      <c r="Y39" s="249"/>
      <c r="Z39" s="249"/>
      <c r="AA39" s="249"/>
      <c r="AB39" s="249"/>
      <c r="AC39" s="249"/>
      <c r="AD39" s="249"/>
      <c r="AE39" s="249"/>
      <c r="AF39" s="249"/>
      <c r="AG39" s="249"/>
      <c r="AH39" s="249"/>
      <c r="AI39" s="249"/>
      <c r="AJ39" s="249"/>
      <c r="AK39" s="249"/>
      <c r="AL39" s="249"/>
      <c r="AM39" s="249"/>
      <c r="AN39" s="249"/>
      <c r="AO39" s="249"/>
      <c r="AP39" s="249"/>
      <c r="AQ39" s="249"/>
      <c r="AR39" s="249"/>
      <c r="AS39" s="249"/>
      <c r="AT39" s="249"/>
      <c r="AU39" s="252"/>
      <c r="AV39" s="252"/>
      <c r="AW39" s="679">
        <f>SUM(R39:AS39)</f>
        <v>0</v>
      </c>
      <c r="AX39" s="680">
        <f t="shared" ref="AX39:AX40" si="10">SUM(S40:AT40)</f>
        <v>0</v>
      </c>
      <c r="AY39" s="625"/>
      <c r="AZ39" s="626"/>
      <c r="BA39" s="632"/>
      <c r="BB39" s="633"/>
      <c r="BC39" s="633"/>
      <c r="BD39" s="633"/>
      <c r="BE39" s="633"/>
      <c r="BF39" s="634"/>
    </row>
    <row r="40" spans="1:58" ht="17.25" customHeight="1" x14ac:dyDescent="0.15">
      <c r="A40" s="645"/>
      <c r="B40" s="650"/>
      <c r="C40" s="651"/>
      <c r="D40" s="656"/>
      <c r="E40" s="657"/>
      <c r="F40" s="664"/>
      <c r="G40" s="665"/>
      <c r="H40" s="665"/>
      <c r="I40" s="665"/>
      <c r="J40" s="666"/>
      <c r="K40" s="673"/>
      <c r="L40" s="674"/>
      <c r="M40" s="674"/>
      <c r="N40" s="675"/>
      <c r="O40" s="640" t="s">
        <v>614</v>
      </c>
      <c r="P40" s="641"/>
      <c r="Q40" s="642"/>
      <c r="R40" s="253"/>
      <c r="S40" s="249"/>
      <c r="T40" s="249"/>
      <c r="U40" s="249"/>
      <c r="V40" s="249"/>
      <c r="W40" s="249"/>
      <c r="X40" s="249"/>
      <c r="Y40" s="249"/>
      <c r="Z40" s="249"/>
      <c r="AA40" s="249"/>
      <c r="AB40" s="249"/>
      <c r="AC40" s="249"/>
      <c r="AD40" s="249"/>
      <c r="AE40" s="249"/>
      <c r="AF40" s="249"/>
      <c r="AG40" s="249"/>
      <c r="AH40" s="249"/>
      <c r="AI40" s="249"/>
      <c r="AJ40" s="249"/>
      <c r="AK40" s="249"/>
      <c r="AL40" s="249"/>
      <c r="AM40" s="249"/>
      <c r="AN40" s="249"/>
      <c r="AO40" s="249"/>
      <c r="AP40" s="249"/>
      <c r="AQ40" s="249"/>
      <c r="AR40" s="249"/>
      <c r="AS40" s="249"/>
      <c r="AT40" s="249"/>
      <c r="AU40" s="252"/>
      <c r="AV40" s="252"/>
      <c r="AW40" s="679">
        <f>SUM(R40:AS40)</f>
        <v>0</v>
      </c>
      <c r="AX40" s="680">
        <f t="shared" si="10"/>
        <v>0</v>
      </c>
      <c r="AY40" s="627"/>
      <c r="AZ40" s="628"/>
      <c r="BA40" s="635"/>
      <c r="BB40" s="636"/>
      <c r="BC40" s="636"/>
      <c r="BD40" s="636"/>
      <c r="BE40" s="636"/>
      <c r="BF40" s="637"/>
    </row>
    <row r="41" spans="1:58" ht="17.25" customHeight="1" x14ac:dyDescent="0.15">
      <c r="A41" s="643">
        <v>6</v>
      </c>
      <c r="B41" s="646"/>
      <c r="C41" s="647"/>
      <c r="D41" s="652"/>
      <c r="E41" s="653"/>
      <c r="F41" s="658"/>
      <c r="G41" s="659"/>
      <c r="H41" s="659"/>
      <c r="I41" s="659"/>
      <c r="J41" s="660"/>
      <c r="K41" s="667"/>
      <c r="L41" s="668"/>
      <c r="M41" s="668"/>
      <c r="N41" s="669"/>
      <c r="O41" s="676" t="s">
        <v>610</v>
      </c>
      <c r="P41" s="677"/>
      <c r="Q41" s="678"/>
      <c r="R41" s="250"/>
      <c r="S41" s="251"/>
      <c r="T41" s="251"/>
      <c r="U41" s="251"/>
      <c r="V41" s="251"/>
      <c r="W41" s="247"/>
      <c r="X41" s="247"/>
      <c r="Y41" s="247"/>
      <c r="Z41" s="251"/>
      <c r="AA41" s="251"/>
      <c r="AB41" s="251"/>
      <c r="AC41" s="251"/>
      <c r="AD41" s="247"/>
      <c r="AE41" s="247"/>
      <c r="AF41" s="247"/>
      <c r="AG41" s="251"/>
      <c r="AH41" s="251"/>
      <c r="AI41" s="251"/>
      <c r="AJ41" s="251"/>
      <c r="AK41" s="247"/>
      <c r="AL41" s="247"/>
      <c r="AM41" s="247"/>
      <c r="AN41" s="251"/>
      <c r="AO41" s="251"/>
      <c r="AP41" s="251"/>
      <c r="AQ41" s="251"/>
      <c r="AR41" s="247"/>
      <c r="AS41" s="247"/>
      <c r="AT41" s="247"/>
      <c r="AU41" s="251"/>
      <c r="AV41" s="251"/>
      <c r="AW41" s="681"/>
      <c r="AX41" s="682"/>
      <c r="AY41" s="625">
        <f t="shared" ref="AY41" si="11">AW42/($BD$2/7)+AW43/($BD$2/7)</f>
        <v>0</v>
      </c>
      <c r="AZ41" s="626"/>
      <c r="BA41" s="629"/>
      <c r="BB41" s="630"/>
      <c r="BC41" s="630"/>
      <c r="BD41" s="630"/>
      <c r="BE41" s="630"/>
      <c r="BF41" s="631"/>
    </row>
    <row r="42" spans="1:58" ht="17.25" customHeight="1" x14ac:dyDescent="0.15">
      <c r="A42" s="644"/>
      <c r="B42" s="648"/>
      <c r="C42" s="649"/>
      <c r="D42" s="654"/>
      <c r="E42" s="655"/>
      <c r="F42" s="661"/>
      <c r="G42" s="662"/>
      <c r="H42" s="662"/>
      <c r="I42" s="662"/>
      <c r="J42" s="663"/>
      <c r="K42" s="670"/>
      <c r="L42" s="671"/>
      <c r="M42" s="671"/>
      <c r="N42" s="672"/>
      <c r="O42" s="265"/>
      <c r="P42" s="267"/>
      <c r="Q42" s="266" t="s">
        <v>612</v>
      </c>
      <c r="R42" s="248"/>
      <c r="S42" s="249"/>
      <c r="T42" s="249"/>
      <c r="U42" s="249"/>
      <c r="V42" s="249"/>
      <c r="W42" s="249"/>
      <c r="X42" s="249"/>
      <c r="Y42" s="249"/>
      <c r="Z42" s="252"/>
      <c r="AA42" s="252"/>
      <c r="AB42" s="252"/>
      <c r="AC42" s="252"/>
      <c r="AD42" s="249"/>
      <c r="AE42" s="249"/>
      <c r="AF42" s="249"/>
      <c r="AG42" s="249"/>
      <c r="AH42" s="252"/>
      <c r="AI42" s="252"/>
      <c r="AJ42" s="252"/>
      <c r="AK42" s="249"/>
      <c r="AL42" s="249"/>
      <c r="AM42" s="249"/>
      <c r="AN42" s="252"/>
      <c r="AO42" s="252"/>
      <c r="AP42" s="252"/>
      <c r="AQ42" s="252"/>
      <c r="AR42" s="249"/>
      <c r="AS42" s="249"/>
      <c r="AT42" s="249"/>
      <c r="AU42" s="252"/>
      <c r="AV42" s="252"/>
      <c r="AW42" s="679">
        <f>SUM(R42:AS42)</f>
        <v>0</v>
      </c>
      <c r="AX42" s="680">
        <f t="shared" ref="AX42:AX43" si="12">SUM(S43:AT43)</f>
        <v>0</v>
      </c>
      <c r="AY42" s="625"/>
      <c r="AZ42" s="626"/>
      <c r="BA42" s="632"/>
      <c r="BB42" s="633"/>
      <c r="BC42" s="633"/>
      <c r="BD42" s="633"/>
      <c r="BE42" s="633"/>
      <c r="BF42" s="634"/>
    </row>
    <row r="43" spans="1:58" ht="17.25" customHeight="1" x14ac:dyDescent="0.15">
      <c r="A43" s="645"/>
      <c r="B43" s="650"/>
      <c r="C43" s="651"/>
      <c r="D43" s="656"/>
      <c r="E43" s="657"/>
      <c r="F43" s="664"/>
      <c r="G43" s="665"/>
      <c r="H43" s="665"/>
      <c r="I43" s="665"/>
      <c r="J43" s="666"/>
      <c r="K43" s="673"/>
      <c r="L43" s="674"/>
      <c r="M43" s="674"/>
      <c r="N43" s="675"/>
      <c r="O43" s="640" t="s">
        <v>614</v>
      </c>
      <c r="P43" s="641"/>
      <c r="Q43" s="642"/>
      <c r="R43" s="248"/>
      <c r="S43" s="249"/>
      <c r="T43" s="249"/>
      <c r="U43" s="249"/>
      <c r="V43" s="249"/>
      <c r="W43" s="249"/>
      <c r="X43" s="249"/>
      <c r="Y43" s="249"/>
      <c r="Z43" s="252"/>
      <c r="AA43" s="252"/>
      <c r="AB43" s="252"/>
      <c r="AC43" s="252"/>
      <c r="AD43" s="249"/>
      <c r="AE43" s="249"/>
      <c r="AF43" s="249"/>
      <c r="AG43" s="249"/>
      <c r="AH43" s="252"/>
      <c r="AI43" s="252"/>
      <c r="AJ43" s="252"/>
      <c r="AK43" s="249"/>
      <c r="AL43" s="249"/>
      <c r="AM43" s="249"/>
      <c r="AN43" s="252"/>
      <c r="AO43" s="252"/>
      <c r="AP43" s="252"/>
      <c r="AQ43" s="252"/>
      <c r="AR43" s="249"/>
      <c r="AS43" s="249"/>
      <c r="AT43" s="249"/>
      <c r="AU43" s="252"/>
      <c r="AV43" s="252"/>
      <c r="AW43" s="679">
        <f>SUM(R43:AS43)</f>
        <v>0</v>
      </c>
      <c r="AX43" s="680">
        <f t="shared" si="12"/>
        <v>0</v>
      </c>
      <c r="AY43" s="627"/>
      <c r="AZ43" s="628"/>
      <c r="BA43" s="635"/>
      <c r="BB43" s="636"/>
      <c r="BC43" s="636"/>
      <c r="BD43" s="636"/>
      <c r="BE43" s="636"/>
      <c r="BF43" s="637"/>
    </row>
    <row r="44" spans="1:58" ht="17.25" customHeight="1" x14ac:dyDescent="0.15">
      <c r="A44" s="643">
        <v>7</v>
      </c>
      <c r="B44" s="646"/>
      <c r="C44" s="647"/>
      <c r="D44" s="652"/>
      <c r="E44" s="653"/>
      <c r="F44" s="658"/>
      <c r="G44" s="659"/>
      <c r="H44" s="659"/>
      <c r="I44" s="659"/>
      <c r="J44" s="660"/>
      <c r="K44" s="667"/>
      <c r="L44" s="668"/>
      <c r="M44" s="668"/>
      <c r="N44" s="669"/>
      <c r="O44" s="676" t="s">
        <v>610</v>
      </c>
      <c r="P44" s="677"/>
      <c r="Q44" s="678"/>
      <c r="R44" s="246"/>
      <c r="S44" s="247"/>
      <c r="T44" s="247"/>
      <c r="U44" s="247"/>
      <c r="V44" s="247"/>
      <c r="W44" s="247"/>
      <c r="X44" s="247"/>
      <c r="Y44" s="251"/>
      <c r="Z44" s="251"/>
      <c r="AA44" s="251"/>
      <c r="AB44" s="251"/>
      <c r="AC44" s="251"/>
      <c r="AD44" s="247"/>
      <c r="AE44" s="251"/>
      <c r="AF44" s="251"/>
      <c r="AG44" s="247"/>
      <c r="AH44" s="251"/>
      <c r="AI44" s="251"/>
      <c r="AJ44" s="251"/>
      <c r="AK44" s="247"/>
      <c r="AL44" s="251"/>
      <c r="AM44" s="251"/>
      <c r="AN44" s="251"/>
      <c r="AO44" s="251"/>
      <c r="AP44" s="251"/>
      <c r="AQ44" s="251"/>
      <c r="AR44" s="247"/>
      <c r="AS44" s="247"/>
      <c r="AT44" s="251"/>
      <c r="AU44" s="251"/>
      <c r="AV44" s="251"/>
      <c r="AW44" s="681"/>
      <c r="AX44" s="682"/>
      <c r="AY44" s="625">
        <f t="shared" ref="AY44" si="13">AW45/($BD$2/7)+AW46/($BD$2/7)</f>
        <v>0</v>
      </c>
      <c r="AZ44" s="626"/>
      <c r="BA44" s="629"/>
      <c r="BB44" s="630"/>
      <c r="BC44" s="630"/>
      <c r="BD44" s="630"/>
      <c r="BE44" s="630"/>
      <c r="BF44" s="631"/>
    </row>
    <row r="45" spans="1:58" ht="17.25" customHeight="1" x14ac:dyDescent="0.15">
      <c r="A45" s="644"/>
      <c r="B45" s="648"/>
      <c r="C45" s="649"/>
      <c r="D45" s="654"/>
      <c r="E45" s="655"/>
      <c r="F45" s="661"/>
      <c r="G45" s="662"/>
      <c r="H45" s="662"/>
      <c r="I45" s="662"/>
      <c r="J45" s="663"/>
      <c r="K45" s="670"/>
      <c r="L45" s="671"/>
      <c r="M45" s="671"/>
      <c r="N45" s="672"/>
      <c r="O45" s="265"/>
      <c r="P45" s="267"/>
      <c r="Q45" s="266" t="s">
        <v>612</v>
      </c>
      <c r="R45" s="248"/>
      <c r="S45" s="249"/>
      <c r="T45" s="249"/>
      <c r="U45" s="249"/>
      <c r="V45" s="249"/>
      <c r="W45" s="249"/>
      <c r="X45" s="249"/>
      <c r="Y45" s="252"/>
      <c r="Z45" s="249"/>
      <c r="AA45" s="252"/>
      <c r="AB45" s="252"/>
      <c r="AC45" s="249"/>
      <c r="AD45" s="249"/>
      <c r="AE45" s="252"/>
      <c r="AF45" s="252"/>
      <c r="AG45" s="249"/>
      <c r="AH45" s="252"/>
      <c r="AI45" s="249"/>
      <c r="AJ45" s="252"/>
      <c r="AK45" s="249"/>
      <c r="AL45" s="249"/>
      <c r="AM45" s="252"/>
      <c r="AN45" s="252"/>
      <c r="AO45" s="252"/>
      <c r="AP45" s="249"/>
      <c r="AQ45" s="252"/>
      <c r="AR45" s="249"/>
      <c r="AS45" s="249"/>
      <c r="AT45" s="252"/>
      <c r="AU45" s="252"/>
      <c r="AV45" s="249"/>
      <c r="AW45" s="679">
        <f t="shared" ref="AW45:AW46" si="14">SUM(R45:AS45)</f>
        <v>0</v>
      </c>
      <c r="AX45" s="680">
        <f t="shared" ref="AX45:AX46" si="15">SUM(S46:AT46)</f>
        <v>0</v>
      </c>
      <c r="AY45" s="625"/>
      <c r="AZ45" s="626"/>
      <c r="BA45" s="632"/>
      <c r="BB45" s="633"/>
      <c r="BC45" s="633"/>
      <c r="BD45" s="633"/>
      <c r="BE45" s="633"/>
      <c r="BF45" s="634"/>
    </row>
    <row r="46" spans="1:58" ht="17.25" customHeight="1" x14ac:dyDescent="0.15">
      <c r="A46" s="645"/>
      <c r="B46" s="650"/>
      <c r="C46" s="651"/>
      <c r="D46" s="656"/>
      <c r="E46" s="657"/>
      <c r="F46" s="664"/>
      <c r="G46" s="665"/>
      <c r="H46" s="665"/>
      <c r="I46" s="665"/>
      <c r="J46" s="666"/>
      <c r="K46" s="673"/>
      <c r="L46" s="674"/>
      <c r="M46" s="674"/>
      <c r="N46" s="675"/>
      <c r="O46" s="640" t="s">
        <v>614</v>
      </c>
      <c r="P46" s="641"/>
      <c r="Q46" s="642"/>
      <c r="R46" s="248"/>
      <c r="S46" s="249"/>
      <c r="T46" s="249"/>
      <c r="U46" s="249"/>
      <c r="V46" s="249"/>
      <c r="W46" s="249"/>
      <c r="X46" s="249"/>
      <c r="Y46" s="252"/>
      <c r="Z46" s="249"/>
      <c r="AA46" s="252"/>
      <c r="AB46" s="252"/>
      <c r="AC46" s="249"/>
      <c r="AD46" s="249"/>
      <c r="AE46" s="252"/>
      <c r="AF46" s="252"/>
      <c r="AG46" s="249"/>
      <c r="AH46" s="252"/>
      <c r="AI46" s="249"/>
      <c r="AJ46" s="252"/>
      <c r="AK46" s="249"/>
      <c r="AL46" s="249"/>
      <c r="AM46" s="252"/>
      <c r="AN46" s="252"/>
      <c r="AO46" s="252"/>
      <c r="AP46" s="249"/>
      <c r="AQ46" s="252"/>
      <c r="AR46" s="249"/>
      <c r="AS46" s="249"/>
      <c r="AT46" s="252"/>
      <c r="AU46" s="252"/>
      <c r="AV46" s="249"/>
      <c r="AW46" s="679">
        <f t="shared" si="14"/>
        <v>0</v>
      </c>
      <c r="AX46" s="680">
        <f t="shared" si="15"/>
        <v>0</v>
      </c>
      <c r="AY46" s="627"/>
      <c r="AZ46" s="628"/>
      <c r="BA46" s="635"/>
      <c r="BB46" s="636"/>
      <c r="BC46" s="636"/>
      <c r="BD46" s="636"/>
      <c r="BE46" s="636"/>
      <c r="BF46" s="637"/>
    </row>
    <row r="47" spans="1:58" ht="17.25" customHeight="1" x14ac:dyDescent="0.15">
      <c r="A47" s="643">
        <v>8</v>
      </c>
      <c r="B47" s="646"/>
      <c r="C47" s="647"/>
      <c r="D47" s="652"/>
      <c r="E47" s="653"/>
      <c r="F47" s="658"/>
      <c r="G47" s="659"/>
      <c r="H47" s="659"/>
      <c r="I47" s="659"/>
      <c r="J47" s="660"/>
      <c r="K47" s="667"/>
      <c r="L47" s="668"/>
      <c r="M47" s="668"/>
      <c r="N47" s="669"/>
      <c r="O47" s="676" t="s">
        <v>610</v>
      </c>
      <c r="P47" s="677"/>
      <c r="Q47" s="678"/>
      <c r="R47" s="250"/>
      <c r="S47" s="251"/>
      <c r="T47" s="247"/>
      <c r="U47" s="251"/>
      <c r="V47" s="247"/>
      <c r="W47" s="251"/>
      <c r="X47" s="251"/>
      <c r="Y47" s="251"/>
      <c r="Z47" s="247"/>
      <c r="AA47" s="251"/>
      <c r="AB47" s="251"/>
      <c r="AC47" s="247"/>
      <c r="AD47" s="251"/>
      <c r="AE47" s="251"/>
      <c r="AF47" s="251"/>
      <c r="AG47" s="251"/>
      <c r="AH47" s="251"/>
      <c r="AI47" s="247"/>
      <c r="AJ47" s="251"/>
      <c r="AK47" s="251"/>
      <c r="AL47" s="247"/>
      <c r="AM47" s="251"/>
      <c r="AN47" s="251"/>
      <c r="AO47" s="251"/>
      <c r="AP47" s="247"/>
      <c r="AQ47" s="251"/>
      <c r="AR47" s="251"/>
      <c r="AS47" s="251"/>
      <c r="AT47" s="251"/>
      <c r="AU47" s="251"/>
      <c r="AV47" s="247"/>
      <c r="AW47" s="681"/>
      <c r="AX47" s="682"/>
      <c r="AY47" s="625">
        <f t="shared" ref="AY47" si="16">AW48/($BD$2/7)+AW49/($BD$2/7)</f>
        <v>0</v>
      </c>
      <c r="AZ47" s="626"/>
      <c r="BA47" s="629"/>
      <c r="BB47" s="630"/>
      <c r="BC47" s="630"/>
      <c r="BD47" s="630"/>
      <c r="BE47" s="630"/>
      <c r="BF47" s="631"/>
    </row>
    <row r="48" spans="1:58" ht="17.25" customHeight="1" x14ac:dyDescent="0.15">
      <c r="A48" s="644"/>
      <c r="B48" s="648"/>
      <c r="C48" s="649"/>
      <c r="D48" s="654"/>
      <c r="E48" s="655"/>
      <c r="F48" s="661"/>
      <c r="G48" s="662"/>
      <c r="H48" s="662"/>
      <c r="I48" s="662"/>
      <c r="J48" s="663"/>
      <c r="K48" s="670"/>
      <c r="L48" s="671"/>
      <c r="M48" s="671"/>
      <c r="N48" s="672"/>
      <c r="O48" s="265"/>
      <c r="P48" s="267"/>
      <c r="Q48" s="266" t="s">
        <v>612</v>
      </c>
      <c r="R48" s="253"/>
      <c r="S48" s="249"/>
      <c r="T48" s="249"/>
      <c r="U48" s="252"/>
      <c r="V48" s="249"/>
      <c r="W48" s="249"/>
      <c r="X48" s="249"/>
      <c r="Y48" s="252"/>
      <c r="Z48" s="249"/>
      <c r="AA48" s="252"/>
      <c r="AB48" s="249"/>
      <c r="AC48" s="249"/>
      <c r="AD48" s="252"/>
      <c r="AE48" s="252"/>
      <c r="AF48" s="252"/>
      <c r="AG48" s="252"/>
      <c r="AH48" s="249"/>
      <c r="AI48" s="249"/>
      <c r="AJ48" s="252"/>
      <c r="AK48" s="252"/>
      <c r="AL48" s="249"/>
      <c r="AM48" s="252"/>
      <c r="AN48" s="252"/>
      <c r="AO48" s="249"/>
      <c r="AP48" s="249"/>
      <c r="AQ48" s="249"/>
      <c r="AR48" s="252"/>
      <c r="AS48" s="252"/>
      <c r="AT48" s="249"/>
      <c r="AU48" s="252"/>
      <c r="AV48" s="249"/>
      <c r="AW48" s="679">
        <f t="shared" ref="AW48:AW49" si="17">SUM(R48:AS48)</f>
        <v>0</v>
      </c>
      <c r="AX48" s="680">
        <f t="shared" ref="AX48:AX49" si="18">SUM(S49:AT49)</f>
        <v>0</v>
      </c>
      <c r="AY48" s="625"/>
      <c r="AZ48" s="626"/>
      <c r="BA48" s="632"/>
      <c r="BB48" s="633"/>
      <c r="BC48" s="633"/>
      <c r="BD48" s="633"/>
      <c r="BE48" s="633"/>
      <c r="BF48" s="634"/>
    </row>
    <row r="49" spans="1:58" ht="17.25" customHeight="1" x14ac:dyDescent="0.15">
      <c r="A49" s="645"/>
      <c r="B49" s="650"/>
      <c r="C49" s="651"/>
      <c r="D49" s="656"/>
      <c r="E49" s="657"/>
      <c r="F49" s="664"/>
      <c r="G49" s="665"/>
      <c r="H49" s="665"/>
      <c r="I49" s="665"/>
      <c r="J49" s="666"/>
      <c r="K49" s="673"/>
      <c r="L49" s="674"/>
      <c r="M49" s="674"/>
      <c r="N49" s="675"/>
      <c r="O49" s="640" t="s">
        <v>614</v>
      </c>
      <c r="P49" s="641"/>
      <c r="Q49" s="642"/>
      <c r="R49" s="253"/>
      <c r="S49" s="249"/>
      <c r="T49" s="249"/>
      <c r="U49" s="252"/>
      <c r="V49" s="249"/>
      <c r="W49" s="249"/>
      <c r="X49" s="249"/>
      <c r="Y49" s="252"/>
      <c r="Z49" s="249"/>
      <c r="AA49" s="252"/>
      <c r="AB49" s="249"/>
      <c r="AC49" s="249"/>
      <c r="AD49" s="252"/>
      <c r="AE49" s="252"/>
      <c r="AF49" s="252"/>
      <c r="AG49" s="252"/>
      <c r="AH49" s="249"/>
      <c r="AI49" s="249"/>
      <c r="AJ49" s="252"/>
      <c r="AK49" s="252"/>
      <c r="AL49" s="249"/>
      <c r="AM49" s="252"/>
      <c r="AN49" s="252"/>
      <c r="AO49" s="249"/>
      <c r="AP49" s="249"/>
      <c r="AQ49" s="249"/>
      <c r="AR49" s="252"/>
      <c r="AS49" s="252"/>
      <c r="AT49" s="249"/>
      <c r="AU49" s="252"/>
      <c r="AV49" s="249"/>
      <c r="AW49" s="679">
        <f t="shared" si="17"/>
        <v>0</v>
      </c>
      <c r="AX49" s="680">
        <f t="shared" si="18"/>
        <v>0</v>
      </c>
      <c r="AY49" s="627"/>
      <c r="AZ49" s="628"/>
      <c r="BA49" s="635"/>
      <c r="BB49" s="636"/>
      <c r="BC49" s="636"/>
      <c r="BD49" s="636"/>
      <c r="BE49" s="636"/>
      <c r="BF49" s="637"/>
    </row>
    <row r="50" spans="1:58" ht="17.25" customHeight="1" x14ac:dyDescent="0.15">
      <c r="A50" s="643">
        <v>9</v>
      </c>
      <c r="B50" s="646"/>
      <c r="C50" s="647"/>
      <c r="D50" s="652"/>
      <c r="E50" s="653"/>
      <c r="F50" s="658"/>
      <c r="G50" s="659"/>
      <c r="H50" s="659"/>
      <c r="I50" s="659"/>
      <c r="J50" s="660"/>
      <c r="K50" s="667"/>
      <c r="L50" s="668"/>
      <c r="M50" s="668"/>
      <c r="N50" s="669"/>
      <c r="O50" s="676" t="s">
        <v>610</v>
      </c>
      <c r="P50" s="677"/>
      <c r="Q50" s="678"/>
      <c r="R50" s="250"/>
      <c r="S50" s="247"/>
      <c r="T50" s="251"/>
      <c r="U50" s="251"/>
      <c r="V50" s="251"/>
      <c r="W50" s="247"/>
      <c r="X50" s="247"/>
      <c r="Y50" s="251"/>
      <c r="Z50" s="251"/>
      <c r="AA50" s="251"/>
      <c r="AB50" s="247"/>
      <c r="AC50" s="251"/>
      <c r="AD50" s="251"/>
      <c r="AE50" s="251"/>
      <c r="AF50" s="251"/>
      <c r="AG50" s="251"/>
      <c r="AH50" s="247"/>
      <c r="AI50" s="251"/>
      <c r="AJ50" s="251"/>
      <c r="AK50" s="251"/>
      <c r="AL50" s="251"/>
      <c r="AM50" s="251"/>
      <c r="AN50" s="251"/>
      <c r="AO50" s="247"/>
      <c r="AP50" s="247"/>
      <c r="AQ50" s="247"/>
      <c r="AR50" s="251"/>
      <c r="AS50" s="251"/>
      <c r="AT50" s="247"/>
      <c r="AU50" s="251"/>
      <c r="AV50" s="251"/>
      <c r="AW50" s="681"/>
      <c r="AX50" s="682"/>
      <c r="AY50" s="625">
        <f t="shared" ref="AY50" si="19">AW51/($BD$2/7)+AW52/($BD$2/7)</f>
        <v>0</v>
      </c>
      <c r="AZ50" s="626"/>
      <c r="BA50" s="629"/>
      <c r="BB50" s="630"/>
      <c r="BC50" s="630"/>
      <c r="BD50" s="630"/>
      <c r="BE50" s="630"/>
      <c r="BF50" s="631"/>
    </row>
    <row r="51" spans="1:58" ht="17.25" customHeight="1" x14ac:dyDescent="0.15">
      <c r="A51" s="644"/>
      <c r="B51" s="648"/>
      <c r="C51" s="649"/>
      <c r="D51" s="654"/>
      <c r="E51" s="655"/>
      <c r="F51" s="661"/>
      <c r="G51" s="662"/>
      <c r="H51" s="662"/>
      <c r="I51" s="662"/>
      <c r="J51" s="663"/>
      <c r="K51" s="670"/>
      <c r="L51" s="671"/>
      <c r="M51" s="671"/>
      <c r="N51" s="672"/>
      <c r="O51" s="265"/>
      <c r="P51" s="267"/>
      <c r="Q51" s="266" t="s">
        <v>612</v>
      </c>
      <c r="R51" s="253"/>
      <c r="S51" s="249"/>
      <c r="T51" s="252"/>
      <c r="U51" s="252"/>
      <c r="V51" s="252"/>
      <c r="W51" s="249"/>
      <c r="X51" s="249"/>
      <c r="Y51" s="252"/>
      <c r="Z51" s="252"/>
      <c r="AA51" s="252"/>
      <c r="AB51" s="249"/>
      <c r="AC51" s="252"/>
      <c r="AD51" s="252"/>
      <c r="AE51" s="252"/>
      <c r="AF51" s="252"/>
      <c r="AG51" s="252"/>
      <c r="AH51" s="249"/>
      <c r="AI51" s="252"/>
      <c r="AJ51" s="252"/>
      <c r="AK51" s="252"/>
      <c r="AL51" s="252"/>
      <c r="AM51" s="252"/>
      <c r="AN51" s="252"/>
      <c r="AO51" s="249"/>
      <c r="AP51" s="249"/>
      <c r="AQ51" s="249"/>
      <c r="AR51" s="252"/>
      <c r="AS51" s="252"/>
      <c r="AT51" s="249"/>
      <c r="AU51" s="252"/>
      <c r="AV51" s="252"/>
      <c r="AW51" s="679">
        <f t="shared" ref="AW51:AW52" si="20">SUM(R51:AS51)</f>
        <v>0</v>
      </c>
      <c r="AX51" s="680">
        <f t="shared" ref="AX51:AX52" si="21">SUM(S52:AT52)</f>
        <v>0</v>
      </c>
      <c r="AY51" s="625"/>
      <c r="AZ51" s="626"/>
      <c r="BA51" s="632"/>
      <c r="BB51" s="633"/>
      <c r="BC51" s="633"/>
      <c r="BD51" s="633"/>
      <c r="BE51" s="633"/>
      <c r="BF51" s="634"/>
    </row>
    <row r="52" spans="1:58" ht="17.25" customHeight="1" x14ac:dyDescent="0.15">
      <c r="A52" s="645"/>
      <c r="B52" s="650"/>
      <c r="C52" s="651"/>
      <c r="D52" s="656"/>
      <c r="E52" s="657"/>
      <c r="F52" s="664"/>
      <c r="G52" s="665"/>
      <c r="H52" s="665"/>
      <c r="I52" s="665"/>
      <c r="J52" s="666"/>
      <c r="K52" s="673"/>
      <c r="L52" s="674"/>
      <c r="M52" s="674"/>
      <c r="N52" s="675"/>
      <c r="O52" s="640" t="s">
        <v>614</v>
      </c>
      <c r="P52" s="641"/>
      <c r="Q52" s="642"/>
      <c r="R52" s="253"/>
      <c r="S52" s="252"/>
      <c r="T52" s="252"/>
      <c r="U52" s="252"/>
      <c r="V52" s="252"/>
      <c r="W52" s="252"/>
      <c r="X52" s="252"/>
      <c r="Y52" s="252"/>
      <c r="Z52" s="252"/>
      <c r="AA52" s="252"/>
      <c r="AB52" s="252"/>
      <c r="AC52" s="252"/>
      <c r="AD52" s="252"/>
      <c r="AE52" s="252"/>
      <c r="AF52" s="252"/>
      <c r="AG52" s="252"/>
      <c r="AH52" s="252"/>
      <c r="AI52" s="252"/>
      <c r="AJ52" s="252"/>
      <c r="AK52" s="252"/>
      <c r="AL52" s="252"/>
      <c r="AM52" s="252"/>
      <c r="AN52" s="252"/>
      <c r="AO52" s="252"/>
      <c r="AP52" s="252"/>
      <c r="AQ52" s="252"/>
      <c r="AR52" s="252"/>
      <c r="AS52" s="252"/>
      <c r="AT52" s="252"/>
      <c r="AU52" s="252"/>
      <c r="AV52" s="252"/>
      <c r="AW52" s="679">
        <f t="shared" si="20"/>
        <v>0</v>
      </c>
      <c r="AX52" s="680">
        <f t="shared" si="21"/>
        <v>0</v>
      </c>
      <c r="AY52" s="627"/>
      <c r="AZ52" s="628"/>
      <c r="BA52" s="635"/>
      <c r="BB52" s="636"/>
      <c r="BC52" s="636"/>
      <c r="BD52" s="636"/>
      <c r="BE52" s="636"/>
      <c r="BF52" s="637"/>
    </row>
    <row r="53" spans="1:58" ht="17.25" customHeight="1" x14ac:dyDescent="0.15">
      <c r="A53" s="643">
        <v>10</v>
      </c>
      <c r="B53" s="646"/>
      <c r="C53" s="647"/>
      <c r="D53" s="652"/>
      <c r="E53" s="653"/>
      <c r="F53" s="658"/>
      <c r="G53" s="659"/>
      <c r="H53" s="659"/>
      <c r="I53" s="659"/>
      <c r="J53" s="660"/>
      <c r="K53" s="667"/>
      <c r="L53" s="668"/>
      <c r="M53" s="668"/>
      <c r="N53" s="669"/>
      <c r="O53" s="676" t="s">
        <v>610</v>
      </c>
      <c r="P53" s="677"/>
      <c r="Q53" s="678"/>
      <c r="R53" s="250"/>
      <c r="S53" s="251"/>
      <c r="T53" s="251"/>
      <c r="U53" s="251"/>
      <c r="V53" s="251"/>
      <c r="W53" s="251"/>
      <c r="X53" s="251"/>
      <c r="Y53" s="251"/>
      <c r="Z53" s="251"/>
      <c r="AA53" s="251"/>
      <c r="AB53" s="251"/>
      <c r="AC53" s="251"/>
      <c r="AD53" s="251"/>
      <c r="AE53" s="251"/>
      <c r="AF53" s="251"/>
      <c r="AG53" s="251"/>
      <c r="AH53" s="251"/>
      <c r="AI53" s="251"/>
      <c r="AJ53" s="251"/>
      <c r="AK53" s="251"/>
      <c r="AL53" s="251"/>
      <c r="AM53" s="251"/>
      <c r="AN53" s="251"/>
      <c r="AO53" s="251"/>
      <c r="AP53" s="251"/>
      <c r="AQ53" s="251"/>
      <c r="AR53" s="251"/>
      <c r="AS53" s="251"/>
      <c r="AT53" s="251"/>
      <c r="AU53" s="251"/>
      <c r="AV53" s="251"/>
      <c r="AW53" s="681"/>
      <c r="AX53" s="682"/>
      <c r="AY53" s="627">
        <f t="shared" ref="AY53" si="22">AW54/($BD$2/7)+AW55/($BD$2/7)</f>
        <v>0</v>
      </c>
      <c r="AZ53" s="628"/>
      <c r="BA53" s="629"/>
      <c r="BB53" s="630"/>
      <c r="BC53" s="630"/>
      <c r="BD53" s="630"/>
      <c r="BE53" s="630"/>
      <c r="BF53" s="631"/>
    </row>
    <row r="54" spans="1:58" ht="17.25" customHeight="1" x14ac:dyDescent="0.15">
      <c r="A54" s="644"/>
      <c r="B54" s="648"/>
      <c r="C54" s="649"/>
      <c r="D54" s="654"/>
      <c r="E54" s="655"/>
      <c r="F54" s="661"/>
      <c r="G54" s="662"/>
      <c r="H54" s="662"/>
      <c r="I54" s="662"/>
      <c r="J54" s="663"/>
      <c r="K54" s="670"/>
      <c r="L54" s="671"/>
      <c r="M54" s="671"/>
      <c r="N54" s="672"/>
      <c r="O54" s="265"/>
      <c r="P54" s="267"/>
      <c r="Q54" s="266" t="s">
        <v>612</v>
      </c>
      <c r="R54" s="253"/>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679">
        <f t="shared" ref="AW54:AW55" si="23">SUM(R54:AS54)</f>
        <v>0</v>
      </c>
      <c r="AX54" s="680">
        <f t="shared" ref="AX54:AX55" si="24">SUM(S55:AT55)</f>
        <v>0</v>
      </c>
      <c r="AY54" s="627"/>
      <c r="AZ54" s="628"/>
      <c r="BA54" s="632"/>
      <c r="BB54" s="633"/>
      <c r="BC54" s="633"/>
      <c r="BD54" s="633"/>
      <c r="BE54" s="633"/>
      <c r="BF54" s="634"/>
    </row>
    <row r="55" spans="1:58" ht="17.25" customHeight="1" x14ac:dyDescent="0.15">
      <c r="A55" s="645"/>
      <c r="B55" s="650"/>
      <c r="C55" s="651"/>
      <c r="D55" s="656"/>
      <c r="E55" s="657"/>
      <c r="F55" s="664"/>
      <c r="G55" s="665"/>
      <c r="H55" s="665"/>
      <c r="I55" s="665"/>
      <c r="J55" s="666"/>
      <c r="K55" s="673"/>
      <c r="L55" s="674"/>
      <c r="M55" s="674"/>
      <c r="N55" s="675"/>
      <c r="O55" s="640" t="s">
        <v>614</v>
      </c>
      <c r="P55" s="641"/>
      <c r="Q55" s="642"/>
      <c r="R55" s="253"/>
      <c r="S55" s="252"/>
      <c r="T55" s="252"/>
      <c r="U55" s="252"/>
      <c r="V55" s="252"/>
      <c r="W55" s="252"/>
      <c r="X55" s="252"/>
      <c r="Y55" s="252"/>
      <c r="Z55" s="252"/>
      <c r="AA55" s="252"/>
      <c r="AB55" s="252"/>
      <c r="AC55" s="252"/>
      <c r="AD55" s="252"/>
      <c r="AE55" s="252"/>
      <c r="AF55" s="252"/>
      <c r="AG55" s="252"/>
      <c r="AH55" s="252"/>
      <c r="AI55" s="252"/>
      <c r="AJ55" s="252"/>
      <c r="AK55" s="252"/>
      <c r="AL55" s="252"/>
      <c r="AM55" s="252"/>
      <c r="AN55" s="252"/>
      <c r="AO55" s="252"/>
      <c r="AP55" s="252"/>
      <c r="AQ55" s="252"/>
      <c r="AR55" s="252"/>
      <c r="AS55" s="252"/>
      <c r="AT55" s="252"/>
      <c r="AU55" s="252"/>
      <c r="AV55" s="252"/>
      <c r="AW55" s="679">
        <f t="shared" si="23"/>
        <v>0</v>
      </c>
      <c r="AX55" s="680">
        <f t="shared" si="24"/>
        <v>0</v>
      </c>
      <c r="AY55" s="627"/>
      <c r="AZ55" s="628"/>
      <c r="BA55" s="635"/>
      <c r="BB55" s="636"/>
      <c r="BC55" s="636"/>
      <c r="BD55" s="636"/>
      <c r="BE55" s="636"/>
      <c r="BF55" s="637"/>
    </row>
    <row r="56" spans="1:58" ht="17.25" customHeight="1" x14ac:dyDescent="0.15">
      <c r="A56" s="643">
        <v>11</v>
      </c>
      <c r="B56" s="646"/>
      <c r="C56" s="647"/>
      <c r="D56" s="652"/>
      <c r="E56" s="653"/>
      <c r="F56" s="658"/>
      <c r="G56" s="659"/>
      <c r="H56" s="659"/>
      <c r="I56" s="659"/>
      <c r="J56" s="660"/>
      <c r="K56" s="667"/>
      <c r="L56" s="668"/>
      <c r="M56" s="668"/>
      <c r="N56" s="669"/>
      <c r="O56" s="676" t="s">
        <v>610</v>
      </c>
      <c r="P56" s="677"/>
      <c r="Q56" s="678"/>
      <c r="R56" s="250"/>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681"/>
      <c r="AX56" s="682"/>
      <c r="AY56" s="627">
        <f t="shared" ref="AY56" si="25">AW57/($BD$2/7)+AW58/($BD$2/7)</f>
        <v>0</v>
      </c>
      <c r="AZ56" s="628"/>
      <c r="BA56" s="629"/>
      <c r="BB56" s="630"/>
      <c r="BC56" s="630"/>
      <c r="BD56" s="630"/>
      <c r="BE56" s="630"/>
      <c r="BF56" s="631"/>
    </row>
    <row r="57" spans="1:58" ht="17.25" customHeight="1" x14ac:dyDescent="0.15">
      <c r="A57" s="644"/>
      <c r="B57" s="648"/>
      <c r="C57" s="649"/>
      <c r="D57" s="654"/>
      <c r="E57" s="655"/>
      <c r="F57" s="661"/>
      <c r="G57" s="662"/>
      <c r="H57" s="662"/>
      <c r="I57" s="662"/>
      <c r="J57" s="663"/>
      <c r="K57" s="670"/>
      <c r="L57" s="671"/>
      <c r="M57" s="671"/>
      <c r="N57" s="672"/>
      <c r="O57" s="265"/>
      <c r="P57" s="267"/>
      <c r="Q57" s="266" t="s">
        <v>612</v>
      </c>
      <c r="R57" s="253"/>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679">
        <f t="shared" ref="AW57:AW58" si="26">SUM(R57:AS57)</f>
        <v>0</v>
      </c>
      <c r="AX57" s="680">
        <f t="shared" ref="AX57:AX58" si="27">SUM(S58:AT58)</f>
        <v>0</v>
      </c>
      <c r="AY57" s="627"/>
      <c r="AZ57" s="628"/>
      <c r="BA57" s="632"/>
      <c r="BB57" s="633"/>
      <c r="BC57" s="633"/>
      <c r="BD57" s="633"/>
      <c r="BE57" s="633"/>
      <c r="BF57" s="634"/>
    </row>
    <row r="58" spans="1:58" ht="17.25" customHeight="1" x14ac:dyDescent="0.15">
      <c r="A58" s="645"/>
      <c r="B58" s="650"/>
      <c r="C58" s="651"/>
      <c r="D58" s="656"/>
      <c r="E58" s="657"/>
      <c r="F58" s="664"/>
      <c r="G58" s="665"/>
      <c r="H58" s="665"/>
      <c r="I58" s="665"/>
      <c r="J58" s="666"/>
      <c r="K58" s="673"/>
      <c r="L58" s="674"/>
      <c r="M58" s="674"/>
      <c r="N58" s="675"/>
      <c r="O58" s="640" t="s">
        <v>614</v>
      </c>
      <c r="P58" s="641"/>
      <c r="Q58" s="642"/>
      <c r="R58" s="253"/>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52"/>
      <c r="AQ58" s="252"/>
      <c r="AR58" s="252"/>
      <c r="AS58" s="252"/>
      <c r="AT58" s="252"/>
      <c r="AU58" s="252"/>
      <c r="AV58" s="252"/>
      <c r="AW58" s="679">
        <f t="shared" si="26"/>
        <v>0</v>
      </c>
      <c r="AX58" s="680">
        <f t="shared" si="27"/>
        <v>0</v>
      </c>
      <c r="AY58" s="627"/>
      <c r="AZ58" s="628"/>
      <c r="BA58" s="635"/>
      <c r="BB58" s="636"/>
      <c r="BC58" s="636"/>
      <c r="BD58" s="636"/>
      <c r="BE58" s="636"/>
      <c r="BF58" s="637"/>
    </row>
    <row r="59" spans="1:58" ht="17.25" customHeight="1" x14ac:dyDescent="0.15">
      <c r="A59" s="643">
        <v>12</v>
      </c>
      <c r="B59" s="646"/>
      <c r="C59" s="647"/>
      <c r="D59" s="652"/>
      <c r="E59" s="653"/>
      <c r="F59" s="658"/>
      <c r="G59" s="659"/>
      <c r="H59" s="659"/>
      <c r="I59" s="659"/>
      <c r="J59" s="660"/>
      <c r="K59" s="667"/>
      <c r="L59" s="668"/>
      <c r="M59" s="668"/>
      <c r="N59" s="669"/>
      <c r="O59" s="676" t="s">
        <v>610</v>
      </c>
      <c r="P59" s="677"/>
      <c r="Q59" s="678"/>
      <c r="R59" s="250"/>
      <c r="S59" s="251"/>
      <c r="T59" s="251"/>
      <c r="U59" s="251"/>
      <c r="V59" s="251"/>
      <c r="W59" s="251"/>
      <c r="X59" s="251"/>
      <c r="Y59" s="251"/>
      <c r="Z59" s="251"/>
      <c r="AA59" s="251"/>
      <c r="AB59" s="251"/>
      <c r="AC59" s="251"/>
      <c r="AD59" s="251"/>
      <c r="AE59" s="251"/>
      <c r="AF59" s="251"/>
      <c r="AG59" s="251"/>
      <c r="AH59" s="251"/>
      <c r="AI59" s="251"/>
      <c r="AJ59" s="251"/>
      <c r="AK59" s="251"/>
      <c r="AL59" s="251"/>
      <c r="AM59" s="251"/>
      <c r="AN59" s="251"/>
      <c r="AO59" s="251"/>
      <c r="AP59" s="251"/>
      <c r="AQ59" s="251"/>
      <c r="AR59" s="251"/>
      <c r="AS59" s="251"/>
      <c r="AT59" s="251"/>
      <c r="AU59" s="251"/>
      <c r="AV59" s="251"/>
      <c r="AW59" s="681"/>
      <c r="AX59" s="682"/>
      <c r="AY59" s="627">
        <f t="shared" ref="AY59" si="28">AW60/($BD$2/7)+AW61/($BD$2/7)</f>
        <v>0</v>
      </c>
      <c r="AZ59" s="628"/>
      <c r="BA59" s="629"/>
      <c r="BB59" s="630"/>
      <c r="BC59" s="630"/>
      <c r="BD59" s="630"/>
      <c r="BE59" s="630"/>
      <c r="BF59" s="631"/>
    </row>
    <row r="60" spans="1:58" ht="17.25" customHeight="1" x14ac:dyDescent="0.15">
      <c r="A60" s="644"/>
      <c r="B60" s="648"/>
      <c r="C60" s="649"/>
      <c r="D60" s="654"/>
      <c r="E60" s="655"/>
      <c r="F60" s="661"/>
      <c r="G60" s="662"/>
      <c r="H60" s="662"/>
      <c r="I60" s="662"/>
      <c r="J60" s="663"/>
      <c r="K60" s="670"/>
      <c r="L60" s="671"/>
      <c r="M60" s="671"/>
      <c r="N60" s="672"/>
      <c r="O60" s="265"/>
      <c r="P60" s="267"/>
      <c r="Q60" s="266" t="s">
        <v>612</v>
      </c>
      <c r="R60" s="253"/>
      <c r="S60" s="252"/>
      <c r="T60" s="252"/>
      <c r="U60" s="252"/>
      <c r="V60" s="252"/>
      <c r="W60" s="252"/>
      <c r="X60" s="252"/>
      <c r="Y60" s="252"/>
      <c r="Z60" s="252"/>
      <c r="AA60" s="252"/>
      <c r="AB60" s="252"/>
      <c r="AC60" s="252"/>
      <c r="AD60" s="252"/>
      <c r="AE60" s="252"/>
      <c r="AF60" s="252"/>
      <c r="AG60" s="252"/>
      <c r="AH60" s="252"/>
      <c r="AI60" s="252"/>
      <c r="AJ60" s="252"/>
      <c r="AK60" s="252"/>
      <c r="AL60" s="252"/>
      <c r="AM60" s="252"/>
      <c r="AN60" s="252"/>
      <c r="AO60" s="252"/>
      <c r="AP60" s="252"/>
      <c r="AQ60" s="252"/>
      <c r="AR60" s="252"/>
      <c r="AS60" s="252"/>
      <c r="AT60" s="252"/>
      <c r="AU60" s="252"/>
      <c r="AV60" s="252"/>
      <c r="AW60" s="679">
        <f t="shared" ref="AW60:AW61" si="29">SUM(R60:AS60)</f>
        <v>0</v>
      </c>
      <c r="AX60" s="680">
        <f t="shared" ref="AX60:AX61" si="30">SUM(S61:AT61)</f>
        <v>0</v>
      </c>
      <c r="AY60" s="627"/>
      <c r="AZ60" s="628"/>
      <c r="BA60" s="632"/>
      <c r="BB60" s="633"/>
      <c r="BC60" s="633"/>
      <c r="BD60" s="633"/>
      <c r="BE60" s="633"/>
      <c r="BF60" s="634"/>
    </row>
    <row r="61" spans="1:58" ht="17.25" customHeight="1" x14ac:dyDescent="0.15">
      <c r="A61" s="645"/>
      <c r="B61" s="650"/>
      <c r="C61" s="651"/>
      <c r="D61" s="656"/>
      <c r="E61" s="657"/>
      <c r="F61" s="664"/>
      <c r="G61" s="665"/>
      <c r="H61" s="665"/>
      <c r="I61" s="665"/>
      <c r="J61" s="666"/>
      <c r="K61" s="673"/>
      <c r="L61" s="674"/>
      <c r="M61" s="674"/>
      <c r="N61" s="675"/>
      <c r="O61" s="640" t="s">
        <v>614</v>
      </c>
      <c r="P61" s="641"/>
      <c r="Q61" s="642"/>
      <c r="R61" s="253"/>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2"/>
      <c r="AR61" s="252"/>
      <c r="AS61" s="252"/>
      <c r="AT61" s="252"/>
      <c r="AU61" s="252"/>
      <c r="AV61" s="252"/>
      <c r="AW61" s="679">
        <f t="shared" si="29"/>
        <v>0</v>
      </c>
      <c r="AX61" s="680">
        <f t="shared" si="30"/>
        <v>0</v>
      </c>
      <c r="AY61" s="627"/>
      <c r="AZ61" s="628"/>
      <c r="BA61" s="635"/>
      <c r="BB61" s="636"/>
      <c r="BC61" s="636"/>
      <c r="BD61" s="636"/>
      <c r="BE61" s="636"/>
      <c r="BF61" s="637"/>
    </row>
    <row r="62" spans="1:58" ht="17.25" customHeight="1" x14ac:dyDescent="0.15">
      <c r="A62" s="643">
        <v>13</v>
      </c>
      <c r="B62" s="646"/>
      <c r="C62" s="647"/>
      <c r="D62" s="652"/>
      <c r="E62" s="653"/>
      <c r="F62" s="658"/>
      <c r="G62" s="659"/>
      <c r="H62" s="659"/>
      <c r="I62" s="659"/>
      <c r="J62" s="660"/>
      <c r="K62" s="667"/>
      <c r="L62" s="668"/>
      <c r="M62" s="668"/>
      <c r="N62" s="669"/>
      <c r="O62" s="676" t="s">
        <v>610</v>
      </c>
      <c r="P62" s="677"/>
      <c r="Q62" s="678"/>
      <c r="R62" s="250"/>
      <c r="S62" s="251"/>
      <c r="T62" s="251"/>
      <c r="U62" s="251"/>
      <c r="V62" s="251"/>
      <c r="W62" s="251"/>
      <c r="X62" s="251"/>
      <c r="Y62" s="251"/>
      <c r="Z62" s="251"/>
      <c r="AA62" s="251"/>
      <c r="AB62" s="251"/>
      <c r="AC62" s="251"/>
      <c r="AD62" s="251"/>
      <c r="AE62" s="251"/>
      <c r="AF62" s="251"/>
      <c r="AG62" s="251"/>
      <c r="AH62" s="251"/>
      <c r="AI62" s="251"/>
      <c r="AJ62" s="251"/>
      <c r="AK62" s="251"/>
      <c r="AL62" s="251"/>
      <c r="AM62" s="251"/>
      <c r="AN62" s="251"/>
      <c r="AO62" s="251"/>
      <c r="AP62" s="251"/>
      <c r="AQ62" s="251"/>
      <c r="AR62" s="251"/>
      <c r="AS62" s="251"/>
      <c r="AT62" s="251"/>
      <c r="AU62" s="251"/>
      <c r="AV62" s="251"/>
      <c r="AW62" s="681"/>
      <c r="AX62" s="682"/>
      <c r="AY62" s="627">
        <f t="shared" ref="AY62" si="31">AW63/($BD$2/7)+AW64/($BD$2/7)</f>
        <v>0</v>
      </c>
      <c r="AZ62" s="628"/>
      <c r="BA62" s="629"/>
      <c r="BB62" s="630"/>
      <c r="BC62" s="630"/>
      <c r="BD62" s="630"/>
      <c r="BE62" s="630"/>
      <c r="BF62" s="631"/>
    </row>
    <row r="63" spans="1:58" ht="17.25" customHeight="1" x14ac:dyDescent="0.15">
      <c r="A63" s="644"/>
      <c r="B63" s="648"/>
      <c r="C63" s="649"/>
      <c r="D63" s="654"/>
      <c r="E63" s="655"/>
      <c r="F63" s="661"/>
      <c r="G63" s="662"/>
      <c r="H63" s="662"/>
      <c r="I63" s="662"/>
      <c r="J63" s="663"/>
      <c r="K63" s="670"/>
      <c r="L63" s="671"/>
      <c r="M63" s="671"/>
      <c r="N63" s="672"/>
      <c r="O63" s="265"/>
      <c r="P63" s="267"/>
      <c r="Q63" s="266" t="s">
        <v>612</v>
      </c>
      <c r="R63" s="253"/>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679">
        <f t="shared" ref="AW63:AW64" si="32">SUM(R63:AS63)</f>
        <v>0</v>
      </c>
      <c r="AX63" s="680">
        <f t="shared" ref="AX63:AX64" si="33">SUM(S64:AT64)</f>
        <v>0</v>
      </c>
      <c r="AY63" s="627"/>
      <c r="AZ63" s="628"/>
      <c r="BA63" s="632"/>
      <c r="BB63" s="633"/>
      <c r="BC63" s="633"/>
      <c r="BD63" s="633"/>
      <c r="BE63" s="633"/>
      <c r="BF63" s="634"/>
    </row>
    <row r="64" spans="1:58" ht="17.25" customHeight="1" x14ac:dyDescent="0.15">
      <c r="A64" s="645"/>
      <c r="B64" s="650"/>
      <c r="C64" s="651"/>
      <c r="D64" s="656"/>
      <c r="E64" s="657"/>
      <c r="F64" s="664"/>
      <c r="G64" s="665"/>
      <c r="H64" s="665"/>
      <c r="I64" s="665"/>
      <c r="J64" s="666"/>
      <c r="K64" s="673"/>
      <c r="L64" s="674"/>
      <c r="M64" s="674"/>
      <c r="N64" s="675"/>
      <c r="O64" s="640" t="s">
        <v>614</v>
      </c>
      <c r="P64" s="641"/>
      <c r="Q64" s="642"/>
      <c r="R64" s="253"/>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679">
        <f t="shared" si="32"/>
        <v>0</v>
      </c>
      <c r="AX64" s="680">
        <f t="shared" si="33"/>
        <v>0</v>
      </c>
      <c r="AY64" s="627"/>
      <c r="AZ64" s="628"/>
      <c r="BA64" s="635"/>
      <c r="BB64" s="636"/>
      <c r="BC64" s="636"/>
      <c r="BD64" s="636"/>
      <c r="BE64" s="636"/>
      <c r="BF64" s="637"/>
    </row>
    <row r="65" spans="1:58" ht="17.25" customHeight="1" x14ac:dyDescent="0.15">
      <c r="A65" s="643">
        <v>14</v>
      </c>
      <c r="B65" s="646"/>
      <c r="C65" s="647"/>
      <c r="D65" s="652"/>
      <c r="E65" s="653"/>
      <c r="F65" s="658"/>
      <c r="G65" s="659"/>
      <c r="H65" s="659"/>
      <c r="I65" s="659"/>
      <c r="J65" s="660"/>
      <c r="K65" s="667"/>
      <c r="L65" s="668"/>
      <c r="M65" s="668"/>
      <c r="N65" s="669"/>
      <c r="O65" s="676" t="s">
        <v>610</v>
      </c>
      <c r="P65" s="677"/>
      <c r="Q65" s="678"/>
      <c r="R65" s="250"/>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681"/>
      <c r="AX65" s="682"/>
      <c r="AY65" s="627">
        <f t="shared" ref="AY65" si="34">AW66/($BD$2/7)+AW67/($BD$2/7)</f>
        <v>0</v>
      </c>
      <c r="AZ65" s="628"/>
      <c r="BA65" s="629"/>
      <c r="BB65" s="630"/>
      <c r="BC65" s="630"/>
      <c r="BD65" s="630"/>
      <c r="BE65" s="630"/>
      <c r="BF65" s="631"/>
    </row>
    <row r="66" spans="1:58" ht="17.25" customHeight="1" x14ac:dyDescent="0.15">
      <c r="A66" s="644"/>
      <c r="B66" s="648"/>
      <c r="C66" s="649"/>
      <c r="D66" s="654"/>
      <c r="E66" s="655"/>
      <c r="F66" s="661"/>
      <c r="G66" s="662"/>
      <c r="H66" s="662"/>
      <c r="I66" s="662"/>
      <c r="J66" s="663"/>
      <c r="K66" s="670"/>
      <c r="L66" s="671"/>
      <c r="M66" s="671"/>
      <c r="N66" s="672"/>
      <c r="O66" s="265"/>
      <c r="P66" s="267"/>
      <c r="Q66" s="266" t="s">
        <v>612</v>
      </c>
      <c r="R66" s="253"/>
      <c r="S66" s="252"/>
      <c r="T66" s="252"/>
      <c r="U66" s="252"/>
      <c r="V66" s="252"/>
      <c r="W66" s="252"/>
      <c r="X66" s="252"/>
      <c r="Y66" s="252"/>
      <c r="Z66" s="252"/>
      <c r="AA66" s="252"/>
      <c r="AB66" s="252"/>
      <c r="AC66" s="252"/>
      <c r="AD66" s="252"/>
      <c r="AE66" s="252"/>
      <c r="AF66" s="252"/>
      <c r="AG66" s="252"/>
      <c r="AH66" s="252"/>
      <c r="AI66" s="252"/>
      <c r="AJ66" s="252"/>
      <c r="AK66" s="252"/>
      <c r="AL66" s="252"/>
      <c r="AM66" s="252"/>
      <c r="AN66" s="252"/>
      <c r="AO66" s="252"/>
      <c r="AP66" s="252"/>
      <c r="AQ66" s="252"/>
      <c r="AR66" s="252"/>
      <c r="AS66" s="252"/>
      <c r="AT66" s="252"/>
      <c r="AU66" s="252"/>
      <c r="AV66" s="252"/>
      <c r="AW66" s="679">
        <f t="shared" ref="AW66:AW67" si="35">SUM(R66:AS66)</f>
        <v>0</v>
      </c>
      <c r="AX66" s="680">
        <f t="shared" ref="AX66:AX67" si="36">SUM(S67:AT67)</f>
        <v>0</v>
      </c>
      <c r="AY66" s="627"/>
      <c r="AZ66" s="628"/>
      <c r="BA66" s="632"/>
      <c r="BB66" s="633"/>
      <c r="BC66" s="633"/>
      <c r="BD66" s="633"/>
      <c r="BE66" s="633"/>
      <c r="BF66" s="634"/>
    </row>
    <row r="67" spans="1:58" ht="17.25" customHeight="1" x14ac:dyDescent="0.15">
      <c r="A67" s="645"/>
      <c r="B67" s="650"/>
      <c r="C67" s="651"/>
      <c r="D67" s="656"/>
      <c r="E67" s="657"/>
      <c r="F67" s="664"/>
      <c r="G67" s="665"/>
      <c r="H67" s="665"/>
      <c r="I67" s="665"/>
      <c r="J67" s="666"/>
      <c r="K67" s="673"/>
      <c r="L67" s="674"/>
      <c r="M67" s="674"/>
      <c r="N67" s="675"/>
      <c r="O67" s="640" t="s">
        <v>614</v>
      </c>
      <c r="P67" s="641"/>
      <c r="Q67" s="642"/>
      <c r="R67" s="253"/>
      <c r="S67" s="252"/>
      <c r="T67" s="252"/>
      <c r="U67" s="252"/>
      <c r="V67" s="252"/>
      <c r="W67" s="252"/>
      <c r="X67" s="252"/>
      <c r="Y67" s="252"/>
      <c r="Z67" s="252"/>
      <c r="AA67" s="252"/>
      <c r="AB67" s="252"/>
      <c r="AC67" s="252"/>
      <c r="AD67" s="252"/>
      <c r="AE67" s="252"/>
      <c r="AF67" s="252"/>
      <c r="AG67" s="252"/>
      <c r="AH67" s="252"/>
      <c r="AI67" s="252"/>
      <c r="AJ67" s="252"/>
      <c r="AK67" s="252"/>
      <c r="AL67" s="252"/>
      <c r="AM67" s="252"/>
      <c r="AN67" s="252"/>
      <c r="AO67" s="252"/>
      <c r="AP67" s="252"/>
      <c r="AQ67" s="252"/>
      <c r="AR67" s="252"/>
      <c r="AS67" s="252"/>
      <c r="AT67" s="252"/>
      <c r="AU67" s="252"/>
      <c r="AV67" s="252"/>
      <c r="AW67" s="679">
        <f t="shared" si="35"/>
        <v>0</v>
      </c>
      <c r="AX67" s="680">
        <f t="shared" si="36"/>
        <v>0</v>
      </c>
      <c r="AY67" s="627"/>
      <c r="AZ67" s="628"/>
      <c r="BA67" s="635"/>
      <c r="BB67" s="636"/>
      <c r="BC67" s="636"/>
      <c r="BD67" s="636"/>
      <c r="BE67" s="636"/>
      <c r="BF67" s="637"/>
    </row>
    <row r="68" spans="1:58" ht="17.25" customHeight="1" x14ac:dyDescent="0.15">
      <c r="A68" s="643">
        <v>15</v>
      </c>
      <c r="B68" s="646"/>
      <c r="C68" s="647"/>
      <c r="D68" s="652"/>
      <c r="E68" s="653"/>
      <c r="F68" s="658"/>
      <c r="G68" s="659"/>
      <c r="H68" s="659"/>
      <c r="I68" s="659"/>
      <c r="J68" s="660"/>
      <c r="K68" s="667"/>
      <c r="L68" s="668"/>
      <c r="M68" s="668"/>
      <c r="N68" s="669"/>
      <c r="O68" s="676" t="s">
        <v>610</v>
      </c>
      <c r="P68" s="677"/>
      <c r="Q68" s="678"/>
      <c r="R68" s="250"/>
      <c r="S68" s="251"/>
      <c r="T68" s="251"/>
      <c r="U68" s="251"/>
      <c r="V68" s="251"/>
      <c r="W68" s="251"/>
      <c r="X68" s="251"/>
      <c r="Y68" s="251"/>
      <c r="Z68" s="251"/>
      <c r="AA68" s="251"/>
      <c r="AB68" s="251"/>
      <c r="AC68" s="251"/>
      <c r="AD68" s="251"/>
      <c r="AE68" s="251"/>
      <c r="AF68" s="251"/>
      <c r="AG68" s="251"/>
      <c r="AH68" s="251"/>
      <c r="AI68" s="251"/>
      <c r="AJ68" s="251"/>
      <c r="AK68" s="251"/>
      <c r="AL68" s="251"/>
      <c r="AM68" s="251"/>
      <c r="AN68" s="251"/>
      <c r="AO68" s="251"/>
      <c r="AP68" s="251"/>
      <c r="AQ68" s="251"/>
      <c r="AR68" s="251"/>
      <c r="AS68" s="251"/>
      <c r="AT68" s="251"/>
      <c r="AU68" s="251"/>
      <c r="AV68" s="251"/>
      <c r="AW68" s="681"/>
      <c r="AX68" s="682"/>
      <c r="AY68" s="627">
        <f t="shared" ref="AY68" si="37">AW69/($BD$2/7)+AW70/($BD$2/7)</f>
        <v>0</v>
      </c>
      <c r="AZ68" s="628"/>
      <c r="BA68" s="629"/>
      <c r="BB68" s="630"/>
      <c r="BC68" s="630"/>
      <c r="BD68" s="630"/>
      <c r="BE68" s="630"/>
      <c r="BF68" s="631"/>
    </row>
    <row r="69" spans="1:58" ht="17.25" customHeight="1" x14ac:dyDescent="0.15">
      <c r="A69" s="644"/>
      <c r="B69" s="648"/>
      <c r="C69" s="649"/>
      <c r="D69" s="654"/>
      <c r="E69" s="655"/>
      <c r="F69" s="661"/>
      <c r="G69" s="662"/>
      <c r="H69" s="662"/>
      <c r="I69" s="662"/>
      <c r="J69" s="663"/>
      <c r="K69" s="670"/>
      <c r="L69" s="671"/>
      <c r="M69" s="671"/>
      <c r="N69" s="672"/>
      <c r="O69" s="265"/>
      <c r="P69" s="267"/>
      <c r="Q69" s="266" t="s">
        <v>612</v>
      </c>
      <c r="R69" s="253"/>
      <c r="S69" s="252"/>
      <c r="T69" s="252"/>
      <c r="U69" s="252"/>
      <c r="V69" s="252"/>
      <c r="W69" s="252"/>
      <c r="X69" s="252"/>
      <c r="Y69" s="252"/>
      <c r="Z69" s="252"/>
      <c r="AA69" s="252"/>
      <c r="AB69" s="252"/>
      <c r="AC69" s="252"/>
      <c r="AD69" s="252"/>
      <c r="AE69" s="252"/>
      <c r="AF69" s="252"/>
      <c r="AG69" s="252"/>
      <c r="AH69" s="252"/>
      <c r="AI69" s="252"/>
      <c r="AJ69" s="252"/>
      <c r="AK69" s="252"/>
      <c r="AL69" s="252"/>
      <c r="AM69" s="252"/>
      <c r="AN69" s="252"/>
      <c r="AO69" s="252"/>
      <c r="AP69" s="252"/>
      <c r="AQ69" s="252"/>
      <c r="AR69" s="252"/>
      <c r="AS69" s="252"/>
      <c r="AT69" s="252"/>
      <c r="AU69" s="252"/>
      <c r="AV69" s="252"/>
      <c r="AW69" s="679">
        <f t="shared" ref="AW69:AW70" si="38">SUM(R69:AS69)</f>
        <v>0</v>
      </c>
      <c r="AX69" s="680">
        <f t="shared" ref="AX69:AX70" si="39">SUM(S70:AT70)</f>
        <v>0</v>
      </c>
      <c r="AY69" s="627"/>
      <c r="AZ69" s="628"/>
      <c r="BA69" s="632"/>
      <c r="BB69" s="633"/>
      <c r="BC69" s="633"/>
      <c r="BD69" s="633"/>
      <c r="BE69" s="633"/>
      <c r="BF69" s="634"/>
    </row>
    <row r="70" spans="1:58" ht="17.25" customHeight="1" x14ac:dyDescent="0.15">
      <c r="A70" s="645"/>
      <c r="B70" s="650"/>
      <c r="C70" s="651"/>
      <c r="D70" s="656"/>
      <c r="E70" s="657"/>
      <c r="F70" s="664"/>
      <c r="G70" s="665"/>
      <c r="H70" s="665"/>
      <c r="I70" s="665"/>
      <c r="J70" s="666"/>
      <c r="K70" s="673"/>
      <c r="L70" s="674"/>
      <c r="M70" s="674"/>
      <c r="N70" s="675"/>
      <c r="O70" s="640" t="s">
        <v>614</v>
      </c>
      <c r="P70" s="641"/>
      <c r="Q70" s="642"/>
      <c r="R70" s="253"/>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252"/>
      <c r="AQ70" s="252"/>
      <c r="AR70" s="252"/>
      <c r="AS70" s="252"/>
      <c r="AT70" s="252"/>
      <c r="AU70" s="252"/>
      <c r="AV70" s="252"/>
      <c r="AW70" s="679">
        <f t="shared" si="38"/>
        <v>0</v>
      </c>
      <c r="AX70" s="680">
        <f t="shared" si="39"/>
        <v>0</v>
      </c>
      <c r="AY70" s="627"/>
      <c r="AZ70" s="628"/>
      <c r="BA70" s="635"/>
      <c r="BB70" s="636"/>
      <c r="BC70" s="636"/>
      <c r="BD70" s="636"/>
      <c r="BE70" s="636"/>
      <c r="BF70" s="637"/>
    </row>
    <row r="71" spans="1:58" ht="17.25" customHeight="1" x14ac:dyDescent="0.15">
      <c r="A71" s="643">
        <v>16</v>
      </c>
      <c r="B71" s="646"/>
      <c r="C71" s="647"/>
      <c r="D71" s="652"/>
      <c r="E71" s="653"/>
      <c r="F71" s="658"/>
      <c r="G71" s="659"/>
      <c r="H71" s="659"/>
      <c r="I71" s="659"/>
      <c r="J71" s="660"/>
      <c r="K71" s="667"/>
      <c r="L71" s="668"/>
      <c r="M71" s="668"/>
      <c r="N71" s="669"/>
      <c r="O71" s="676" t="s">
        <v>610</v>
      </c>
      <c r="P71" s="677"/>
      <c r="Q71" s="678"/>
      <c r="R71" s="250"/>
      <c r="S71" s="251"/>
      <c r="T71" s="251"/>
      <c r="U71" s="251"/>
      <c r="V71" s="251"/>
      <c r="W71" s="251"/>
      <c r="X71" s="251"/>
      <c r="Y71" s="251"/>
      <c r="Z71" s="251"/>
      <c r="AA71" s="251"/>
      <c r="AB71" s="251"/>
      <c r="AC71" s="251"/>
      <c r="AD71" s="251"/>
      <c r="AE71" s="251"/>
      <c r="AF71" s="251"/>
      <c r="AG71" s="251"/>
      <c r="AH71" s="251"/>
      <c r="AI71" s="251"/>
      <c r="AJ71" s="251"/>
      <c r="AK71" s="251"/>
      <c r="AL71" s="251"/>
      <c r="AM71" s="251"/>
      <c r="AN71" s="251"/>
      <c r="AO71" s="251"/>
      <c r="AP71" s="251"/>
      <c r="AQ71" s="251"/>
      <c r="AR71" s="251"/>
      <c r="AS71" s="251"/>
      <c r="AT71" s="251"/>
      <c r="AU71" s="251"/>
      <c r="AV71" s="251"/>
      <c r="AW71" s="681"/>
      <c r="AX71" s="682"/>
      <c r="AY71" s="627">
        <f t="shared" ref="AY71" si="40">AW72/($BD$2/7)+AW73/($BD$2/7)</f>
        <v>0</v>
      </c>
      <c r="AZ71" s="628"/>
      <c r="BA71" s="629"/>
      <c r="BB71" s="630"/>
      <c r="BC71" s="630"/>
      <c r="BD71" s="630"/>
      <c r="BE71" s="630"/>
      <c r="BF71" s="631"/>
    </row>
    <row r="72" spans="1:58" ht="17.25" customHeight="1" x14ac:dyDescent="0.15">
      <c r="A72" s="644"/>
      <c r="B72" s="648"/>
      <c r="C72" s="649"/>
      <c r="D72" s="654"/>
      <c r="E72" s="655"/>
      <c r="F72" s="661"/>
      <c r="G72" s="662"/>
      <c r="H72" s="662"/>
      <c r="I72" s="662"/>
      <c r="J72" s="663"/>
      <c r="K72" s="670"/>
      <c r="L72" s="671"/>
      <c r="M72" s="671"/>
      <c r="N72" s="672"/>
      <c r="O72" s="265"/>
      <c r="P72" s="267"/>
      <c r="Q72" s="266" t="s">
        <v>612</v>
      </c>
      <c r="R72" s="253"/>
      <c r="S72" s="252"/>
      <c r="T72" s="252"/>
      <c r="U72" s="252"/>
      <c r="V72" s="252"/>
      <c r="W72" s="252"/>
      <c r="X72" s="252"/>
      <c r="Y72" s="252"/>
      <c r="Z72" s="252"/>
      <c r="AA72" s="252"/>
      <c r="AB72" s="252"/>
      <c r="AC72" s="252"/>
      <c r="AD72" s="252"/>
      <c r="AE72" s="252"/>
      <c r="AF72" s="252"/>
      <c r="AG72" s="252"/>
      <c r="AH72" s="252"/>
      <c r="AI72" s="252"/>
      <c r="AJ72" s="252"/>
      <c r="AK72" s="252"/>
      <c r="AL72" s="252"/>
      <c r="AM72" s="252"/>
      <c r="AN72" s="252"/>
      <c r="AO72" s="252"/>
      <c r="AP72" s="252"/>
      <c r="AQ72" s="252"/>
      <c r="AR72" s="252"/>
      <c r="AS72" s="252"/>
      <c r="AT72" s="252"/>
      <c r="AU72" s="252"/>
      <c r="AV72" s="252"/>
      <c r="AW72" s="679">
        <f t="shared" ref="AW72:AW73" si="41">SUM(R72:AS72)</f>
        <v>0</v>
      </c>
      <c r="AX72" s="680">
        <f t="shared" ref="AX72:AX73" si="42">SUM(S73:AT73)</f>
        <v>0</v>
      </c>
      <c r="AY72" s="627"/>
      <c r="AZ72" s="628"/>
      <c r="BA72" s="632"/>
      <c r="BB72" s="633"/>
      <c r="BC72" s="633"/>
      <c r="BD72" s="633"/>
      <c r="BE72" s="633"/>
      <c r="BF72" s="634"/>
    </row>
    <row r="73" spans="1:58" ht="17.25" customHeight="1" x14ac:dyDescent="0.15">
      <c r="A73" s="645"/>
      <c r="B73" s="650"/>
      <c r="C73" s="651"/>
      <c r="D73" s="656"/>
      <c r="E73" s="657"/>
      <c r="F73" s="664"/>
      <c r="G73" s="665"/>
      <c r="H73" s="665"/>
      <c r="I73" s="665"/>
      <c r="J73" s="666"/>
      <c r="K73" s="673"/>
      <c r="L73" s="674"/>
      <c r="M73" s="674"/>
      <c r="N73" s="675"/>
      <c r="O73" s="640" t="s">
        <v>614</v>
      </c>
      <c r="P73" s="641"/>
      <c r="Q73" s="642"/>
      <c r="R73" s="253"/>
      <c r="S73" s="252"/>
      <c r="T73" s="252"/>
      <c r="U73" s="252"/>
      <c r="V73" s="252"/>
      <c r="W73" s="252"/>
      <c r="X73" s="252"/>
      <c r="Y73" s="252"/>
      <c r="Z73" s="252"/>
      <c r="AA73" s="252"/>
      <c r="AB73" s="252"/>
      <c r="AC73" s="252"/>
      <c r="AD73" s="252"/>
      <c r="AE73" s="252"/>
      <c r="AF73" s="252"/>
      <c r="AG73" s="252"/>
      <c r="AH73" s="252"/>
      <c r="AI73" s="252"/>
      <c r="AJ73" s="252"/>
      <c r="AK73" s="252"/>
      <c r="AL73" s="252"/>
      <c r="AM73" s="252"/>
      <c r="AN73" s="252"/>
      <c r="AO73" s="252"/>
      <c r="AP73" s="252"/>
      <c r="AQ73" s="252"/>
      <c r="AR73" s="252"/>
      <c r="AS73" s="252"/>
      <c r="AT73" s="252"/>
      <c r="AU73" s="252"/>
      <c r="AV73" s="252"/>
      <c r="AW73" s="679">
        <f t="shared" si="41"/>
        <v>0</v>
      </c>
      <c r="AX73" s="680">
        <f t="shared" si="42"/>
        <v>0</v>
      </c>
      <c r="AY73" s="627"/>
      <c r="AZ73" s="628"/>
      <c r="BA73" s="635"/>
      <c r="BB73" s="636"/>
      <c r="BC73" s="636"/>
      <c r="BD73" s="636"/>
      <c r="BE73" s="636"/>
      <c r="BF73" s="637"/>
    </row>
    <row r="74" spans="1:58" ht="17.25" customHeight="1" x14ac:dyDescent="0.15">
      <c r="A74" s="643">
        <v>17</v>
      </c>
      <c r="B74" s="646"/>
      <c r="C74" s="647"/>
      <c r="D74" s="652"/>
      <c r="E74" s="653"/>
      <c r="F74" s="658"/>
      <c r="G74" s="659"/>
      <c r="H74" s="659"/>
      <c r="I74" s="659"/>
      <c r="J74" s="660"/>
      <c r="K74" s="667"/>
      <c r="L74" s="668"/>
      <c r="M74" s="668"/>
      <c r="N74" s="669"/>
      <c r="O74" s="676" t="s">
        <v>610</v>
      </c>
      <c r="P74" s="677"/>
      <c r="Q74" s="678"/>
      <c r="R74" s="250"/>
      <c r="S74" s="251"/>
      <c r="T74" s="251"/>
      <c r="U74" s="251"/>
      <c r="V74" s="251"/>
      <c r="W74" s="251"/>
      <c r="X74" s="251"/>
      <c r="Y74" s="251"/>
      <c r="Z74" s="251"/>
      <c r="AA74" s="251"/>
      <c r="AB74" s="251"/>
      <c r="AC74" s="251"/>
      <c r="AD74" s="251"/>
      <c r="AE74" s="251"/>
      <c r="AF74" s="251"/>
      <c r="AG74" s="251"/>
      <c r="AH74" s="251"/>
      <c r="AI74" s="251"/>
      <c r="AJ74" s="251"/>
      <c r="AK74" s="251"/>
      <c r="AL74" s="251"/>
      <c r="AM74" s="251"/>
      <c r="AN74" s="251"/>
      <c r="AO74" s="251"/>
      <c r="AP74" s="251"/>
      <c r="AQ74" s="251"/>
      <c r="AR74" s="251"/>
      <c r="AS74" s="251"/>
      <c r="AT74" s="251"/>
      <c r="AU74" s="251"/>
      <c r="AV74" s="251"/>
      <c r="AW74" s="681"/>
      <c r="AX74" s="682"/>
      <c r="AY74" s="627">
        <f t="shared" ref="AY74" si="43">AW75/($BD$2/7)+AW76/($BD$2/7)</f>
        <v>0</v>
      </c>
      <c r="AZ74" s="628"/>
      <c r="BA74" s="629"/>
      <c r="BB74" s="630"/>
      <c r="BC74" s="630"/>
      <c r="BD74" s="630"/>
      <c r="BE74" s="630"/>
      <c r="BF74" s="631"/>
    </row>
    <row r="75" spans="1:58" ht="17.25" customHeight="1" x14ac:dyDescent="0.15">
      <c r="A75" s="644"/>
      <c r="B75" s="648"/>
      <c r="C75" s="649"/>
      <c r="D75" s="654"/>
      <c r="E75" s="655"/>
      <c r="F75" s="661"/>
      <c r="G75" s="662"/>
      <c r="H75" s="662"/>
      <c r="I75" s="662"/>
      <c r="J75" s="663"/>
      <c r="K75" s="670"/>
      <c r="L75" s="671"/>
      <c r="M75" s="671"/>
      <c r="N75" s="672"/>
      <c r="O75" s="265"/>
      <c r="P75" s="267"/>
      <c r="Q75" s="266" t="s">
        <v>612</v>
      </c>
      <c r="R75" s="253"/>
      <c r="S75" s="252"/>
      <c r="T75" s="252"/>
      <c r="U75" s="252"/>
      <c r="V75" s="252"/>
      <c r="W75" s="252"/>
      <c r="X75" s="252"/>
      <c r="Y75" s="252"/>
      <c r="Z75" s="252"/>
      <c r="AA75" s="252"/>
      <c r="AB75" s="252"/>
      <c r="AC75" s="252"/>
      <c r="AD75" s="252"/>
      <c r="AE75" s="252"/>
      <c r="AF75" s="252"/>
      <c r="AG75" s="252"/>
      <c r="AH75" s="252"/>
      <c r="AI75" s="252"/>
      <c r="AJ75" s="252"/>
      <c r="AK75" s="252"/>
      <c r="AL75" s="252"/>
      <c r="AM75" s="252"/>
      <c r="AN75" s="252"/>
      <c r="AO75" s="252"/>
      <c r="AP75" s="252"/>
      <c r="AQ75" s="252"/>
      <c r="AR75" s="252"/>
      <c r="AS75" s="252"/>
      <c r="AT75" s="252"/>
      <c r="AU75" s="252"/>
      <c r="AV75" s="252"/>
      <c r="AW75" s="679">
        <f t="shared" ref="AW75:AW76" si="44">SUM(R75:AS75)</f>
        <v>0</v>
      </c>
      <c r="AX75" s="680">
        <f t="shared" ref="AX75:AX76" si="45">SUM(S76:AT76)</f>
        <v>0</v>
      </c>
      <c r="AY75" s="627"/>
      <c r="AZ75" s="628"/>
      <c r="BA75" s="632"/>
      <c r="BB75" s="633"/>
      <c r="BC75" s="633"/>
      <c r="BD75" s="633"/>
      <c r="BE75" s="633"/>
      <c r="BF75" s="634"/>
    </row>
    <row r="76" spans="1:58" ht="17.25" customHeight="1" x14ac:dyDescent="0.15">
      <c r="A76" s="645"/>
      <c r="B76" s="650"/>
      <c r="C76" s="651"/>
      <c r="D76" s="656"/>
      <c r="E76" s="657"/>
      <c r="F76" s="664"/>
      <c r="G76" s="665"/>
      <c r="H76" s="665"/>
      <c r="I76" s="665"/>
      <c r="J76" s="666"/>
      <c r="K76" s="673"/>
      <c r="L76" s="674"/>
      <c r="M76" s="674"/>
      <c r="N76" s="675"/>
      <c r="O76" s="640" t="s">
        <v>614</v>
      </c>
      <c r="P76" s="641"/>
      <c r="Q76" s="642"/>
      <c r="R76" s="253"/>
      <c r="S76" s="252"/>
      <c r="T76" s="252"/>
      <c r="U76" s="252"/>
      <c r="V76" s="252"/>
      <c r="W76" s="252"/>
      <c r="X76" s="252"/>
      <c r="Y76" s="252"/>
      <c r="Z76" s="252"/>
      <c r="AA76" s="252"/>
      <c r="AB76" s="252"/>
      <c r="AC76" s="252"/>
      <c r="AD76" s="252"/>
      <c r="AE76" s="252"/>
      <c r="AF76" s="252"/>
      <c r="AG76" s="252"/>
      <c r="AH76" s="252"/>
      <c r="AI76" s="252"/>
      <c r="AJ76" s="252"/>
      <c r="AK76" s="252"/>
      <c r="AL76" s="252"/>
      <c r="AM76" s="252"/>
      <c r="AN76" s="252"/>
      <c r="AO76" s="252"/>
      <c r="AP76" s="252"/>
      <c r="AQ76" s="252"/>
      <c r="AR76" s="252"/>
      <c r="AS76" s="252"/>
      <c r="AT76" s="252"/>
      <c r="AU76" s="252"/>
      <c r="AV76" s="252"/>
      <c r="AW76" s="679">
        <f t="shared" si="44"/>
        <v>0</v>
      </c>
      <c r="AX76" s="680">
        <f t="shared" si="45"/>
        <v>0</v>
      </c>
      <c r="AY76" s="627"/>
      <c r="AZ76" s="628"/>
      <c r="BA76" s="635"/>
      <c r="BB76" s="636"/>
      <c r="BC76" s="636"/>
      <c r="BD76" s="636"/>
      <c r="BE76" s="636"/>
      <c r="BF76" s="637"/>
    </row>
    <row r="77" spans="1:58" ht="17.25" customHeight="1" x14ac:dyDescent="0.15">
      <c r="A77" s="643">
        <v>18</v>
      </c>
      <c r="B77" s="646"/>
      <c r="C77" s="647"/>
      <c r="D77" s="652"/>
      <c r="E77" s="653"/>
      <c r="F77" s="658"/>
      <c r="G77" s="659"/>
      <c r="H77" s="659"/>
      <c r="I77" s="659"/>
      <c r="J77" s="660"/>
      <c r="K77" s="667"/>
      <c r="L77" s="668"/>
      <c r="M77" s="668"/>
      <c r="N77" s="669"/>
      <c r="O77" s="676" t="s">
        <v>610</v>
      </c>
      <c r="P77" s="677"/>
      <c r="Q77" s="678"/>
      <c r="R77" s="250"/>
      <c r="S77" s="251"/>
      <c r="T77" s="251"/>
      <c r="U77" s="251"/>
      <c r="V77" s="251"/>
      <c r="W77" s="251"/>
      <c r="X77" s="251"/>
      <c r="Y77" s="251"/>
      <c r="Z77" s="251"/>
      <c r="AA77" s="251"/>
      <c r="AB77" s="251"/>
      <c r="AC77" s="251"/>
      <c r="AD77" s="251"/>
      <c r="AE77" s="251"/>
      <c r="AF77" s="251"/>
      <c r="AG77" s="251"/>
      <c r="AH77" s="251"/>
      <c r="AI77" s="251"/>
      <c r="AJ77" s="251"/>
      <c r="AK77" s="251"/>
      <c r="AL77" s="251"/>
      <c r="AM77" s="251"/>
      <c r="AN77" s="251"/>
      <c r="AO77" s="251"/>
      <c r="AP77" s="251"/>
      <c r="AQ77" s="251"/>
      <c r="AR77" s="251"/>
      <c r="AS77" s="251"/>
      <c r="AT77" s="251"/>
      <c r="AU77" s="251"/>
      <c r="AV77" s="251"/>
      <c r="AW77" s="681"/>
      <c r="AX77" s="682"/>
      <c r="AY77" s="627">
        <f t="shared" ref="AY77" si="46">AW78/($BD$2/7)+AW79/($BD$2/7)</f>
        <v>0</v>
      </c>
      <c r="AZ77" s="628"/>
      <c r="BA77" s="629"/>
      <c r="BB77" s="630"/>
      <c r="BC77" s="630"/>
      <c r="BD77" s="630"/>
      <c r="BE77" s="630"/>
      <c r="BF77" s="631"/>
    </row>
    <row r="78" spans="1:58" ht="17.25" customHeight="1" x14ac:dyDescent="0.15">
      <c r="A78" s="644"/>
      <c r="B78" s="648"/>
      <c r="C78" s="649"/>
      <c r="D78" s="654"/>
      <c r="E78" s="655"/>
      <c r="F78" s="661"/>
      <c r="G78" s="662"/>
      <c r="H78" s="662"/>
      <c r="I78" s="662"/>
      <c r="J78" s="663"/>
      <c r="K78" s="670"/>
      <c r="L78" s="671"/>
      <c r="M78" s="671"/>
      <c r="N78" s="672"/>
      <c r="O78" s="265"/>
      <c r="P78" s="267"/>
      <c r="Q78" s="266" t="s">
        <v>612</v>
      </c>
      <c r="R78" s="253"/>
      <c r="S78" s="252"/>
      <c r="T78" s="252"/>
      <c r="U78" s="252"/>
      <c r="V78" s="252"/>
      <c r="W78" s="252"/>
      <c r="X78" s="252"/>
      <c r="Y78" s="252"/>
      <c r="Z78" s="252"/>
      <c r="AA78" s="252"/>
      <c r="AB78" s="252"/>
      <c r="AC78" s="252"/>
      <c r="AD78" s="252"/>
      <c r="AE78" s="252"/>
      <c r="AF78" s="252"/>
      <c r="AG78" s="252"/>
      <c r="AH78" s="252"/>
      <c r="AI78" s="252"/>
      <c r="AJ78" s="252"/>
      <c r="AK78" s="252"/>
      <c r="AL78" s="252"/>
      <c r="AM78" s="252"/>
      <c r="AN78" s="252"/>
      <c r="AO78" s="252"/>
      <c r="AP78" s="252"/>
      <c r="AQ78" s="252"/>
      <c r="AR78" s="252"/>
      <c r="AS78" s="252"/>
      <c r="AT78" s="252"/>
      <c r="AU78" s="252"/>
      <c r="AV78" s="252"/>
      <c r="AW78" s="679">
        <f t="shared" ref="AW78:AW79" si="47">SUM(R78:AS78)</f>
        <v>0</v>
      </c>
      <c r="AX78" s="680">
        <f t="shared" ref="AX78:AX79" si="48">SUM(S79:AT79)</f>
        <v>0</v>
      </c>
      <c r="AY78" s="627"/>
      <c r="AZ78" s="628"/>
      <c r="BA78" s="632"/>
      <c r="BB78" s="633"/>
      <c r="BC78" s="633"/>
      <c r="BD78" s="633"/>
      <c r="BE78" s="633"/>
      <c r="BF78" s="634"/>
    </row>
    <row r="79" spans="1:58" ht="17.25" customHeight="1" x14ac:dyDescent="0.15">
      <c r="A79" s="645"/>
      <c r="B79" s="650"/>
      <c r="C79" s="651"/>
      <c r="D79" s="656"/>
      <c r="E79" s="657"/>
      <c r="F79" s="664"/>
      <c r="G79" s="665"/>
      <c r="H79" s="665"/>
      <c r="I79" s="665"/>
      <c r="J79" s="666"/>
      <c r="K79" s="673"/>
      <c r="L79" s="674"/>
      <c r="M79" s="674"/>
      <c r="N79" s="675"/>
      <c r="O79" s="640" t="s">
        <v>614</v>
      </c>
      <c r="P79" s="641"/>
      <c r="Q79" s="642"/>
      <c r="R79" s="253"/>
      <c r="S79" s="252"/>
      <c r="T79" s="252"/>
      <c r="U79" s="252"/>
      <c r="V79" s="252"/>
      <c r="W79" s="252"/>
      <c r="X79" s="252"/>
      <c r="Y79" s="252"/>
      <c r="Z79" s="252"/>
      <c r="AA79" s="252"/>
      <c r="AB79" s="252"/>
      <c r="AC79" s="252"/>
      <c r="AD79" s="252"/>
      <c r="AE79" s="252"/>
      <c r="AF79" s="252"/>
      <c r="AG79" s="252"/>
      <c r="AH79" s="252"/>
      <c r="AI79" s="252"/>
      <c r="AJ79" s="252"/>
      <c r="AK79" s="252"/>
      <c r="AL79" s="252"/>
      <c r="AM79" s="252"/>
      <c r="AN79" s="252"/>
      <c r="AO79" s="252"/>
      <c r="AP79" s="252"/>
      <c r="AQ79" s="252"/>
      <c r="AR79" s="252"/>
      <c r="AS79" s="252"/>
      <c r="AT79" s="252"/>
      <c r="AU79" s="252"/>
      <c r="AV79" s="252"/>
      <c r="AW79" s="679">
        <f t="shared" si="47"/>
        <v>0</v>
      </c>
      <c r="AX79" s="680">
        <f t="shared" si="48"/>
        <v>0</v>
      </c>
      <c r="AY79" s="627"/>
      <c r="AZ79" s="628"/>
      <c r="BA79" s="635"/>
      <c r="BB79" s="636"/>
      <c r="BC79" s="636"/>
      <c r="BD79" s="636"/>
      <c r="BE79" s="636"/>
      <c r="BF79" s="637"/>
    </row>
    <row r="80" spans="1:58" ht="17.25" customHeight="1" x14ac:dyDescent="0.15">
      <c r="A80" s="643">
        <v>19</v>
      </c>
      <c r="B80" s="646"/>
      <c r="C80" s="647"/>
      <c r="D80" s="652"/>
      <c r="E80" s="653"/>
      <c r="F80" s="658"/>
      <c r="G80" s="659"/>
      <c r="H80" s="659"/>
      <c r="I80" s="659"/>
      <c r="J80" s="660"/>
      <c r="K80" s="667"/>
      <c r="L80" s="668"/>
      <c r="M80" s="668"/>
      <c r="N80" s="669"/>
      <c r="O80" s="676" t="s">
        <v>610</v>
      </c>
      <c r="P80" s="677"/>
      <c r="Q80" s="678"/>
      <c r="R80" s="250"/>
      <c r="S80" s="251"/>
      <c r="T80" s="251"/>
      <c r="U80" s="251"/>
      <c r="V80" s="251"/>
      <c r="W80" s="251"/>
      <c r="X80" s="251"/>
      <c r="Y80" s="251"/>
      <c r="Z80" s="251"/>
      <c r="AA80" s="251"/>
      <c r="AB80" s="251"/>
      <c r="AC80" s="251"/>
      <c r="AD80" s="251"/>
      <c r="AE80" s="251"/>
      <c r="AF80" s="251"/>
      <c r="AG80" s="251"/>
      <c r="AH80" s="251"/>
      <c r="AI80" s="251"/>
      <c r="AJ80" s="251"/>
      <c r="AK80" s="251"/>
      <c r="AL80" s="251"/>
      <c r="AM80" s="251"/>
      <c r="AN80" s="251"/>
      <c r="AO80" s="251"/>
      <c r="AP80" s="251"/>
      <c r="AQ80" s="251"/>
      <c r="AR80" s="251"/>
      <c r="AS80" s="251"/>
      <c r="AT80" s="251"/>
      <c r="AU80" s="251"/>
      <c r="AV80" s="251"/>
      <c r="AW80" s="681"/>
      <c r="AX80" s="682"/>
      <c r="AY80" s="627">
        <f t="shared" ref="AY80" si="49">AW81/($BD$2/7)+AW82/($BD$2/7)</f>
        <v>0</v>
      </c>
      <c r="AZ80" s="628"/>
      <c r="BA80" s="629"/>
      <c r="BB80" s="630"/>
      <c r="BC80" s="630"/>
      <c r="BD80" s="630"/>
      <c r="BE80" s="630"/>
      <c r="BF80" s="631"/>
    </row>
    <row r="81" spans="1:58" ht="17.25" customHeight="1" x14ac:dyDescent="0.15">
      <c r="A81" s="644"/>
      <c r="B81" s="648"/>
      <c r="C81" s="649"/>
      <c r="D81" s="654"/>
      <c r="E81" s="655"/>
      <c r="F81" s="661"/>
      <c r="G81" s="662"/>
      <c r="H81" s="662"/>
      <c r="I81" s="662"/>
      <c r="J81" s="663"/>
      <c r="K81" s="670"/>
      <c r="L81" s="671"/>
      <c r="M81" s="671"/>
      <c r="N81" s="672"/>
      <c r="O81" s="265"/>
      <c r="P81" s="267"/>
      <c r="Q81" s="266" t="s">
        <v>612</v>
      </c>
      <c r="R81" s="253"/>
      <c r="S81" s="252"/>
      <c r="T81" s="252"/>
      <c r="U81" s="252"/>
      <c r="V81" s="252"/>
      <c r="W81" s="252"/>
      <c r="X81" s="252"/>
      <c r="Y81" s="252"/>
      <c r="Z81" s="252"/>
      <c r="AA81" s="252"/>
      <c r="AB81" s="252"/>
      <c r="AC81" s="252"/>
      <c r="AD81" s="252"/>
      <c r="AE81" s="252"/>
      <c r="AF81" s="252"/>
      <c r="AG81" s="252"/>
      <c r="AH81" s="252"/>
      <c r="AI81" s="252"/>
      <c r="AJ81" s="252"/>
      <c r="AK81" s="252"/>
      <c r="AL81" s="252"/>
      <c r="AM81" s="252"/>
      <c r="AN81" s="252"/>
      <c r="AO81" s="252"/>
      <c r="AP81" s="252"/>
      <c r="AQ81" s="252"/>
      <c r="AR81" s="252"/>
      <c r="AS81" s="252"/>
      <c r="AT81" s="252"/>
      <c r="AU81" s="252"/>
      <c r="AV81" s="252"/>
      <c r="AW81" s="679">
        <f t="shared" ref="AW81:AW82" si="50">SUM(R81:AS81)</f>
        <v>0</v>
      </c>
      <c r="AX81" s="680">
        <f t="shared" ref="AX81:AX82" si="51">SUM(S82:AT82)</f>
        <v>0</v>
      </c>
      <c r="AY81" s="627"/>
      <c r="AZ81" s="628"/>
      <c r="BA81" s="632"/>
      <c r="BB81" s="633"/>
      <c r="BC81" s="633"/>
      <c r="BD81" s="633"/>
      <c r="BE81" s="633"/>
      <c r="BF81" s="634"/>
    </row>
    <row r="82" spans="1:58" ht="17.25" customHeight="1" x14ac:dyDescent="0.15">
      <c r="A82" s="645"/>
      <c r="B82" s="650"/>
      <c r="C82" s="651"/>
      <c r="D82" s="656"/>
      <c r="E82" s="657"/>
      <c r="F82" s="664"/>
      <c r="G82" s="665"/>
      <c r="H82" s="665"/>
      <c r="I82" s="665"/>
      <c r="J82" s="666"/>
      <c r="K82" s="673"/>
      <c r="L82" s="674"/>
      <c r="M82" s="674"/>
      <c r="N82" s="675"/>
      <c r="O82" s="640" t="s">
        <v>614</v>
      </c>
      <c r="P82" s="641"/>
      <c r="Q82" s="642"/>
      <c r="R82" s="253"/>
      <c r="S82" s="252"/>
      <c r="T82" s="252"/>
      <c r="U82" s="252"/>
      <c r="V82" s="252"/>
      <c r="W82" s="252"/>
      <c r="X82" s="252"/>
      <c r="Y82" s="252"/>
      <c r="Z82" s="252"/>
      <c r="AA82" s="252"/>
      <c r="AB82" s="252"/>
      <c r="AC82" s="252"/>
      <c r="AD82" s="252"/>
      <c r="AE82" s="252"/>
      <c r="AF82" s="252"/>
      <c r="AG82" s="252"/>
      <c r="AH82" s="252"/>
      <c r="AI82" s="252"/>
      <c r="AJ82" s="252"/>
      <c r="AK82" s="252"/>
      <c r="AL82" s="252"/>
      <c r="AM82" s="252"/>
      <c r="AN82" s="252"/>
      <c r="AO82" s="252"/>
      <c r="AP82" s="252"/>
      <c r="AQ82" s="252"/>
      <c r="AR82" s="252"/>
      <c r="AS82" s="252"/>
      <c r="AT82" s="252"/>
      <c r="AU82" s="252"/>
      <c r="AV82" s="252"/>
      <c r="AW82" s="679">
        <f t="shared" si="50"/>
        <v>0</v>
      </c>
      <c r="AX82" s="680">
        <f t="shared" si="51"/>
        <v>0</v>
      </c>
      <c r="AY82" s="627"/>
      <c r="AZ82" s="628"/>
      <c r="BA82" s="635"/>
      <c r="BB82" s="636"/>
      <c r="BC82" s="636"/>
      <c r="BD82" s="636"/>
      <c r="BE82" s="636"/>
      <c r="BF82" s="637"/>
    </row>
    <row r="83" spans="1:58" ht="17.25" customHeight="1" x14ac:dyDescent="0.15">
      <c r="A83" s="643">
        <v>20</v>
      </c>
      <c r="B83" s="646"/>
      <c r="C83" s="647"/>
      <c r="D83" s="652"/>
      <c r="E83" s="653"/>
      <c r="F83" s="658"/>
      <c r="G83" s="659"/>
      <c r="H83" s="659"/>
      <c r="I83" s="659"/>
      <c r="J83" s="660"/>
      <c r="K83" s="667"/>
      <c r="L83" s="668"/>
      <c r="M83" s="668"/>
      <c r="N83" s="669"/>
      <c r="O83" s="676" t="s">
        <v>610</v>
      </c>
      <c r="P83" s="677"/>
      <c r="Q83" s="678"/>
      <c r="R83" s="250"/>
      <c r="S83" s="251"/>
      <c r="T83" s="251"/>
      <c r="U83" s="251"/>
      <c r="V83" s="251"/>
      <c r="W83" s="251"/>
      <c r="X83" s="251"/>
      <c r="Y83" s="251"/>
      <c r="Z83" s="251"/>
      <c r="AA83" s="251"/>
      <c r="AB83" s="251"/>
      <c r="AC83" s="251"/>
      <c r="AD83" s="251"/>
      <c r="AE83" s="251"/>
      <c r="AF83" s="251"/>
      <c r="AG83" s="251"/>
      <c r="AH83" s="251"/>
      <c r="AI83" s="251"/>
      <c r="AJ83" s="251"/>
      <c r="AK83" s="251"/>
      <c r="AL83" s="251"/>
      <c r="AM83" s="251"/>
      <c r="AN83" s="251"/>
      <c r="AO83" s="251"/>
      <c r="AP83" s="251"/>
      <c r="AQ83" s="251"/>
      <c r="AR83" s="251"/>
      <c r="AS83" s="251"/>
      <c r="AT83" s="251"/>
      <c r="AU83" s="251"/>
      <c r="AV83" s="251"/>
      <c r="AW83" s="681"/>
      <c r="AX83" s="682"/>
      <c r="AY83" s="627">
        <f t="shared" ref="AY83" si="52">AW84/($BD$2/7)+AW85/($BD$2/7)</f>
        <v>0</v>
      </c>
      <c r="AZ83" s="628"/>
      <c r="BA83" s="629"/>
      <c r="BB83" s="630"/>
      <c r="BC83" s="630"/>
      <c r="BD83" s="630"/>
      <c r="BE83" s="630"/>
      <c r="BF83" s="631"/>
    </row>
    <row r="84" spans="1:58" ht="17.25" customHeight="1" x14ac:dyDescent="0.15">
      <c r="A84" s="644"/>
      <c r="B84" s="648"/>
      <c r="C84" s="649"/>
      <c r="D84" s="654"/>
      <c r="E84" s="655"/>
      <c r="F84" s="661"/>
      <c r="G84" s="662"/>
      <c r="H84" s="662"/>
      <c r="I84" s="662"/>
      <c r="J84" s="663"/>
      <c r="K84" s="670"/>
      <c r="L84" s="671"/>
      <c r="M84" s="671"/>
      <c r="N84" s="672"/>
      <c r="O84" s="265"/>
      <c r="P84" s="267"/>
      <c r="Q84" s="266" t="s">
        <v>612</v>
      </c>
      <c r="R84" s="253"/>
      <c r="S84" s="252"/>
      <c r="T84" s="252"/>
      <c r="U84" s="252"/>
      <c r="V84" s="252"/>
      <c r="W84" s="252"/>
      <c r="X84" s="252"/>
      <c r="Y84" s="252"/>
      <c r="Z84" s="252"/>
      <c r="AA84" s="252"/>
      <c r="AB84" s="252"/>
      <c r="AC84" s="252"/>
      <c r="AD84" s="252"/>
      <c r="AE84" s="252"/>
      <c r="AF84" s="252"/>
      <c r="AG84" s="252"/>
      <c r="AH84" s="252"/>
      <c r="AI84" s="252"/>
      <c r="AJ84" s="252"/>
      <c r="AK84" s="252"/>
      <c r="AL84" s="252"/>
      <c r="AM84" s="252"/>
      <c r="AN84" s="252"/>
      <c r="AO84" s="252"/>
      <c r="AP84" s="252"/>
      <c r="AQ84" s="252"/>
      <c r="AR84" s="252"/>
      <c r="AS84" s="252"/>
      <c r="AT84" s="252"/>
      <c r="AU84" s="252"/>
      <c r="AV84" s="252"/>
      <c r="AW84" s="679">
        <f t="shared" ref="AW84:AW85" si="53">SUM(R84:AS84)</f>
        <v>0</v>
      </c>
      <c r="AX84" s="680">
        <f t="shared" ref="AX84:AX85" si="54">SUM(S85:AT85)</f>
        <v>0</v>
      </c>
      <c r="AY84" s="627"/>
      <c r="AZ84" s="628"/>
      <c r="BA84" s="632"/>
      <c r="BB84" s="633"/>
      <c r="BC84" s="633"/>
      <c r="BD84" s="633"/>
      <c r="BE84" s="633"/>
      <c r="BF84" s="634"/>
    </row>
    <row r="85" spans="1:58" ht="17.25" customHeight="1" x14ac:dyDescent="0.15">
      <c r="A85" s="645"/>
      <c r="B85" s="650"/>
      <c r="C85" s="651"/>
      <c r="D85" s="656"/>
      <c r="E85" s="657"/>
      <c r="F85" s="664"/>
      <c r="G85" s="665"/>
      <c r="H85" s="665"/>
      <c r="I85" s="665"/>
      <c r="J85" s="666"/>
      <c r="K85" s="673"/>
      <c r="L85" s="674"/>
      <c r="M85" s="674"/>
      <c r="N85" s="675"/>
      <c r="O85" s="640" t="s">
        <v>614</v>
      </c>
      <c r="P85" s="641"/>
      <c r="Q85" s="642"/>
      <c r="R85" s="253"/>
      <c r="S85" s="252"/>
      <c r="T85" s="252"/>
      <c r="U85" s="252"/>
      <c r="V85" s="252"/>
      <c r="W85" s="252"/>
      <c r="X85" s="252"/>
      <c r="Y85" s="252"/>
      <c r="Z85" s="252"/>
      <c r="AA85" s="252"/>
      <c r="AB85" s="252"/>
      <c r="AC85" s="252"/>
      <c r="AD85" s="252"/>
      <c r="AE85" s="252"/>
      <c r="AF85" s="252"/>
      <c r="AG85" s="252"/>
      <c r="AH85" s="252"/>
      <c r="AI85" s="252"/>
      <c r="AJ85" s="252"/>
      <c r="AK85" s="252"/>
      <c r="AL85" s="252"/>
      <c r="AM85" s="252"/>
      <c r="AN85" s="252"/>
      <c r="AO85" s="252"/>
      <c r="AP85" s="252"/>
      <c r="AQ85" s="252"/>
      <c r="AR85" s="252"/>
      <c r="AS85" s="252"/>
      <c r="AT85" s="252"/>
      <c r="AU85" s="252"/>
      <c r="AV85" s="252"/>
      <c r="AW85" s="679">
        <f t="shared" si="53"/>
        <v>0</v>
      </c>
      <c r="AX85" s="680">
        <f t="shared" si="54"/>
        <v>0</v>
      </c>
      <c r="AY85" s="627"/>
      <c r="AZ85" s="628"/>
      <c r="BA85" s="635"/>
      <c r="BB85" s="636"/>
      <c r="BC85" s="636"/>
      <c r="BD85" s="636"/>
      <c r="BE85" s="636"/>
      <c r="BF85" s="637"/>
    </row>
    <row r="86" spans="1:58" ht="17.25" customHeight="1" x14ac:dyDescent="0.15">
      <c r="A86" s="643">
        <v>21</v>
      </c>
      <c r="B86" s="646"/>
      <c r="C86" s="647"/>
      <c r="D86" s="652"/>
      <c r="E86" s="653"/>
      <c r="F86" s="658"/>
      <c r="G86" s="659"/>
      <c r="H86" s="659"/>
      <c r="I86" s="659"/>
      <c r="J86" s="660"/>
      <c r="K86" s="667"/>
      <c r="L86" s="668"/>
      <c r="M86" s="668"/>
      <c r="N86" s="669"/>
      <c r="O86" s="676" t="s">
        <v>610</v>
      </c>
      <c r="P86" s="677"/>
      <c r="Q86" s="678"/>
      <c r="R86" s="250"/>
      <c r="S86" s="251"/>
      <c r="T86" s="251"/>
      <c r="U86" s="251"/>
      <c r="V86" s="251"/>
      <c r="W86" s="251"/>
      <c r="X86" s="251"/>
      <c r="Y86" s="251"/>
      <c r="Z86" s="251"/>
      <c r="AA86" s="251"/>
      <c r="AB86" s="251"/>
      <c r="AC86" s="251"/>
      <c r="AD86" s="251"/>
      <c r="AE86" s="251"/>
      <c r="AF86" s="251"/>
      <c r="AG86" s="251"/>
      <c r="AH86" s="251"/>
      <c r="AI86" s="251"/>
      <c r="AJ86" s="251"/>
      <c r="AK86" s="251"/>
      <c r="AL86" s="251"/>
      <c r="AM86" s="251"/>
      <c r="AN86" s="251"/>
      <c r="AO86" s="251"/>
      <c r="AP86" s="251"/>
      <c r="AQ86" s="251"/>
      <c r="AR86" s="251"/>
      <c r="AS86" s="251"/>
      <c r="AT86" s="251"/>
      <c r="AU86" s="251"/>
      <c r="AV86" s="251"/>
      <c r="AW86" s="681"/>
      <c r="AX86" s="682"/>
      <c r="AY86" s="627">
        <f t="shared" ref="AY86" si="55">AW87/($BD$2/7)+AW88/($BD$2/7)</f>
        <v>0</v>
      </c>
      <c r="AZ86" s="628"/>
      <c r="BA86" s="629"/>
      <c r="BB86" s="630"/>
      <c r="BC86" s="630"/>
      <c r="BD86" s="630"/>
      <c r="BE86" s="630"/>
      <c r="BF86" s="631"/>
    </row>
    <row r="87" spans="1:58" ht="17.25" customHeight="1" x14ac:dyDescent="0.15">
      <c r="A87" s="644"/>
      <c r="B87" s="648"/>
      <c r="C87" s="649"/>
      <c r="D87" s="654"/>
      <c r="E87" s="655"/>
      <c r="F87" s="661"/>
      <c r="G87" s="662"/>
      <c r="H87" s="662"/>
      <c r="I87" s="662"/>
      <c r="J87" s="663"/>
      <c r="K87" s="670"/>
      <c r="L87" s="671"/>
      <c r="M87" s="671"/>
      <c r="N87" s="672"/>
      <c r="O87" s="265"/>
      <c r="P87" s="267"/>
      <c r="Q87" s="266" t="s">
        <v>612</v>
      </c>
      <c r="R87" s="253"/>
      <c r="S87" s="252"/>
      <c r="T87" s="252"/>
      <c r="U87" s="252"/>
      <c r="V87" s="252"/>
      <c r="W87" s="252"/>
      <c r="X87" s="252"/>
      <c r="Y87" s="252"/>
      <c r="Z87" s="252"/>
      <c r="AA87" s="252"/>
      <c r="AB87" s="252"/>
      <c r="AC87" s="252"/>
      <c r="AD87" s="252"/>
      <c r="AE87" s="252"/>
      <c r="AF87" s="252"/>
      <c r="AG87" s="252"/>
      <c r="AH87" s="252"/>
      <c r="AI87" s="252"/>
      <c r="AJ87" s="252"/>
      <c r="AK87" s="252"/>
      <c r="AL87" s="252"/>
      <c r="AM87" s="252"/>
      <c r="AN87" s="252"/>
      <c r="AO87" s="252"/>
      <c r="AP87" s="252"/>
      <c r="AQ87" s="252"/>
      <c r="AR87" s="252"/>
      <c r="AS87" s="252"/>
      <c r="AT87" s="252"/>
      <c r="AU87" s="252"/>
      <c r="AV87" s="252"/>
      <c r="AW87" s="679">
        <f t="shared" ref="AW87:AW88" si="56">SUM(R87:AS87)</f>
        <v>0</v>
      </c>
      <c r="AX87" s="680">
        <f t="shared" ref="AX87:AX88" si="57">SUM(S88:AT88)</f>
        <v>0</v>
      </c>
      <c r="AY87" s="627"/>
      <c r="AZ87" s="628"/>
      <c r="BA87" s="632"/>
      <c r="BB87" s="633"/>
      <c r="BC87" s="633"/>
      <c r="BD87" s="633"/>
      <c r="BE87" s="633"/>
      <c r="BF87" s="634"/>
    </row>
    <row r="88" spans="1:58" ht="17.25" customHeight="1" x14ac:dyDescent="0.15">
      <c r="A88" s="645"/>
      <c r="B88" s="650"/>
      <c r="C88" s="651"/>
      <c r="D88" s="656"/>
      <c r="E88" s="657"/>
      <c r="F88" s="664"/>
      <c r="G88" s="665"/>
      <c r="H88" s="665"/>
      <c r="I88" s="665"/>
      <c r="J88" s="666"/>
      <c r="K88" s="673"/>
      <c r="L88" s="674"/>
      <c r="M88" s="674"/>
      <c r="N88" s="675"/>
      <c r="O88" s="640" t="s">
        <v>614</v>
      </c>
      <c r="P88" s="641"/>
      <c r="Q88" s="642"/>
      <c r="R88" s="253"/>
      <c r="S88" s="252"/>
      <c r="T88" s="252"/>
      <c r="U88" s="252"/>
      <c r="V88" s="252"/>
      <c r="W88" s="252"/>
      <c r="X88" s="252"/>
      <c r="Y88" s="252"/>
      <c r="Z88" s="252"/>
      <c r="AA88" s="252"/>
      <c r="AB88" s="252"/>
      <c r="AC88" s="252"/>
      <c r="AD88" s="252"/>
      <c r="AE88" s="252"/>
      <c r="AF88" s="252"/>
      <c r="AG88" s="252"/>
      <c r="AH88" s="252"/>
      <c r="AI88" s="252"/>
      <c r="AJ88" s="252"/>
      <c r="AK88" s="252"/>
      <c r="AL88" s="252"/>
      <c r="AM88" s="252"/>
      <c r="AN88" s="252"/>
      <c r="AO88" s="252"/>
      <c r="AP88" s="252"/>
      <c r="AQ88" s="252"/>
      <c r="AR88" s="252"/>
      <c r="AS88" s="252"/>
      <c r="AT88" s="252"/>
      <c r="AU88" s="252"/>
      <c r="AV88" s="252"/>
      <c r="AW88" s="679">
        <f t="shared" si="56"/>
        <v>0</v>
      </c>
      <c r="AX88" s="680">
        <f t="shared" si="57"/>
        <v>0</v>
      </c>
      <c r="AY88" s="627"/>
      <c r="AZ88" s="628"/>
      <c r="BA88" s="635"/>
      <c r="BB88" s="636"/>
      <c r="BC88" s="636"/>
      <c r="BD88" s="636"/>
      <c r="BE88" s="636"/>
      <c r="BF88" s="637"/>
    </row>
    <row r="89" spans="1:58" ht="17.25" customHeight="1" x14ac:dyDescent="0.15">
      <c r="A89" s="643">
        <v>22</v>
      </c>
      <c r="B89" s="646"/>
      <c r="C89" s="647"/>
      <c r="D89" s="652"/>
      <c r="E89" s="653"/>
      <c r="F89" s="658"/>
      <c r="G89" s="659"/>
      <c r="H89" s="659"/>
      <c r="I89" s="659"/>
      <c r="J89" s="660"/>
      <c r="K89" s="667"/>
      <c r="L89" s="668"/>
      <c r="M89" s="668"/>
      <c r="N89" s="669"/>
      <c r="O89" s="676" t="s">
        <v>610</v>
      </c>
      <c r="P89" s="677"/>
      <c r="Q89" s="678"/>
      <c r="R89" s="250"/>
      <c r="S89" s="251"/>
      <c r="T89" s="251"/>
      <c r="U89" s="251"/>
      <c r="V89" s="251"/>
      <c r="W89" s="251"/>
      <c r="X89" s="251"/>
      <c r="Y89" s="251"/>
      <c r="Z89" s="251"/>
      <c r="AA89" s="251"/>
      <c r="AB89" s="251"/>
      <c r="AC89" s="251"/>
      <c r="AD89" s="251"/>
      <c r="AE89" s="251"/>
      <c r="AF89" s="251"/>
      <c r="AG89" s="251"/>
      <c r="AH89" s="251"/>
      <c r="AI89" s="251"/>
      <c r="AJ89" s="251"/>
      <c r="AK89" s="251"/>
      <c r="AL89" s="251"/>
      <c r="AM89" s="251"/>
      <c r="AN89" s="251"/>
      <c r="AO89" s="251"/>
      <c r="AP89" s="251"/>
      <c r="AQ89" s="251"/>
      <c r="AR89" s="251"/>
      <c r="AS89" s="251"/>
      <c r="AT89" s="251"/>
      <c r="AU89" s="251"/>
      <c r="AV89" s="251"/>
      <c r="AW89" s="681"/>
      <c r="AX89" s="682"/>
      <c r="AY89" s="627">
        <f t="shared" ref="AY89" si="58">AW90/($BD$2/7)+AW91/($BD$2/7)</f>
        <v>0</v>
      </c>
      <c r="AZ89" s="628"/>
      <c r="BA89" s="629"/>
      <c r="BB89" s="630"/>
      <c r="BC89" s="630"/>
      <c r="BD89" s="630"/>
      <c r="BE89" s="630"/>
      <c r="BF89" s="631"/>
    </row>
    <row r="90" spans="1:58" ht="17.25" customHeight="1" x14ac:dyDescent="0.15">
      <c r="A90" s="644"/>
      <c r="B90" s="648"/>
      <c r="C90" s="649"/>
      <c r="D90" s="654"/>
      <c r="E90" s="655"/>
      <c r="F90" s="661"/>
      <c r="G90" s="662"/>
      <c r="H90" s="662"/>
      <c r="I90" s="662"/>
      <c r="J90" s="663"/>
      <c r="K90" s="670"/>
      <c r="L90" s="671"/>
      <c r="M90" s="671"/>
      <c r="N90" s="672"/>
      <c r="O90" s="265"/>
      <c r="P90" s="267"/>
      <c r="Q90" s="266" t="s">
        <v>612</v>
      </c>
      <c r="R90" s="253"/>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679">
        <f t="shared" ref="AW90:AW91" si="59">SUM(R90:AS90)</f>
        <v>0</v>
      </c>
      <c r="AX90" s="680">
        <f t="shared" ref="AX90:AX91" si="60">SUM(S91:AT91)</f>
        <v>0</v>
      </c>
      <c r="AY90" s="627"/>
      <c r="AZ90" s="628"/>
      <c r="BA90" s="632"/>
      <c r="BB90" s="633"/>
      <c r="BC90" s="633"/>
      <c r="BD90" s="633"/>
      <c r="BE90" s="633"/>
      <c r="BF90" s="634"/>
    </row>
    <row r="91" spans="1:58" ht="17.25" customHeight="1" x14ac:dyDescent="0.15">
      <c r="A91" s="645"/>
      <c r="B91" s="650"/>
      <c r="C91" s="651"/>
      <c r="D91" s="656"/>
      <c r="E91" s="657"/>
      <c r="F91" s="664"/>
      <c r="G91" s="665"/>
      <c r="H91" s="665"/>
      <c r="I91" s="665"/>
      <c r="J91" s="666"/>
      <c r="K91" s="673"/>
      <c r="L91" s="674"/>
      <c r="M91" s="674"/>
      <c r="N91" s="675"/>
      <c r="O91" s="640" t="s">
        <v>614</v>
      </c>
      <c r="P91" s="641"/>
      <c r="Q91" s="642"/>
      <c r="R91" s="253"/>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679">
        <f t="shared" si="59"/>
        <v>0</v>
      </c>
      <c r="AX91" s="680">
        <f t="shared" si="60"/>
        <v>0</v>
      </c>
      <c r="AY91" s="627"/>
      <c r="AZ91" s="628"/>
      <c r="BA91" s="635"/>
      <c r="BB91" s="636"/>
      <c r="BC91" s="636"/>
      <c r="BD91" s="636"/>
      <c r="BE91" s="636"/>
      <c r="BF91" s="637"/>
    </row>
    <row r="92" spans="1:58" ht="17.25" customHeight="1" x14ac:dyDescent="0.15">
      <c r="A92" s="643">
        <v>23</v>
      </c>
      <c r="B92" s="646"/>
      <c r="C92" s="647"/>
      <c r="D92" s="652"/>
      <c r="E92" s="653"/>
      <c r="F92" s="658"/>
      <c r="G92" s="659"/>
      <c r="H92" s="659"/>
      <c r="I92" s="659"/>
      <c r="J92" s="660"/>
      <c r="K92" s="667"/>
      <c r="L92" s="668"/>
      <c r="M92" s="668"/>
      <c r="N92" s="669"/>
      <c r="O92" s="676" t="s">
        <v>610</v>
      </c>
      <c r="P92" s="677"/>
      <c r="Q92" s="678"/>
      <c r="R92" s="250"/>
      <c r="S92" s="251"/>
      <c r="T92" s="251"/>
      <c r="U92" s="251"/>
      <c r="V92" s="251"/>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681"/>
      <c r="AX92" s="682"/>
      <c r="AY92" s="627">
        <f t="shared" ref="AY92" si="61">AW93/($BD$2/7)+AW94/($BD$2/7)</f>
        <v>0</v>
      </c>
      <c r="AZ92" s="628"/>
      <c r="BA92" s="629"/>
      <c r="BB92" s="630"/>
      <c r="BC92" s="630"/>
      <c r="BD92" s="630"/>
      <c r="BE92" s="630"/>
      <c r="BF92" s="631"/>
    </row>
    <row r="93" spans="1:58" ht="17.25" customHeight="1" x14ac:dyDescent="0.15">
      <c r="A93" s="644"/>
      <c r="B93" s="648"/>
      <c r="C93" s="649"/>
      <c r="D93" s="654"/>
      <c r="E93" s="655"/>
      <c r="F93" s="661"/>
      <c r="G93" s="662"/>
      <c r="H93" s="662"/>
      <c r="I93" s="662"/>
      <c r="J93" s="663"/>
      <c r="K93" s="670"/>
      <c r="L93" s="671"/>
      <c r="M93" s="671"/>
      <c r="N93" s="672"/>
      <c r="O93" s="265"/>
      <c r="P93" s="267"/>
      <c r="Q93" s="266" t="s">
        <v>612</v>
      </c>
      <c r="R93" s="253"/>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679">
        <f t="shared" ref="AW93:AW94" si="62">SUM(R93:AS93)</f>
        <v>0</v>
      </c>
      <c r="AX93" s="680">
        <f t="shared" ref="AX93:AX94" si="63">SUM(S94:AT94)</f>
        <v>0</v>
      </c>
      <c r="AY93" s="627"/>
      <c r="AZ93" s="628"/>
      <c r="BA93" s="632"/>
      <c r="BB93" s="633"/>
      <c r="BC93" s="633"/>
      <c r="BD93" s="633"/>
      <c r="BE93" s="633"/>
      <c r="BF93" s="634"/>
    </row>
    <row r="94" spans="1:58" ht="17.25" customHeight="1" x14ac:dyDescent="0.15">
      <c r="A94" s="645"/>
      <c r="B94" s="650"/>
      <c r="C94" s="651"/>
      <c r="D94" s="656"/>
      <c r="E94" s="657"/>
      <c r="F94" s="664"/>
      <c r="G94" s="665"/>
      <c r="H94" s="665"/>
      <c r="I94" s="665"/>
      <c r="J94" s="666"/>
      <c r="K94" s="673"/>
      <c r="L94" s="674"/>
      <c r="M94" s="674"/>
      <c r="N94" s="675"/>
      <c r="O94" s="640" t="s">
        <v>614</v>
      </c>
      <c r="P94" s="641"/>
      <c r="Q94" s="642"/>
      <c r="R94" s="253"/>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679">
        <f t="shared" si="62"/>
        <v>0</v>
      </c>
      <c r="AX94" s="680">
        <f t="shared" si="63"/>
        <v>0</v>
      </c>
      <c r="AY94" s="627"/>
      <c r="AZ94" s="628"/>
      <c r="BA94" s="635"/>
      <c r="BB94" s="636"/>
      <c r="BC94" s="636"/>
      <c r="BD94" s="636"/>
      <c r="BE94" s="636"/>
      <c r="BF94" s="637"/>
    </row>
    <row r="95" spans="1:58" ht="17.25" customHeight="1" x14ac:dyDescent="0.15">
      <c r="A95" s="643">
        <v>24</v>
      </c>
      <c r="B95" s="646"/>
      <c r="C95" s="647"/>
      <c r="D95" s="652"/>
      <c r="E95" s="653"/>
      <c r="F95" s="658"/>
      <c r="G95" s="659"/>
      <c r="H95" s="659"/>
      <c r="I95" s="659"/>
      <c r="J95" s="660"/>
      <c r="K95" s="667"/>
      <c r="L95" s="668"/>
      <c r="M95" s="668"/>
      <c r="N95" s="669"/>
      <c r="O95" s="676" t="s">
        <v>610</v>
      </c>
      <c r="P95" s="677"/>
      <c r="Q95" s="678"/>
      <c r="R95" s="250"/>
      <c r="S95" s="251"/>
      <c r="T95" s="251"/>
      <c r="U95" s="251"/>
      <c r="V95" s="251"/>
      <c r="W95" s="251"/>
      <c r="X95" s="251"/>
      <c r="Y95" s="251"/>
      <c r="Z95" s="251"/>
      <c r="AA95" s="251"/>
      <c r="AB95" s="251"/>
      <c r="AC95" s="251"/>
      <c r="AD95" s="251"/>
      <c r="AE95" s="251"/>
      <c r="AF95" s="251"/>
      <c r="AG95" s="251"/>
      <c r="AH95" s="251"/>
      <c r="AI95" s="251"/>
      <c r="AJ95" s="251"/>
      <c r="AK95" s="251"/>
      <c r="AL95" s="251"/>
      <c r="AM95" s="251"/>
      <c r="AN95" s="251"/>
      <c r="AO95" s="251"/>
      <c r="AP95" s="251"/>
      <c r="AQ95" s="251"/>
      <c r="AR95" s="251"/>
      <c r="AS95" s="251"/>
      <c r="AT95" s="251"/>
      <c r="AU95" s="251"/>
      <c r="AV95" s="251"/>
      <c r="AW95" s="681"/>
      <c r="AX95" s="682"/>
      <c r="AY95" s="627">
        <f t="shared" ref="AY95" si="64">AW96/($BD$2/7)+AW97/($BD$2/7)</f>
        <v>0</v>
      </c>
      <c r="AZ95" s="628"/>
      <c r="BA95" s="629"/>
      <c r="BB95" s="630"/>
      <c r="BC95" s="630"/>
      <c r="BD95" s="630"/>
      <c r="BE95" s="630"/>
      <c r="BF95" s="631"/>
    </row>
    <row r="96" spans="1:58" ht="17.25" customHeight="1" x14ac:dyDescent="0.15">
      <c r="A96" s="644"/>
      <c r="B96" s="648"/>
      <c r="C96" s="649"/>
      <c r="D96" s="654"/>
      <c r="E96" s="655"/>
      <c r="F96" s="661"/>
      <c r="G96" s="662"/>
      <c r="H96" s="662"/>
      <c r="I96" s="662"/>
      <c r="J96" s="663"/>
      <c r="K96" s="670"/>
      <c r="L96" s="671"/>
      <c r="M96" s="671"/>
      <c r="N96" s="672"/>
      <c r="O96" s="265"/>
      <c r="P96" s="267"/>
      <c r="Q96" s="266" t="s">
        <v>612</v>
      </c>
      <c r="R96" s="253"/>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679">
        <f t="shared" ref="AW96:AW97" si="65">SUM(R96:AS96)</f>
        <v>0</v>
      </c>
      <c r="AX96" s="680">
        <f t="shared" ref="AX96:AX97" si="66">SUM(S97:AT97)</f>
        <v>0</v>
      </c>
      <c r="AY96" s="627"/>
      <c r="AZ96" s="628"/>
      <c r="BA96" s="632"/>
      <c r="BB96" s="633"/>
      <c r="BC96" s="633"/>
      <c r="BD96" s="633"/>
      <c r="BE96" s="633"/>
      <c r="BF96" s="634"/>
    </row>
    <row r="97" spans="1:58" ht="17.25" customHeight="1" x14ac:dyDescent="0.15">
      <c r="A97" s="645"/>
      <c r="B97" s="650"/>
      <c r="C97" s="651"/>
      <c r="D97" s="656"/>
      <c r="E97" s="657"/>
      <c r="F97" s="664"/>
      <c r="G97" s="665"/>
      <c r="H97" s="665"/>
      <c r="I97" s="665"/>
      <c r="J97" s="666"/>
      <c r="K97" s="673"/>
      <c r="L97" s="674"/>
      <c r="M97" s="674"/>
      <c r="N97" s="675"/>
      <c r="O97" s="640" t="s">
        <v>614</v>
      </c>
      <c r="P97" s="641"/>
      <c r="Q97" s="642"/>
      <c r="R97" s="253"/>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679">
        <f t="shared" si="65"/>
        <v>0</v>
      </c>
      <c r="AX97" s="680">
        <f t="shared" si="66"/>
        <v>0</v>
      </c>
      <c r="AY97" s="627"/>
      <c r="AZ97" s="628"/>
      <c r="BA97" s="635"/>
      <c r="BB97" s="636"/>
      <c r="BC97" s="636"/>
      <c r="BD97" s="636"/>
      <c r="BE97" s="636"/>
      <c r="BF97" s="637"/>
    </row>
    <row r="98" spans="1:58" ht="17.25" customHeight="1" x14ac:dyDescent="0.15">
      <c r="A98" s="643">
        <v>25</v>
      </c>
      <c r="B98" s="646"/>
      <c r="C98" s="647"/>
      <c r="D98" s="652"/>
      <c r="E98" s="653"/>
      <c r="F98" s="658"/>
      <c r="G98" s="659"/>
      <c r="H98" s="659"/>
      <c r="I98" s="659"/>
      <c r="J98" s="660"/>
      <c r="K98" s="667"/>
      <c r="L98" s="668"/>
      <c r="M98" s="668"/>
      <c r="N98" s="669"/>
      <c r="O98" s="676" t="s">
        <v>610</v>
      </c>
      <c r="P98" s="677"/>
      <c r="Q98" s="678"/>
      <c r="R98" s="250"/>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681"/>
      <c r="AX98" s="682"/>
      <c r="AY98" s="627">
        <f t="shared" ref="AY98" si="67">AW99/($BD$2/7)+AW100/($BD$2/7)</f>
        <v>0</v>
      </c>
      <c r="AZ98" s="628"/>
      <c r="BA98" s="629"/>
      <c r="BB98" s="630"/>
      <c r="BC98" s="630"/>
      <c r="BD98" s="630"/>
      <c r="BE98" s="630"/>
      <c r="BF98" s="631"/>
    </row>
    <row r="99" spans="1:58" ht="17.25" customHeight="1" x14ac:dyDescent="0.15">
      <c r="A99" s="644"/>
      <c r="B99" s="648"/>
      <c r="C99" s="649"/>
      <c r="D99" s="654"/>
      <c r="E99" s="655"/>
      <c r="F99" s="661"/>
      <c r="G99" s="662"/>
      <c r="H99" s="662"/>
      <c r="I99" s="662"/>
      <c r="J99" s="663"/>
      <c r="K99" s="670"/>
      <c r="L99" s="671"/>
      <c r="M99" s="671"/>
      <c r="N99" s="672"/>
      <c r="O99" s="265"/>
      <c r="P99" s="267"/>
      <c r="Q99" s="266" t="s">
        <v>612</v>
      </c>
      <c r="R99" s="253"/>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679">
        <f t="shared" ref="AW99:AW100" si="68">SUM(R99:AS99)</f>
        <v>0</v>
      </c>
      <c r="AX99" s="680">
        <f t="shared" ref="AX99:AX100" si="69">SUM(S100:AT100)</f>
        <v>0</v>
      </c>
      <c r="AY99" s="627"/>
      <c r="AZ99" s="628"/>
      <c r="BA99" s="632"/>
      <c r="BB99" s="633"/>
      <c r="BC99" s="633"/>
      <c r="BD99" s="633"/>
      <c r="BE99" s="633"/>
      <c r="BF99" s="634"/>
    </row>
    <row r="100" spans="1:58" ht="17.25" customHeight="1" x14ac:dyDescent="0.15">
      <c r="A100" s="645"/>
      <c r="B100" s="650"/>
      <c r="C100" s="651"/>
      <c r="D100" s="656"/>
      <c r="E100" s="657"/>
      <c r="F100" s="664"/>
      <c r="G100" s="665"/>
      <c r="H100" s="665"/>
      <c r="I100" s="665"/>
      <c r="J100" s="666"/>
      <c r="K100" s="673"/>
      <c r="L100" s="674"/>
      <c r="M100" s="674"/>
      <c r="N100" s="675"/>
      <c r="O100" s="640" t="s">
        <v>614</v>
      </c>
      <c r="P100" s="641"/>
      <c r="Q100" s="642"/>
      <c r="R100" s="253"/>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679">
        <f t="shared" si="68"/>
        <v>0</v>
      </c>
      <c r="AX100" s="680">
        <f t="shared" si="69"/>
        <v>0</v>
      </c>
      <c r="AY100" s="627"/>
      <c r="AZ100" s="628"/>
      <c r="BA100" s="635"/>
      <c r="BB100" s="636"/>
      <c r="BC100" s="636"/>
      <c r="BD100" s="636"/>
      <c r="BE100" s="636"/>
      <c r="BF100" s="637"/>
    </row>
    <row r="101" spans="1:58" ht="17.25" customHeight="1" x14ac:dyDescent="0.15">
      <c r="A101" s="643">
        <v>26</v>
      </c>
      <c r="B101" s="646"/>
      <c r="C101" s="647"/>
      <c r="D101" s="652"/>
      <c r="E101" s="653"/>
      <c r="F101" s="658"/>
      <c r="G101" s="659"/>
      <c r="H101" s="659"/>
      <c r="I101" s="659"/>
      <c r="J101" s="660"/>
      <c r="K101" s="667"/>
      <c r="L101" s="668"/>
      <c r="M101" s="668"/>
      <c r="N101" s="669"/>
      <c r="O101" s="676" t="s">
        <v>610</v>
      </c>
      <c r="P101" s="677"/>
      <c r="Q101" s="678"/>
      <c r="R101" s="250"/>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681"/>
      <c r="AX101" s="682"/>
      <c r="AY101" s="627">
        <f t="shared" ref="AY101" si="70">AW102/($BD$2/7)+AW103/($BD$2/7)</f>
        <v>0</v>
      </c>
      <c r="AZ101" s="628"/>
      <c r="BA101" s="629"/>
      <c r="BB101" s="630"/>
      <c r="BC101" s="630"/>
      <c r="BD101" s="630"/>
      <c r="BE101" s="630"/>
      <c r="BF101" s="631"/>
    </row>
    <row r="102" spans="1:58" ht="17.25" customHeight="1" x14ac:dyDescent="0.15">
      <c r="A102" s="644"/>
      <c r="B102" s="648"/>
      <c r="C102" s="649"/>
      <c r="D102" s="654"/>
      <c r="E102" s="655"/>
      <c r="F102" s="661"/>
      <c r="G102" s="662"/>
      <c r="H102" s="662"/>
      <c r="I102" s="662"/>
      <c r="J102" s="663"/>
      <c r="K102" s="670"/>
      <c r="L102" s="671"/>
      <c r="M102" s="671"/>
      <c r="N102" s="672"/>
      <c r="O102" s="265"/>
      <c r="P102" s="267"/>
      <c r="Q102" s="266" t="s">
        <v>612</v>
      </c>
      <c r="R102" s="253"/>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679">
        <f t="shared" ref="AW102:AW103" si="71">SUM(R102:AS102)</f>
        <v>0</v>
      </c>
      <c r="AX102" s="680">
        <f t="shared" ref="AX102:AX103" si="72">SUM(S103:AT103)</f>
        <v>0</v>
      </c>
      <c r="AY102" s="627"/>
      <c r="AZ102" s="628"/>
      <c r="BA102" s="632"/>
      <c r="BB102" s="633"/>
      <c r="BC102" s="633"/>
      <c r="BD102" s="633"/>
      <c r="BE102" s="633"/>
      <c r="BF102" s="634"/>
    </row>
    <row r="103" spans="1:58" ht="17.25" customHeight="1" x14ac:dyDescent="0.15">
      <c r="A103" s="645"/>
      <c r="B103" s="650"/>
      <c r="C103" s="651"/>
      <c r="D103" s="656"/>
      <c r="E103" s="657"/>
      <c r="F103" s="664"/>
      <c r="G103" s="665"/>
      <c r="H103" s="665"/>
      <c r="I103" s="665"/>
      <c r="J103" s="666"/>
      <c r="K103" s="673"/>
      <c r="L103" s="674"/>
      <c r="M103" s="674"/>
      <c r="N103" s="675"/>
      <c r="O103" s="640" t="s">
        <v>614</v>
      </c>
      <c r="P103" s="641"/>
      <c r="Q103" s="642"/>
      <c r="R103" s="253"/>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679">
        <f t="shared" si="71"/>
        <v>0</v>
      </c>
      <c r="AX103" s="680">
        <f t="shared" si="72"/>
        <v>0</v>
      </c>
      <c r="AY103" s="627"/>
      <c r="AZ103" s="628"/>
      <c r="BA103" s="635"/>
      <c r="BB103" s="636"/>
      <c r="BC103" s="636"/>
      <c r="BD103" s="636"/>
      <c r="BE103" s="636"/>
      <c r="BF103" s="637"/>
    </row>
    <row r="104" spans="1:58" ht="17.25" customHeight="1" x14ac:dyDescent="0.15">
      <c r="A104" s="643">
        <v>27</v>
      </c>
      <c r="B104" s="646"/>
      <c r="C104" s="647"/>
      <c r="D104" s="652"/>
      <c r="E104" s="653"/>
      <c r="F104" s="658"/>
      <c r="G104" s="659"/>
      <c r="H104" s="659"/>
      <c r="I104" s="659"/>
      <c r="J104" s="660"/>
      <c r="K104" s="667"/>
      <c r="L104" s="668"/>
      <c r="M104" s="668"/>
      <c r="N104" s="669"/>
      <c r="O104" s="676" t="s">
        <v>610</v>
      </c>
      <c r="P104" s="677"/>
      <c r="Q104" s="678"/>
      <c r="R104" s="250"/>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1"/>
      <c r="AT104" s="251"/>
      <c r="AU104" s="251"/>
      <c r="AV104" s="251"/>
      <c r="AW104" s="681"/>
      <c r="AX104" s="682"/>
      <c r="AY104" s="627">
        <f t="shared" ref="AY104" si="73">AW105/($BD$2/7)+AW106/($BD$2/7)</f>
        <v>0</v>
      </c>
      <c r="AZ104" s="628"/>
      <c r="BA104" s="629"/>
      <c r="BB104" s="630"/>
      <c r="BC104" s="630"/>
      <c r="BD104" s="630"/>
      <c r="BE104" s="630"/>
      <c r="BF104" s="631"/>
    </row>
    <row r="105" spans="1:58" ht="17.25" customHeight="1" x14ac:dyDescent="0.15">
      <c r="A105" s="644"/>
      <c r="B105" s="648"/>
      <c r="C105" s="649"/>
      <c r="D105" s="654"/>
      <c r="E105" s="655"/>
      <c r="F105" s="661"/>
      <c r="G105" s="662"/>
      <c r="H105" s="662"/>
      <c r="I105" s="662"/>
      <c r="J105" s="663"/>
      <c r="K105" s="670"/>
      <c r="L105" s="671"/>
      <c r="M105" s="671"/>
      <c r="N105" s="672"/>
      <c r="O105" s="265"/>
      <c r="P105" s="267"/>
      <c r="Q105" s="266" t="s">
        <v>612</v>
      </c>
      <c r="R105" s="253"/>
      <c r="S105" s="252"/>
      <c r="T105" s="252"/>
      <c r="U105" s="252"/>
      <c r="V105" s="252"/>
      <c r="W105" s="252"/>
      <c r="X105" s="252"/>
      <c r="Y105" s="252"/>
      <c r="Z105" s="252"/>
      <c r="AA105" s="252"/>
      <c r="AB105" s="252"/>
      <c r="AC105" s="252"/>
      <c r="AD105" s="252"/>
      <c r="AE105" s="252"/>
      <c r="AF105" s="252"/>
      <c r="AG105" s="252"/>
      <c r="AH105" s="252"/>
      <c r="AI105" s="252"/>
      <c r="AJ105" s="252"/>
      <c r="AK105" s="252"/>
      <c r="AL105" s="252"/>
      <c r="AM105" s="252"/>
      <c r="AN105" s="252"/>
      <c r="AO105" s="252"/>
      <c r="AP105" s="252"/>
      <c r="AQ105" s="252"/>
      <c r="AR105" s="252"/>
      <c r="AS105" s="252"/>
      <c r="AT105" s="252"/>
      <c r="AU105" s="252"/>
      <c r="AV105" s="252"/>
      <c r="AW105" s="679">
        <f t="shared" ref="AW105:AW106" si="74">SUM(R105:AS105)</f>
        <v>0</v>
      </c>
      <c r="AX105" s="680">
        <f t="shared" ref="AX105:AX106" si="75">SUM(S106:AT106)</f>
        <v>0</v>
      </c>
      <c r="AY105" s="627"/>
      <c r="AZ105" s="628"/>
      <c r="BA105" s="632"/>
      <c r="BB105" s="633"/>
      <c r="BC105" s="633"/>
      <c r="BD105" s="633"/>
      <c r="BE105" s="633"/>
      <c r="BF105" s="634"/>
    </row>
    <row r="106" spans="1:58" ht="17.25" customHeight="1" x14ac:dyDescent="0.15">
      <c r="A106" s="645"/>
      <c r="B106" s="650"/>
      <c r="C106" s="651"/>
      <c r="D106" s="656"/>
      <c r="E106" s="657"/>
      <c r="F106" s="664"/>
      <c r="G106" s="665"/>
      <c r="H106" s="665"/>
      <c r="I106" s="665"/>
      <c r="J106" s="666"/>
      <c r="K106" s="673"/>
      <c r="L106" s="674"/>
      <c r="M106" s="674"/>
      <c r="N106" s="675"/>
      <c r="O106" s="640" t="s">
        <v>614</v>
      </c>
      <c r="P106" s="641"/>
      <c r="Q106" s="642"/>
      <c r="R106" s="253"/>
      <c r="S106" s="252"/>
      <c r="T106" s="252"/>
      <c r="U106" s="252"/>
      <c r="V106" s="252"/>
      <c r="W106" s="252"/>
      <c r="X106" s="252"/>
      <c r="Y106" s="252"/>
      <c r="Z106" s="252"/>
      <c r="AA106" s="252"/>
      <c r="AB106" s="252"/>
      <c r="AC106" s="252"/>
      <c r="AD106" s="252"/>
      <c r="AE106" s="252"/>
      <c r="AF106" s="252"/>
      <c r="AG106" s="252"/>
      <c r="AH106" s="252"/>
      <c r="AI106" s="252"/>
      <c r="AJ106" s="252"/>
      <c r="AK106" s="252"/>
      <c r="AL106" s="252"/>
      <c r="AM106" s="252"/>
      <c r="AN106" s="252"/>
      <c r="AO106" s="252"/>
      <c r="AP106" s="252"/>
      <c r="AQ106" s="252"/>
      <c r="AR106" s="252"/>
      <c r="AS106" s="252"/>
      <c r="AT106" s="252"/>
      <c r="AU106" s="252"/>
      <c r="AV106" s="252"/>
      <c r="AW106" s="679">
        <f t="shared" si="74"/>
        <v>0</v>
      </c>
      <c r="AX106" s="680">
        <f t="shared" si="75"/>
        <v>0</v>
      </c>
      <c r="AY106" s="627"/>
      <c r="AZ106" s="628"/>
      <c r="BA106" s="635"/>
      <c r="BB106" s="636"/>
      <c r="BC106" s="636"/>
      <c r="BD106" s="636"/>
      <c r="BE106" s="636"/>
      <c r="BF106" s="637"/>
    </row>
    <row r="107" spans="1:58" ht="17.25" customHeight="1" x14ac:dyDescent="0.15">
      <c r="A107" s="643">
        <v>28</v>
      </c>
      <c r="B107" s="646"/>
      <c r="C107" s="647"/>
      <c r="D107" s="652"/>
      <c r="E107" s="653"/>
      <c r="F107" s="658"/>
      <c r="G107" s="659"/>
      <c r="H107" s="659"/>
      <c r="I107" s="659"/>
      <c r="J107" s="660"/>
      <c r="K107" s="667"/>
      <c r="L107" s="668"/>
      <c r="M107" s="668"/>
      <c r="N107" s="669"/>
      <c r="O107" s="676" t="s">
        <v>610</v>
      </c>
      <c r="P107" s="677"/>
      <c r="Q107" s="678"/>
      <c r="R107" s="250"/>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1"/>
      <c r="AV107" s="251"/>
      <c r="AW107" s="681"/>
      <c r="AX107" s="682"/>
      <c r="AY107" s="627">
        <f t="shared" ref="AY107" si="76">AW108/($BD$2/7)+AW109/($BD$2/7)</f>
        <v>0</v>
      </c>
      <c r="AZ107" s="628"/>
      <c r="BA107" s="629"/>
      <c r="BB107" s="630"/>
      <c r="BC107" s="630"/>
      <c r="BD107" s="630"/>
      <c r="BE107" s="630"/>
      <c r="BF107" s="631"/>
    </row>
    <row r="108" spans="1:58" ht="17.25" customHeight="1" x14ac:dyDescent="0.15">
      <c r="A108" s="644"/>
      <c r="B108" s="648"/>
      <c r="C108" s="649"/>
      <c r="D108" s="654"/>
      <c r="E108" s="655"/>
      <c r="F108" s="661"/>
      <c r="G108" s="662"/>
      <c r="H108" s="662"/>
      <c r="I108" s="662"/>
      <c r="J108" s="663"/>
      <c r="K108" s="670"/>
      <c r="L108" s="671"/>
      <c r="M108" s="671"/>
      <c r="N108" s="672"/>
      <c r="O108" s="265"/>
      <c r="P108" s="267"/>
      <c r="Q108" s="266" t="s">
        <v>612</v>
      </c>
      <c r="R108" s="253"/>
      <c r="S108" s="252"/>
      <c r="T108" s="252"/>
      <c r="U108" s="252"/>
      <c r="V108" s="252"/>
      <c r="W108" s="252"/>
      <c r="X108" s="252"/>
      <c r="Y108" s="252"/>
      <c r="Z108" s="252"/>
      <c r="AA108" s="252"/>
      <c r="AB108" s="252"/>
      <c r="AC108" s="252"/>
      <c r="AD108" s="252"/>
      <c r="AE108" s="252"/>
      <c r="AF108" s="252"/>
      <c r="AG108" s="252"/>
      <c r="AH108" s="252"/>
      <c r="AI108" s="252"/>
      <c r="AJ108" s="252"/>
      <c r="AK108" s="252"/>
      <c r="AL108" s="252"/>
      <c r="AM108" s="252"/>
      <c r="AN108" s="252"/>
      <c r="AO108" s="252"/>
      <c r="AP108" s="252"/>
      <c r="AQ108" s="252"/>
      <c r="AR108" s="252"/>
      <c r="AS108" s="252"/>
      <c r="AT108" s="252"/>
      <c r="AU108" s="252"/>
      <c r="AV108" s="252"/>
      <c r="AW108" s="679">
        <f t="shared" ref="AW108:AW109" si="77">SUM(R108:AS108)</f>
        <v>0</v>
      </c>
      <c r="AX108" s="680">
        <f t="shared" ref="AX108:AX109" si="78">SUM(S109:AT109)</f>
        <v>0</v>
      </c>
      <c r="AY108" s="627"/>
      <c r="AZ108" s="628"/>
      <c r="BA108" s="632"/>
      <c r="BB108" s="633"/>
      <c r="BC108" s="633"/>
      <c r="BD108" s="633"/>
      <c r="BE108" s="633"/>
      <c r="BF108" s="634"/>
    </row>
    <row r="109" spans="1:58" ht="17.25" customHeight="1" x14ac:dyDescent="0.15">
      <c r="A109" s="645"/>
      <c r="B109" s="650"/>
      <c r="C109" s="651"/>
      <c r="D109" s="656"/>
      <c r="E109" s="657"/>
      <c r="F109" s="664"/>
      <c r="G109" s="665"/>
      <c r="H109" s="665"/>
      <c r="I109" s="665"/>
      <c r="J109" s="666"/>
      <c r="K109" s="673"/>
      <c r="L109" s="674"/>
      <c r="M109" s="674"/>
      <c r="N109" s="675"/>
      <c r="O109" s="640" t="s">
        <v>614</v>
      </c>
      <c r="P109" s="641"/>
      <c r="Q109" s="642"/>
      <c r="R109" s="253"/>
      <c r="S109" s="252"/>
      <c r="T109" s="252"/>
      <c r="U109" s="252"/>
      <c r="V109" s="252"/>
      <c r="W109" s="252"/>
      <c r="X109" s="252"/>
      <c r="Y109" s="252"/>
      <c r="Z109" s="252"/>
      <c r="AA109" s="252"/>
      <c r="AB109" s="252"/>
      <c r="AC109" s="252"/>
      <c r="AD109" s="252"/>
      <c r="AE109" s="252"/>
      <c r="AF109" s="252"/>
      <c r="AG109" s="252"/>
      <c r="AH109" s="252"/>
      <c r="AI109" s="252"/>
      <c r="AJ109" s="252"/>
      <c r="AK109" s="252"/>
      <c r="AL109" s="252"/>
      <c r="AM109" s="252"/>
      <c r="AN109" s="252"/>
      <c r="AO109" s="252"/>
      <c r="AP109" s="252"/>
      <c r="AQ109" s="252"/>
      <c r="AR109" s="252"/>
      <c r="AS109" s="252"/>
      <c r="AT109" s="252"/>
      <c r="AU109" s="252"/>
      <c r="AV109" s="252"/>
      <c r="AW109" s="679">
        <f t="shared" si="77"/>
        <v>0</v>
      </c>
      <c r="AX109" s="680">
        <f t="shared" si="78"/>
        <v>0</v>
      </c>
      <c r="AY109" s="627"/>
      <c r="AZ109" s="628"/>
      <c r="BA109" s="635"/>
      <c r="BB109" s="636"/>
      <c r="BC109" s="636"/>
      <c r="BD109" s="636"/>
      <c r="BE109" s="636"/>
      <c r="BF109" s="637"/>
    </row>
    <row r="110" spans="1:58" ht="17.25" customHeight="1" x14ac:dyDescent="0.15">
      <c r="A110" s="643">
        <v>29</v>
      </c>
      <c r="B110" s="646"/>
      <c r="C110" s="647"/>
      <c r="D110" s="652"/>
      <c r="E110" s="653"/>
      <c r="F110" s="658"/>
      <c r="G110" s="659"/>
      <c r="H110" s="659"/>
      <c r="I110" s="659"/>
      <c r="J110" s="660"/>
      <c r="K110" s="667"/>
      <c r="L110" s="668"/>
      <c r="M110" s="668"/>
      <c r="N110" s="669"/>
      <c r="O110" s="676" t="s">
        <v>610</v>
      </c>
      <c r="P110" s="677"/>
      <c r="Q110" s="678"/>
      <c r="R110" s="250"/>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251"/>
      <c r="AN110" s="251"/>
      <c r="AO110" s="251"/>
      <c r="AP110" s="251"/>
      <c r="AQ110" s="251"/>
      <c r="AR110" s="251"/>
      <c r="AS110" s="251"/>
      <c r="AT110" s="251"/>
      <c r="AU110" s="251"/>
      <c r="AV110" s="251"/>
      <c r="AW110" s="681"/>
      <c r="AX110" s="682"/>
      <c r="AY110" s="627">
        <f t="shared" ref="AY110" si="79">AW111/($BD$2/7)+AW112/($BD$2/7)</f>
        <v>0</v>
      </c>
      <c r="AZ110" s="628"/>
      <c r="BA110" s="629"/>
      <c r="BB110" s="630"/>
      <c r="BC110" s="630"/>
      <c r="BD110" s="630"/>
      <c r="BE110" s="630"/>
      <c r="BF110" s="631"/>
    </row>
    <row r="111" spans="1:58" ht="17.25" customHeight="1" x14ac:dyDescent="0.15">
      <c r="A111" s="644"/>
      <c r="B111" s="648"/>
      <c r="C111" s="649"/>
      <c r="D111" s="654"/>
      <c r="E111" s="655"/>
      <c r="F111" s="661"/>
      <c r="G111" s="662"/>
      <c r="H111" s="662"/>
      <c r="I111" s="662"/>
      <c r="J111" s="663"/>
      <c r="K111" s="670"/>
      <c r="L111" s="671"/>
      <c r="M111" s="671"/>
      <c r="N111" s="672"/>
      <c r="O111" s="265"/>
      <c r="P111" s="267"/>
      <c r="Q111" s="266" t="s">
        <v>612</v>
      </c>
      <c r="R111" s="253"/>
      <c r="S111" s="252"/>
      <c r="T111" s="252"/>
      <c r="U111" s="252"/>
      <c r="V111" s="252"/>
      <c r="W111" s="252"/>
      <c r="X111" s="252"/>
      <c r="Y111" s="252"/>
      <c r="Z111" s="252"/>
      <c r="AA111" s="252"/>
      <c r="AB111" s="252"/>
      <c r="AC111" s="252"/>
      <c r="AD111" s="252"/>
      <c r="AE111" s="252"/>
      <c r="AF111" s="252"/>
      <c r="AG111" s="252"/>
      <c r="AH111" s="252"/>
      <c r="AI111" s="252"/>
      <c r="AJ111" s="252"/>
      <c r="AK111" s="252"/>
      <c r="AL111" s="252"/>
      <c r="AM111" s="252"/>
      <c r="AN111" s="252"/>
      <c r="AO111" s="252"/>
      <c r="AP111" s="252"/>
      <c r="AQ111" s="252"/>
      <c r="AR111" s="252"/>
      <c r="AS111" s="252"/>
      <c r="AT111" s="252"/>
      <c r="AU111" s="252"/>
      <c r="AV111" s="252"/>
      <c r="AW111" s="679">
        <f t="shared" ref="AW111:AW112" si="80">SUM(R111:AS111)</f>
        <v>0</v>
      </c>
      <c r="AX111" s="680">
        <f t="shared" ref="AX111" si="81">SUM(S112:AT112)</f>
        <v>0</v>
      </c>
      <c r="AY111" s="627"/>
      <c r="AZ111" s="628"/>
      <c r="BA111" s="632"/>
      <c r="BB111" s="633"/>
      <c r="BC111" s="633"/>
      <c r="BD111" s="633"/>
      <c r="BE111" s="633"/>
      <c r="BF111" s="634"/>
    </row>
    <row r="112" spans="1:58" ht="17.25" customHeight="1" x14ac:dyDescent="0.15">
      <c r="A112" s="645"/>
      <c r="B112" s="650"/>
      <c r="C112" s="651"/>
      <c r="D112" s="656"/>
      <c r="E112" s="657"/>
      <c r="F112" s="664"/>
      <c r="G112" s="665"/>
      <c r="H112" s="665"/>
      <c r="I112" s="665"/>
      <c r="J112" s="666"/>
      <c r="K112" s="673"/>
      <c r="L112" s="674"/>
      <c r="M112" s="674"/>
      <c r="N112" s="675"/>
      <c r="O112" s="640" t="s">
        <v>614</v>
      </c>
      <c r="P112" s="641"/>
      <c r="Q112" s="642"/>
      <c r="R112" s="253"/>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679">
        <f t="shared" si="80"/>
        <v>0</v>
      </c>
      <c r="AX112" s="680" t="e">
        <f>SUM(#REF!)</f>
        <v>#REF!</v>
      </c>
      <c r="AY112" s="627"/>
      <c r="AZ112" s="628"/>
      <c r="BA112" s="635"/>
      <c r="BB112" s="636"/>
      <c r="BC112" s="636"/>
      <c r="BD112" s="636"/>
      <c r="BE112" s="636"/>
      <c r="BF112" s="637"/>
    </row>
    <row r="113" spans="1:58" ht="17.25" customHeight="1" x14ac:dyDescent="0.15">
      <c r="A113" s="643">
        <v>30</v>
      </c>
      <c r="B113" s="646"/>
      <c r="C113" s="647"/>
      <c r="D113" s="652"/>
      <c r="E113" s="653"/>
      <c r="F113" s="658"/>
      <c r="G113" s="659"/>
      <c r="H113" s="659"/>
      <c r="I113" s="659"/>
      <c r="J113" s="660"/>
      <c r="K113" s="667"/>
      <c r="L113" s="668"/>
      <c r="M113" s="668"/>
      <c r="N113" s="669"/>
      <c r="O113" s="676" t="s">
        <v>610</v>
      </c>
      <c r="P113" s="677"/>
      <c r="Q113" s="678"/>
      <c r="R113" s="250"/>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251"/>
      <c r="AO113" s="251"/>
      <c r="AP113" s="251"/>
      <c r="AQ113" s="251"/>
      <c r="AR113" s="251"/>
      <c r="AS113" s="251"/>
      <c r="AT113" s="251"/>
      <c r="AU113" s="251"/>
      <c r="AV113" s="251"/>
      <c r="AW113" s="681"/>
      <c r="AX113" s="682"/>
      <c r="AY113" s="627">
        <f t="shared" ref="AY113" si="82">AW114/($BD$2/7)+AW115/($BD$2/7)</f>
        <v>0</v>
      </c>
      <c r="AZ113" s="628"/>
      <c r="BA113" s="629"/>
      <c r="BB113" s="630"/>
      <c r="BC113" s="630"/>
      <c r="BD113" s="630"/>
      <c r="BE113" s="630"/>
      <c r="BF113" s="631"/>
    </row>
    <row r="114" spans="1:58" ht="17.25" customHeight="1" x14ac:dyDescent="0.15">
      <c r="A114" s="644"/>
      <c r="B114" s="648"/>
      <c r="C114" s="649"/>
      <c r="D114" s="654"/>
      <c r="E114" s="655"/>
      <c r="F114" s="661"/>
      <c r="G114" s="662"/>
      <c r="H114" s="662"/>
      <c r="I114" s="662"/>
      <c r="J114" s="663"/>
      <c r="K114" s="670"/>
      <c r="L114" s="671"/>
      <c r="M114" s="671"/>
      <c r="N114" s="672"/>
      <c r="O114" s="278"/>
      <c r="P114" s="280"/>
      <c r="Q114" s="279" t="s">
        <v>612</v>
      </c>
      <c r="R114" s="253"/>
      <c r="S114" s="252"/>
      <c r="T114" s="252"/>
      <c r="U114" s="252"/>
      <c r="V114" s="252"/>
      <c r="W114" s="252"/>
      <c r="X114" s="252"/>
      <c r="Y114" s="252"/>
      <c r="Z114" s="252"/>
      <c r="AA114" s="252"/>
      <c r="AB114" s="252"/>
      <c r="AC114" s="252"/>
      <c r="AD114" s="252"/>
      <c r="AE114" s="252"/>
      <c r="AF114" s="252"/>
      <c r="AG114" s="252"/>
      <c r="AH114" s="252"/>
      <c r="AI114" s="252"/>
      <c r="AJ114" s="252"/>
      <c r="AK114" s="252"/>
      <c r="AL114" s="252"/>
      <c r="AM114" s="252"/>
      <c r="AN114" s="252"/>
      <c r="AO114" s="252"/>
      <c r="AP114" s="252"/>
      <c r="AQ114" s="252"/>
      <c r="AR114" s="252"/>
      <c r="AS114" s="252"/>
      <c r="AT114" s="252"/>
      <c r="AU114" s="252"/>
      <c r="AV114" s="252"/>
      <c r="AW114" s="679">
        <f>SUM(R114:AS114)</f>
        <v>0</v>
      </c>
      <c r="AX114" s="680">
        <f t="shared" ref="AX114" si="83">SUM(S115:AT115)</f>
        <v>0</v>
      </c>
      <c r="AY114" s="627"/>
      <c r="AZ114" s="628"/>
      <c r="BA114" s="632"/>
      <c r="BB114" s="633"/>
      <c r="BC114" s="633"/>
      <c r="BD114" s="633"/>
      <c r="BE114" s="633"/>
      <c r="BF114" s="634"/>
    </row>
    <row r="115" spans="1:58" ht="17.25" customHeight="1" x14ac:dyDescent="0.15">
      <c r="A115" s="645"/>
      <c r="B115" s="650"/>
      <c r="C115" s="651"/>
      <c r="D115" s="656"/>
      <c r="E115" s="657"/>
      <c r="F115" s="664"/>
      <c r="G115" s="665"/>
      <c r="H115" s="665"/>
      <c r="I115" s="665"/>
      <c r="J115" s="666"/>
      <c r="K115" s="673"/>
      <c r="L115" s="674"/>
      <c r="M115" s="674"/>
      <c r="N115" s="675"/>
      <c r="O115" s="640" t="s">
        <v>614</v>
      </c>
      <c r="P115" s="641"/>
      <c r="Q115" s="642"/>
      <c r="R115" s="253"/>
      <c r="S115" s="252"/>
      <c r="T115" s="252"/>
      <c r="U115" s="252"/>
      <c r="V115" s="252"/>
      <c r="W115" s="252"/>
      <c r="X115" s="252"/>
      <c r="Y115" s="252"/>
      <c r="Z115" s="252"/>
      <c r="AA115" s="252"/>
      <c r="AB115" s="252"/>
      <c r="AC115" s="252"/>
      <c r="AD115" s="252"/>
      <c r="AE115" s="252"/>
      <c r="AF115" s="252"/>
      <c r="AG115" s="252"/>
      <c r="AH115" s="252"/>
      <c r="AI115" s="252"/>
      <c r="AJ115" s="252"/>
      <c r="AK115" s="252"/>
      <c r="AL115" s="252"/>
      <c r="AM115" s="252"/>
      <c r="AN115" s="252"/>
      <c r="AO115" s="252"/>
      <c r="AP115" s="252"/>
      <c r="AQ115" s="252"/>
      <c r="AR115" s="252"/>
      <c r="AS115" s="252"/>
      <c r="AT115" s="252"/>
      <c r="AU115" s="252"/>
      <c r="AV115" s="252"/>
      <c r="AW115" s="679">
        <f>SUM(R115:AS115)</f>
        <v>0</v>
      </c>
      <c r="AX115" s="680" t="e">
        <f>SUM(#REF!)</f>
        <v>#REF!</v>
      </c>
      <c r="AY115" s="627"/>
      <c r="AZ115" s="628"/>
      <c r="BA115" s="635"/>
      <c r="BB115" s="636"/>
      <c r="BC115" s="636"/>
      <c r="BD115" s="636"/>
      <c r="BE115" s="636"/>
      <c r="BF115" s="637"/>
    </row>
    <row r="116" spans="1:58" ht="17.25" customHeight="1" x14ac:dyDescent="0.15">
      <c r="A116" s="643">
        <v>31</v>
      </c>
      <c r="B116" s="646"/>
      <c r="C116" s="647"/>
      <c r="D116" s="652"/>
      <c r="E116" s="653"/>
      <c r="F116" s="658"/>
      <c r="G116" s="659"/>
      <c r="H116" s="659"/>
      <c r="I116" s="659"/>
      <c r="J116" s="660"/>
      <c r="K116" s="667"/>
      <c r="L116" s="668"/>
      <c r="M116" s="668"/>
      <c r="N116" s="669"/>
      <c r="O116" s="676" t="s">
        <v>610</v>
      </c>
      <c r="P116" s="677"/>
      <c r="Q116" s="678"/>
      <c r="R116" s="250"/>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251"/>
      <c r="AO116" s="251"/>
      <c r="AP116" s="251"/>
      <c r="AQ116" s="251"/>
      <c r="AR116" s="251"/>
      <c r="AS116" s="251"/>
      <c r="AT116" s="251"/>
      <c r="AU116" s="251"/>
      <c r="AV116" s="251"/>
      <c r="AW116" s="681"/>
      <c r="AX116" s="682"/>
      <c r="AY116" s="627">
        <f t="shared" ref="AY116" si="84">AW117/($BD$2/7)+AW118/($BD$2/7)</f>
        <v>0</v>
      </c>
      <c r="AZ116" s="628"/>
      <c r="BA116" s="629"/>
      <c r="BB116" s="630"/>
      <c r="BC116" s="630"/>
      <c r="BD116" s="630"/>
      <c r="BE116" s="630"/>
      <c r="BF116" s="631"/>
    </row>
    <row r="117" spans="1:58" ht="17.25" customHeight="1" x14ac:dyDescent="0.15">
      <c r="A117" s="644"/>
      <c r="B117" s="648"/>
      <c r="C117" s="649"/>
      <c r="D117" s="654"/>
      <c r="E117" s="655"/>
      <c r="F117" s="661"/>
      <c r="G117" s="662"/>
      <c r="H117" s="662"/>
      <c r="I117" s="662"/>
      <c r="J117" s="663"/>
      <c r="K117" s="670"/>
      <c r="L117" s="671"/>
      <c r="M117" s="671"/>
      <c r="N117" s="672"/>
      <c r="O117" s="278"/>
      <c r="P117" s="280"/>
      <c r="Q117" s="279" t="s">
        <v>612</v>
      </c>
      <c r="R117" s="253"/>
      <c r="S117" s="252"/>
      <c r="T117" s="252"/>
      <c r="U117" s="252"/>
      <c r="V117" s="252"/>
      <c r="W117" s="252"/>
      <c r="X117" s="252"/>
      <c r="Y117" s="252"/>
      <c r="Z117" s="252"/>
      <c r="AA117" s="252"/>
      <c r="AB117" s="252"/>
      <c r="AC117" s="252"/>
      <c r="AD117" s="252"/>
      <c r="AE117" s="252"/>
      <c r="AF117" s="252"/>
      <c r="AG117" s="252"/>
      <c r="AH117" s="252"/>
      <c r="AI117" s="252"/>
      <c r="AJ117" s="252"/>
      <c r="AK117" s="252"/>
      <c r="AL117" s="252"/>
      <c r="AM117" s="252"/>
      <c r="AN117" s="252"/>
      <c r="AO117" s="252"/>
      <c r="AP117" s="252"/>
      <c r="AQ117" s="252"/>
      <c r="AR117" s="252"/>
      <c r="AS117" s="252"/>
      <c r="AT117" s="252"/>
      <c r="AU117" s="252"/>
      <c r="AV117" s="252"/>
      <c r="AW117" s="679">
        <f>SUM(R117:AS117)</f>
        <v>0</v>
      </c>
      <c r="AX117" s="680">
        <f t="shared" ref="AX117" si="85">SUM(S118:AT118)</f>
        <v>0</v>
      </c>
      <c r="AY117" s="627"/>
      <c r="AZ117" s="628"/>
      <c r="BA117" s="632"/>
      <c r="BB117" s="633"/>
      <c r="BC117" s="633"/>
      <c r="BD117" s="633"/>
      <c r="BE117" s="633"/>
      <c r="BF117" s="634"/>
    </row>
    <row r="118" spans="1:58" ht="17.25" customHeight="1" x14ac:dyDescent="0.15">
      <c r="A118" s="645"/>
      <c r="B118" s="650"/>
      <c r="C118" s="651"/>
      <c r="D118" s="656"/>
      <c r="E118" s="657"/>
      <c r="F118" s="664"/>
      <c r="G118" s="665"/>
      <c r="H118" s="665"/>
      <c r="I118" s="665"/>
      <c r="J118" s="666"/>
      <c r="K118" s="673"/>
      <c r="L118" s="674"/>
      <c r="M118" s="674"/>
      <c r="N118" s="675"/>
      <c r="O118" s="640" t="s">
        <v>614</v>
      </c>
      <c r="P118" s="641"/>
      <c r="Q118" s="642"/>
      <c r="R118" s="253"/>
      <c r="S118" s="252"/>
      <c r="T118" s="252"/>
      <c r="U118" s="252"/>
      <c r="V118" s="252"/>
      <c r="W118" s="252"/>
      <c r="X118" s="252"/>
      <c r="Y118" s="252"/>
      <c r="Z118" s="252"/>
      <c r="AA118" s="252"/>
      <c r="AB118" s="252"/>
      <c r="AC118" s="252"/>
      <c r="AD118" s="252"/>
      <c r="AE118" s="252"/>
      <c r="AF118" s="252"/>
      <c r="AG118" s="252"/>
      <c r="AH118" s="252"/>
      <c r="AI118" s="252"/>
      <c r="AJ118" s="252"/>
      <c r="AK118" s="252"/>
      <c r="AL118" s="252"/>
      <c r="AM118" s="252"/>
      <c r="AN118" s="252"/>
      <c r="AO118" s="252"/>
      <c r="AP118" s="252"/>
      <c r="AQ118" s="252"/>
      <c r="AR118" s="252"/>
      <c r="AS118" s="252"/>
      <c r="AT118" s="252"/>
      <c r="AU118" s="252"/>
      <c r="AV118" s="252"/>
      <c r="AW118" s="679">
        <f>SUM(R118:AS118)</f>
        <v>0</v>
      </c>
      <c r="AX118" s="680" t="e">
        <f>SUM(#REF!)</f>
        <v>#REF!</v>
      </c>
      <c r="AY118" s="627"/>
      <c r="AZ118" s="628"/>
      <c r="BA118" s="635"/>
      <c r="BB118" s="636"/>
      <c r="BC118" s="636"/>
      <c r="BD118" s="636"/>
      <c r="BE118" s="636"/>
      <c r="BF118" s="637"/>
    </row>
    <row r="119" spans="1:58" ht="17.25" customHeight="1" x14ac:dyDescent="0.15">
      <c r="A119" s="643">
        <v>32</v>
      </c>
      <c r="B119" s="646"/>
      <c r="C119" s="647"/>
      <c r="D119" s="652"/>
      <c r="E119" s="653"/>
      <c r="F119" s="658"/>
      <c r="G119" s="659"/>
      <c r="H119" s="659"/>
      <c r="I119" s="659"/>
      <c r="J119" s="660"/>
      <c r="K119" s="667"/>
      <c r="L119" s="668"/>
      <c r="M119" s="668"/>
      <c r="N119" s="669"/>
      <c r="O119" s="676" t="s">
        <v>610</v>
      </c>
      <c r="P119" s="677"/>
      <c r="Q119" s="678"/>
      <c r="R119" s="250"/>
      <c r="S119" s="251"/>
      <c r="T119" s="251"/>
      <c r="U119" s="251"/>
      <c r="V119" s="251"/>
      <c r="W119" s="251"/>
      <c r="X119" s="251"/>
      <c r="Y119" s="251"/>
      <c r="Z119" s="251"/>
      <c r="AA119" s="251"/>
      <c r="AB119" s="251"/>
      <c r="AC119" s="251"/>
      <c r="AD119" s="251"/>
      <c r="AE119" s="251"/>
      <c r="AF119" s="251"/>
      <c r="AG119" s="251"/>
      <c r="AH119" s="251"/>
      <c r="AI119" s="251"/>
      <c r="AJ119" s="251"/>
      <c r="AK119" s="251"/>
      <c r="AL119" s="251"/>
      <c r="AM119" s="251"/>
      <c r="AN119" s="251"/>
      <c r="AO119" s="251"/>
      <c r="AP119" s="251"/>
      <c r="AQ119" s="251"/>
      <c r="AR119" s="251"/>
      <c r="AS119" s="251"/>
      <c r="AT119" s="251"/>
      <c r="AU119" s="251"/>
      <c r="AV119" s="251"/>
      <c r="AW119" s="681"/>
      <c r="AX119" s="682"/>
      <c r="AY119" s="627">
        <f t="shared" ref="AY119" si="86">AW120/($BD$2/7)+AW121/($BD$2/7)</f>
        <v>0</v>
      </c>
      <c r="AZ119" s="628"/>
      <c r="BA119" s="629"/>
      <c r="BB119" s="630"/>
      <c r="BC119" s="630"/>
      <c r="BD119" s="630"/>
      <c r="BE119" s="630"/>
      <c r="BF119" s="631"/>
    </row>
    <row r="120" spans="1:58" ht="17.25" customHeight="1" x14ac:dyDescent="0.15">
      <c r="A120" s="644"/>
      <c r="B120" s="648"/>
      <c r="C120" s="649"/>
      <c r="D120" s="654"/>
      <c r="E120" s="655"/>
      <c r="F120" s="661"/>
      <c r="G120" s="662"/>
      <c r="H120" s="662"/>
      <c r="I120" s="662"/>
      <c r="J120" s="663"/>
      <c r="K120" s="670"/>
      <c r="L120" s="671"/>
      <c r="M120" s="671"/>
      <c r="N120" s="672"/>
      <c r="O120" s="278"/>
      <c r="P120" s="280"/>
      <c r="Q120" s="279" t="s">
        <v>612</v>
      </c>
      <c r="R120" s="253"/>
      <c r="S120" s="252"/>
      <c r="T120" s="252"/>
      <c r="U120" s="252"/>
      <c r="V120" s="252"/>
      <c r="W120" s="252"/>
      <c r="X120" s="252"/>
      <c r="Y120" s="252"/>
      <c r="Z120" s="252"/>
      <c r="AA120" s="252"/>
      <c r="AB120" s="252"/>
      <c r="AC120" s="252"/>
      <c r="AD120" s="252"/>
      <c r="AE120" s="252"/>
      <c r="AF120" s="252"/>
      <c r="AG120" s="252"/>
      <c r="AH120" s="252"/>
      <c r="AI120" s="252"/>
      <c r="AJ120" s="252"/>
      <c r="AK120" s="252"/>
      <c r="AL120" s="252"/>
      <c r="AM120" s="252"/>
      <c r="AN120" s="252"/>
      <c r="AO120" s="252"/>
      <c r="AP120" s="252"/>
      <c r="AQ120" s="252"/>
      <c r="AR120" s="252"/>
      <c r="AS120" s="252"/>
      <c r="AT120" s="252"/>
      <c r="AU120" s="252"/>
      <c r="AV120" s="252"/>
      <c r="AW120" s="679">
        <f>SUM(R120:AS120)</f>
        <v>0</v>
      </c>
      <c r="AX120" s="680">
        <f t="shared" ref="AX120" si="87">SUM(S121:AT121)</f>
        <v>0</v>
      </c>
      <c r="AY120" s="627"/>
      <c r="AZ120" s="628"/>
      <c r="BA120" s="632"/>
      <c r="BB120" s="633"/>
      <c r="BC120" s="633"/>
      <c r="BD120" s="633"/>
      <c r="BE120" s="633"/>
      <c r="BF120" s="634"/>
    </row>
    <row r="121" spans="1:58" ht="17.25" customHeight="1" x14ac:dyDescent="0.15">
      <c r="A121" s="645"/>
      <c r="B121" s="650"/>
      <c r="C121" s="651"/>
      <c r="D121" s="656"/>
      <c r="E121" s="657"/>
      <c r="F121" s="664"/>
      <c r="G121" s="665"/>
      <c r="H121" s="665"/>
      <c r="I121" s="665"/>
      <c r="J121" s="666"/>
      <c r="K121" s="673"/>
      <c r="L121" s="674"/>
      <c r="M121" s="674"/>
      <c r="N121" s="675"/>
      <c r="O121" s="640" t="s">
        <v>614</v>
      </c>
      <c r="P121" s="641"/>
      <c r="Q121" s="642"/>
      <c r="R121" s="253"/>
      <c r="S121" s="252"/>
      <c r="T121" s="252"/>
      <c r="U121" s="252"/>
      <c r="V121" s="252"/>
      <c r="W121" s="252"/>
      <c r="X121" s="252"/>
      <c r="Y121" s="252"/>
      <c r="Z121" s="252"/>
      <c r="AA121" s="252"/>
      <c r="AB121" s="252"/>
      <c r="AC121" s="252"/>
      <c r="AD121" s="252"/>
      <c r="AE121" s="252"/>
      <c r="AF121" s="252"/>
      <c r="AG121" s="252"/>
      <c r="AH121" s="252"/>
      <c r="AI121" s="252"/>
      <c r="AJ121" s="252"/>
      <c r="AK121" s="252"/>
      <c r="AL121" s="252"/>
      <c r="AM121" s="252"/>
      <c r="AN121" s="252"/>
      <c r="AO121" s="252"/>
      <c r="AP121" s="252"/>
      <c r="AQ121" s="252"/>
      <c r="AR121" s="252"/>
      <c r="AS121" s="252"/>
      <c r="AT121" s="252"/>
      <c r="AU121" s="252"/>
      <c r="AV121" s="252"/>
      <c r="AW121" s="679">
        <f>SUM(R121:AS121)</f>
        <v>0</v>
      </c>
      <c r="AX121" s="680" t="e">
        <f>SUM(#REF!)</f>
        <v>#REF!</v>
      </c>
      <c r="AY121" s="627"/>
      <c r="AZ121" s="628"/>
      <c r="BA121" s="635"/>
      <c r="BB121" s="636"/>
      <c r="BC121" s="636"/>
      <c r="BD121" s="636"/>
      <c r="BE121" s="636"/>
      <c r="BF121" s="637"/>
    </row>
    <row r="122" spans="1:58" ht="17.25" customHeight="1" x14ac:dyDescent="0.15">
      <c r="A122" s="643">
        <v>33</v>
      </c>
      <c r="B122" s="646"/>
      <c r="C122" s="647"/>
      <c r="D122" s="652"/>
      <c r="E122" s="653"/>
      <c r="F122" s="658"/>
      <c r="G122" s="659"/>
      <c r="H122" s="659"/>
      <c r="I122" s="659"/>
      <c r="J122" s="660"/>
      <c r="K122" s="667"/>
      <c r="L122" s="668"/>
      <c r="M122" s="668"/>
      <c r="N122" s="669"/>
      <c r="O122" s="676" t="s">
        <v>610</v>
      </c>
      <c r="P122" s="677"/>
      <c r="Q122" s="678"/>
      <c r="R122" s="250"/>
      <c r="S122" s="251"/>
      <c r="T122" s="251"/>
      <c r="U122" s="251"/>
      <c r="V122" s="251"/>
      <c r="W122" s="251"/>
      <c r="X122" s="251"/>
      <c r="Y122" s="251"/>
      <c r="Z122" s="251"/>
      <c r="AA122" s="251"/>
      <c r="AB122" s="251"/>
      <c r="AC122" s="251"/>
      <c r="AD122" s="251"/>
      <c r="AE122" s="251"/>
      <c r="AF122" s="251"/>
      <c r="AG122" s="251"/>
      <c r="AH122" s="251"/>
      <c r="AI122" s="251"/>
      <c r="AJ122" s="251"/>
      <c r="AK122" s="251"/>
      <c r="AL122" s="251"/>
      <c r="AM122" s="251"/>
      <c r="AN122" s="251"/>
      <c r="AO122" s="251"/>
      <c r="AP122" s="251"/>
      <c r="AQ122" s="251"/>
      <c r="AR122" s="251"/>
      <c r="AS122" s="251"/>
      <c r="AT122" s="251"/>
      <c r="AU122" s="251"/>
      <c r="AV122" s="251"/>
      <c r="AW122" s="681"/>
      <c r="AX122" s="682"/>
      <c r="AY122" s="627">
        <f t="shared" ref="AY122" si="88">AW123/($BD$2/7)+AW124/($BD$2/7)</f>
        <v>0</v>
      </c>
      <c r="AZ122" s="628"/>
      <c r="BA122" s="629"/>
      <c r="BB122" s="630"/>
      <c r="BC122" s="630"/>
      <c r="BD122" s="630"/>
      <c r="BE122" s="630"/>
      <c r="BF122" s="631"/>
    </row>
    <row r="123" spans="1:58" ht="17.25" customHeight="1" x14ac:dyDescent="0.15">
      <c r="A123" s="644"/>
      <c r="B123" s="648"/>
      <c r="C123" s="649"/>
      <c r="D123" s="654"/>
      <c r="E123" s="655"/>
      <c r="F123" s="661"/>
      <c r="G123" s="662"/>
      <c r="H123" s="662"/>
      <c r="I123" s="662"/>
      <c r="J123" s="663"/>
      <c r="K123" s="670"/>
      <c r="L123" s="671"/>
      <c r="M123" s="671"/>
      <c r="N123" s="672"/>
      <c r="O123" s="278"/>
      <c r="P123" s="280"/>
      <c r="Q123" s="279" t="s">
        <v>612</v>
      </c>
      <c r="R123" s="253"/>
      <c r="S123" s="252"/>
      <c r="T123" s="252"/>
      <c r="U123" s="252"/>
      <c r="V123" s="252"/>
      <c r="W123" s="252"/>
      <c r="X123" s="252"/>
      <c r="Y123" s="252"/>
      <c r="Z123" s="252"/>
      <c r="AA123" s="252"/>
      <c r="AB123" s="252"/>
      <c r="AC123" s="252"/>
      <c r="AD123" s="252"/>
      <c r="AE123" s="252"/>
      <c r="AF123" s="252"/>
      <c r="AG123" s="252"/>
      <c r="AH123" s="252"/>
      <c r="AI123" s="252"/>
      <c r="AJ123" s="252"/>
      <c r="AK123" s="252"/>
      <c r="AL123" s="252"/>
      <c r="AM123" s="252"/>
      <c r="AN123" s="252"/>
      <c r="AO123" s="252"/>
      <c r="AP123" s="252"/>
      <c r="AQ123" s="252"/>
      <c r="AR123" s="252"/>
      <c r="AS123" s="252"/>
      <c r="AT123" s="252"/>
      <c r="AU123" s="252"/>
      <c r="AV123" s="252"/>
      <c r="AW123" s="679">
        <f>SUM(R123:AS123)</f>
        <v>0</v>
      </c>
      <c r="AX123" s="680">
        <f t="shared" ref="AX123" si="89">SUM(S124:AT124)</f>
        <v>0</v>
      </c>
      <c r="AY123" s="627"/>
      <c r="AZ123" s="628"/>
      <c r="BA123" s="632"/>
      <c r="BB123" s="633"/>
      <c r="BC123" s="633"/>
      <c r="BD123" s="633"/>
      <c r="BE123" s="633"/>
      <c r="BF123" s="634"/>
    </row>
    <row r="124" spans="1:58" ht="17.25" customHeight="1" x14ac:dyDescent="0.15">
      <c r="A124" s="645"/>
      <c r="B124" s="650"/>
      <c r="C124" s="651"/>
      <c r="D124" s="656"/>
      <c r="E124" s="657"/>
      <c r="F124" s="664"/>
      <c r="G124" s="665"/>
      <c r="H124" s="665"/>
      <c r="I124" s="665"/>
      <c r="J124" s="666"/>
      <c r="K124" s="673"/>
      <c r="L124" s="674"/>
      <c r="M124" s="674"/>
      <c r="N124" s="675"/>
      <c r="O124" s="640" t="s">
        <v>614</v>
      </c>
      <c r="P124" s="641"/>
      <c r="Q124" s="642"/>
      <c r="R124" s="253"/>
      <c r="S124" s="252"/>
      <c r="T124" s="252"/>
      <c r="U124" s="252"/>
      <c r="V124" s="252"/>
      <c r="W124" s="252"/>
      <c r="X124" s="252"/>
      <c r="Y124" s="252"/>
      <c r="Z124" s="252"/>
      <c r="AA124" s="252"/>
      <c r="AB124" s="252"/>
      <c r="AC124" s="252"/>
      <c r="AD124" s="252"/>
      <c r="AE124" s="252"/>
      <c r="AF124" s="252"/>
      <c r="AG124" s="252"/>
      <c r="AH124" s="252"/>
      <c r="AI124" s="252"/>
      <c r="AJ124" s="252"/>
      <c r="AK124" s="252"/>
      <c r="AL124" s="252"/>
      <c r="AM124" s="252"/>
      <c r="AN124" s="252"/>
      <c r="AO124" s="252"/>
      <c r="AP124" s="252"/>
      <c r="AQ124" s="252"/>
      <c r="AR124" s="252"/>
      <c r="AS124" s="252"/>
      <c r="AT124" s="252"/>
      <c r="AU124" s="252"/>
      <c r="AV124" s="252"/>
      <c r="AW124" s="679">
        <f>SUM(R124:AS124)</f>
        <v>0</v>
      </c>
      <c r="AX124" s="680" t="e">
        <f>SUM(#REF!)</f>
        <v>#REF!</v>
      </c>
      <c r="AY124" s="627"/>
      <c r="AZ124" s="628"/>
      <c r="BA124" s="635"/>
      <c r="BB124" s="636"/>
      <c r="BC124" s="636"/>
      <c r="BD124" s="636"/>
      <c r="BE124" s="636"/>
      <c r="BF124" s="637"/>
    </row>
    <row r="125" spans="1:58" ht="17.25" customHeight="1" x14ac:dyDescent="0.15">
      <c r="A125" s="643">
        <v>34</v>
      </c>
      <c r="B125" s="646"/>
      <c r="C125" s="647"/>
      <c r="D125" s="652"/>
      <c r="E125" s="653"/>
      <c r="F125" s="658"/>
      <c r="G125" s="659"/>
      <c r="H125" s="659"/>
      <c r="I125" s="659"/>
      <c r="J125" s="660"/>
      <c r="K125" s="667"/>
      <c r="L125" s="668"/>
      <c r="M125" s="668"/>
      <c r="N125" s="669"/>
      <c r="O125" s="676" t="s">
        <v>610</v>
      </c>
      <c r="P125" s="677"/>
      <c r="Q125" s="678"/>
      <c r="R125" s="250"/>
      <c r="S125" s="251"/>
      <c r="T125" s="251"/>
      <c r="U125" s="251"/>
      <c r="V125" s="251"/>
      <c r="W125" s="251"/>
      <c r="X125" s="251"/>
      <c r="Y125" s="251"/>
      <c r="Z125" s="251"/>
      <c r="AA125" s="251"/>
      <c r="AB125" s="251"/>
      <c r="AC125" s="251"/>
      <c r="AD125" s="251"/>
      <c r="AE125" s="251"/>
      <c r="AF125" s="251"/>
      <c r="AG125" s="251"/>
      <c r="AH125" s="251"/>
      <c r="AI125" s="251"/>
      <c r="AJ125" s="251"/>
      <c r="AK125" s="251"/>
      <c r="AL125" s="251"/>
      <c r="AM125" s="251"/>
      <c r="AN125" s="251"/>
      <c r="AO125" s="251"/>
      <c r="AP125" s="251"/>
      <c r="AQ125" s="251"/>
      <c r="AR125" s="251"/>
      <c r="AS125" s="251"/>
      <c r="AT125" s="251"/>
      <c r="AU125" s="251"/>
      <c r="AV125" s="251"/>
      <c r="AW125" s="681"/>
      <c r="AX125" s="682"/>
      <c r="AY125" s="627">
        <f t="shared" ref="AY125" si="90">AW126/($BD$2/7)+AW127/($BD$2/7)</f>
        <v>0</v>
      </c>
      <c r="AZ125" s="628"/>
      <c r="BA125" s="629"/>
      <c r="BB125" s="630"/>
      <c r="BC125" s="630"/>
      <c r="BD125" s="630"/>
      <c r="BE125" s="630"/>
      <c r="BF125" s="631"/>
    </row>
    <row r="126" spans="1:58" ht="17.25" customHeight="1" x14ac:dyDescent="0.15">
      <c r="A126" s="644"/>
      <c r="B126" s="648"/>
      <c r="C126" s="649"/>
      <c r="D126" s="654"/>
      <c r="E126" s="655"/>
      <c r="F126" s="661"/>
      <c r="G126" s="662"/>
      <c r="H126" s="662"/>
      <c r="I126" s="662"/>
      <c r="J126" s="663"/>
      <c r="K126" s="670"/>
      <c r="L126" s="671"/>
      <c r="M126" s="671"/>
      <c r="N126" s="672"/>
      <c r="O126" s="278"/>
      <c r="P126" s="280"/>
      <c r="Q126" s="279" t="s">
        <v>612</v>
      </c>
      <c r="R126" s="253"/>
      <c r="S126" s="252"/>
      <c r="T126" s="252"/>
      <c r="U126" s="252"/>
      <c r="V126" s="252"/>
      <c r="W126" s="252"/>
      <c r="X126" s="252"/>
      <c r="Y126" s="252"/>
      <c r="Z126" s="252"/>
      <c r="AA126" s="252"/>
      <c r="AB126" s="252"/>
      <c r="AC126" s="252"/>
      <c r="AD126" s="252"/>
      <c r="AE126" s="252"/>
      <c r="AF126" s="252"/>
      <c r="AG126" s="252"/>
      <c r="AH126" s="252"/>
      <c r="AI126" s="252"/>
      <c r="AJ126" s="252"/>
      <c r="AK126" s="252"/>
      <c r="AL126" s="252"/>
      <c r="AM126" s="252"/>
      <c r="AN126" s="252"/>
      <c r="AO126" s="252"/>
      <c r="AP126" s="252"/>
      <c r="AQ126" s="252"/>
      <c r="AR126" s="252"/>
      <c r="AS126" s="252"/>
      <c r="AT126" s="252"/>
      <c r="AU126" s="252"/>
      <c r="AV126" s="252"/>
      <c r="AW126" s="679">
        <f>SUM(R126:AS126)</f>
        <v>0</v>
      </c>
      <c r="AX126" s="680">
        <f t="shared" ref="AX126" si="91">SUM(S127:AT127)</f>
        <v>0</v>
      </c>
      <c r="AY126" s="627"/>
      <c r="AZ126" s="628"/>
      <c r="BA126" s="632"/>
      <c r="BB126" s="633"/>
      <c r="BC126" s="633"/>
      <c r="BD126" s="633"/>
      <c r="BE126" s="633"/>
      <c r="BF126" s="634"/>
    </row>
    <row r="127" spans="1:58" ht="17.25" customHeight="1" x14ac:dyDescent="0.15">
      <c r="A127" s="645"/>
      <c r="B127" s="650"/>
      <c r="C127" s="651"/>
      <c r="D127" s="656"/>
      <c r="E127" s="657"/>
      <c r="F127" s="664"/>
      <c r="G127" s="665"/>
      <c r="H127" s="665"/>
      <c r="I127" s="665"/>
      <c r="J127" s="666"/>
      <c r="K127" s="673"/>
      <c r="L127" s="674"/>
      <c r="M127" s="674"/>
      <c r="N127" s="675"/>
      <c r="O127" s="640" t="s">
        <v>614</v>
      </c>
      <c r="P127" s="641"/>
      <c r="Q127" s="642"/>
      <c r="R127" s="253"/>
      <c r="S127" s="252"/>
      <c r="T127" s="252"/>
      <c r="U127" s="252"/>
      <c r="V127" s="252"/>
      <c r="W127" s="252"/>
      <c r="X127" s="252"/>
      <c r="Y127" s="252"/>
      <c r="Z127" s="252"/>
      <c r="AA127" s="252"/>
      <c r="AB127" s="252"/>
      <c r="AC127" s="252"/>
      <c r="AD127" s="252"/>
      <c r="AE127" s="252"/>
      <c r="AF127" s="252"/>
      <c r="AG127" s="252"/>
      <c r="AH127" s="252"/>
      <c r="AI127" s="252"/>
      <c r="AJ127" s="252"/>
      <c r="AK127" s="252"/>
      <c r="AL127" s="252"/>
      <c r="AM127" s="252"/>
      <c r="AN127" s="252"/>
      <c r="AO127" s="252"/>
      <c r="AP127" s="252"/>
      <c r="AQ127" s="252"/>
      <c r="AR127" s="252"/>
      <c r="AS127" s="252"/>
      <c r="AT127" s="252"/>
      <c r="AU127" s="252"/>
      <c r="AV127" s="252"/>
      <c r="AW127" s="679">
        <f>SUM(R127:AS127)</f>
        <v>0</v>
      </c>
      <c r="AX127" s="680" t="e">
        <f>SUM(#REF!)</f>
        <v>#REF!</v>
      </c>
      <c r="AY127" s="627"/>
      <c r="AZ127" s="628"/>
      <c r="BA127" s="635"/>
      <c r="BB127" s="636"/>
      <c r="BC127" s="636"/>
      <c r="BD127" s="636"/>
      <c r="BE127" s="636"/>
      <c r="BF127" s="637"/>
    </row>
    <row r="128" spans="1:58" ht="17.25" customHeight="1" x14ac:dyDescent="0.15">
      <c r="A128" s="643">
        <v>35</v>
      </c>
      <c r="B128" s="646"/>
      <c r="C128" s="647"/>
      <c r="D128" s="652"/>
      <c r="E128" s="653"/>
      <c r="F128" s="658"/>
      <c r="G128" s="659"/>
      <c r="H128" s="659"/>
      <c r="I128" s="659"/>
      <c r="J128" s="660"/>
      <c r="K128" s="667"/>
      <c r="L128" s="668"/>
      <c r="M128" s="668"/>
      <c r="N128" s="669"/>
      <c r="O128" s="676" t="s">
        <v>610</v>
      </c>
      <c r="P128" s="677"/>
      <c r="Q128" s="678"/>
      <c r="R128" s="250"/>
      <c r="S128" s="251"/>
      <c r="T128" s="251"/>
      <c r="U128" s="251"/>
      <c r="V128" s="251"/>
      <c r="W128" s="251"/>
      <c r="X128" s="251"/>
      <c r="Y128" s="251"/>
      <c r="Z128" s="251"/>
      <c r="AA128" s="251"/>
      <c r="AB128" s="251"/>
      <c r="AC128" s="251"/>
      <c r="AD128" s="251"/>
      <c r="AE128" s="251"/>
      <c r="AF128" s="251"/>
      <c r="AG128" s="251"/>
      <c r="AH128" s="251"/>
      <c r="AI128" s="251"/>
      <c r="AJ128" s="251"/>
      <c r="AK128" s="251"/>
      <c r="AL128" s="251"/>
      <c r="AM128" s="251"/>
      <c r="AN128" s="251"/>
      <c r="AO128" s="251"/>
      <c r="AP128" s="251"/>
      <c r="AQ128" s="251"/>
      <c r="AR128" s="251"/>
      <c r="AS128" s="251"/>
      <c r="AT128" s="251"/>
      <c r="AU128" s="251"/>
      <c r="AV128" s="251"/>
      <c r="AW128" s="681"/>
      <c r="AX128" s="682"/>
      <c r="AY128" s="627">
        <f t="shared" ref="AY128" si="92">AW129/($BD$2/7)+AW130/($BD$2/7)</f>
        <v>0</v>
      </c>
      <c r="AZ128" s="628"/>
      <c r="BA128" s="629"/>
      <c r="BB128" s="630"/>
      <c r="BC128" s="630"/>
      <c r="BD128" s="630"/>
      <c r="BE128" s="630"/>
      <c r="BF128" s="631"/>
    </row>
    <row r="129" spans="1:58" ht="17.25" customHeight="1" x14ac:dyDescent="0.15">
      <c r="A129" s="644"/>
      <c r="B129" s="648"/>
      <c r="C129" s="649"/>
      <c r="D129" s="654"/>
      <c r="E129" s="655"/>
      <c r="F129" s="661"/>
      <c r="G129" s="662"/>
      <c r="H129" s="662"/>
      <c r="I129" s="662"/>
      <c r="J129" s="663"/>
      <c r="K129" s="670"/>
      <c r="L129" s="671"/>
      <c r="M129" s="671"/>
      <c r="N129" s="672"/>
      <c r="O129" s="278"/>
      <c r="P129" s="280"/>
      <c r="Q129" s="279" t="s">
        <v>612</v>
      </c>
      <c r="R129" s="253"/>
      <c r="S129" s="252"/>
      <c r="T129" s="252"/>
      <c r="U129" s="252"/>
      <c r="V129" s="252"/>
      <c r="W129" s="252"/>
      <c r="X129" s="252"/>
      <c r="Y129" s="252"/>
      <c r="Z129" s="252"/>
      <c r="AA129" s="252"/>
      <c r="AB129" s="252"/>
      <c r="AC129" s="252"/>
      <c r="AD129" s="252"/>
      <c r="AE129" s="252"/>
      <c r="AF129" s="252"/>
      <c r="AG129" s="252"/>
      <c r="AH129" s="252"/>
      <c r="AI129" s="252"/>
      <c r="AJ129" s="252"/>
      <c r="AK129" s="252"/>
      <c r="AL129" s="252"/>
      <c r="AM129" s="252"/>
      <c r="AN129" s="252"/>
      <c r="AO129" s="252"/>
      <c r="AP129" s="252"/>
      <c r="AQ129" s="252"/>
      <c r="AR129" s="252"/>
      <c r="AS129" s="252"/>
      <c r="AT129" s="252"/>
      <c r="AU129" s="252"/>
      <c r="AV129" s="252"/>
      <c r="AW129" s="679">
        <f>SUM(R129:AS129)</f>
        <v>0</v>
      </c>
      <c r="AX129" s="680">
        <f t="shared" ref="AX129" si="93">SUM(S130:AT130)</f>
        <v>0</v>
      </c>
      <c r="AY129" s="627"/>
      <c r="AZ129" s="628"/>
      <c r="BA129" s="632"/>
      <c r="BB129" s="633"/>
      <c r="BC129" s="633"/>
      <c r="BD129" s="633"/>
      <c r="BE129" s="633"/>
      <c r="BF129" s="634"/>
    </row>
    <row r="130" spans="1:58" ht="17.25" customHeight="1" x14ac:dyDescent="0.15">
      <c r="A130" s="645"/>
      <c r="B130" s="650"/>
      <c r="C130" s="651"/>
      <c r="D130" s="656"/>
      <c r="E130" s="657"/>
      <c r="F130" s="664"/>
      <c r="G130" s="665"/>
      <c r="H130" s="665"/>
      <c r="I130" s="665"/>
      <c r="J130" s="666"/>
      <c r="K130" s="673"/>
      <c r="L130" s="674"/>
      <c r="M130" s="674"/>
      <c r="N130" s="675"/>
      <c r="O130" s="640" t="s">
        <v>614</v>
      </c>
      <c r="P130" s="641"/>
      <c r="Q130" s="642"/>
      <c r="R130" s="253"/>
      <c r="S130" s="252"/>
      <c r="T130" s="252"/>
      <c r="U130" s="252"/>
      <c r="V130" s="252"/>
      <c r="W130" s="252"/>
      <c r="X130" s="252"/>
      <c r="Y130" s="252"/>
      <c r="Z130" s="252"/>
      <c r="AA130" s="252"/>
      <c r="AB130" s="252"/>
      <c r="AC130" s="252"/>
      <c r="AD130" s="252"/>
      <c r="AE130" s="252"/>
      <c r="AF130" s="252"/>
      <c r="AG130" s="252"/>
      <c r="AH130" s="252"/>
      <c r="AI130" s="252"/>
      <c r="AJ130" s="252"/>
      <c r="AK130" s="252"/>
      <c r="AL130" s="252"/>
      <c r="AM130" s="252"/>
      <c r="AN130" s="252"/>
      <c r="AO130" s="252"/>
      <c r="AP130" s="252"/>
      <c r="AQ130" s="252"/>
      <c r="AR130" s="252"/>
      <c r="AS130" s="252"/>
      <c r="AT130" s="252"/>
      <c r="AU130" s="252"/>
      <c r="AV130" s="252"/>
      <c r="AW130" s="679">
        <f>SUM(R130:AS130)</f>
        <v>0</v>
      </c>
      <c r="AX130" s="680" t="e">
        <f>SUM(#REF!)</f>
        <v>#REF!</v>
      </c>
      <c r="AY130" s="627"/>
      <c r="AZ130" s="628"/>
      <c r="BA130" s="635"/>
      <c r="BB130" s="636"/>
      <c r="BC130" s="636"/>
      <c r="BD130" s="636"/>
      <c r="BE130" s="636"/>
      <c r="BF130" s="637"/>
    </row>
    <row r="131" spans="1:58" ht="17.25" customHeight="1" x14ac:dyDescent="0.15">
      <c r="A131" s="643">
        <v>36</v>
      </c>
      <c r="B131" s="646"/>
      <c r="C131" s="647"/>
      <c r="D131" s="652"/>
      <c r="E131" s="653"/>
      <c r="F131" s="658"/>
      <c r="G131" s="659"/>
      <c r="H131" s="659"/>
      <c r="I131" s="659"/>
      <c r="J131" s="660"/>
      <c r="K131" s="667"/>
      <c r="L131" s="668"/>
      <c r="M131" s="668"/>
      <c r="N131" s="669"/>
      <c r="O131" s="676" t="s">
        <v>610</v>
      </c>
      <c r="P131" s="677"/>
      <c r="Q131" s="678"/>
      <c r="R131" s="250"/>
      <c r="S131" s="251"/>
      <c r="T131" s="251"/>
      <c r="U131" s="251"/>
      <c r="V131" s="251"/>
      <c r="W131" s="251"/>
      <c r="X131" s="251"/>
      <c r="Y131" s="251"/>
      <c r="Z131" s="251"/>
      <c r="AA131" s="251"/>
      <c r="AB131" s="251"/>
      <c r="AC131" s="251"/>
      <c r="AD131" s="251"/>
      <c r="AE131" s="251"/>
      <c r="AF131" s="251"/>
      <c r="AG131" s="251"/>
      <c r="AH131" s="251"/>
      <c r="AI131" s="251"/>
      <c r="AJ131" s="251"/>
      <c r="AK131" s="251"/>
      <c r="AL131" s="251"/>
      <c r="AM131" s="251"/>
      <c r="AN131" s="251"/>
      <c r="AO131" s="251"/>
      <c r="AP131" s="251"/>
      <c r="AQ131" s="251"/>
      <c r="AR131" s="251"/>
      <c r="AS131" s="251"/>
      <c r="AT131" s="251"/>
      <c r="AU131" s="251"/>
      <c r="AV131" s="251"/>
      <c r="AW131" s="681"/>
      <c r="AX131" s="682"/>
      <c r="AY131" s="627">
        <f t="shared" ref="AY131" si="94">AW132/($BD$2/7)+AW133/($BD$2/7)</f>
        <v>0</v>
      </c>
      <c r="AZ131" s="628"/>
      <c r="BA131" s="629"/>
      <c r="BB131" s="630"/>
      <c r="BC131" s="630"/>
      <c r="BD131" s="630"/>
      <c r="BE131" s="630"/>
      <c r="BF131" s="631"/>
    </row>
    <row r="132" spans="1:58" ht="17.25" customHeight="1" x14ac:dyDescent="0.15">
      <c r="A132" s="644"/>
      <c r="B132" s="648"/>
      <c r="C132" s="649"/>
      <c r="D132" s="654"/>
      <c r="E132" s="655"/>
      <c r="F132" s="661"/>
      <c r="G132" s="662"/>
      <c r="H132" s="662"/>
      <c r="I132" s="662"/>
      <c r="J132" s="663"/>
      <c r="K132" s="670"/>
      <c r="L132" s="671"/>
      <c r="M132" s="671"/>
      <c r="N132" s="672"/>
      <c r="O132" s="278"/>
      <c r="P132" s="280"/>
      <c r="Q132" s="279" t="s">
        <v>612</v>
      </c>
      <c r="R132" s="253"/>
      <c r="S132" s="252"/>
      <c r="T132" s="252"/>
      <c r="U132" s="252"/>
      <c r="V132" s="252"/>
      <c r="W132" s="252"/>
      <c r="X132" s="252"/>
      <c r="Y132" s="252"/>
      <c r="Z132" s="252"/>
      <c r="AA132" s="252"/>
      <c r="AB132" s="252"/>
      <c r="AC132" s="252"/>
      <c r="AD132" s="252"/>
      <c r="AE132" s="252"/>
      <c r="AF132" s="252"/>
      <c r="AG132" s="252"/>
      <c r="AH132" s="252"/>
      <c r="AI132" s="252"/>
      <c r="AJ132" s="252"/>
      <c r="AK132" s="252"/>
      <c r="AL132" s="252"/>
      <c r="AM132" s="252"/>
      <c r="AN132" s="252"/>
      <c r="AO132" s="252"/>
      <c r="AP132" s="252"/>
      <c r="AQ132" s="252"/>
      <c r="AR132" s="252"/>
      <c r="AS132" s="252"/>
      <c r="AT132" s="252"/>
      <c r="AU132" s="252"/>
      <c r="AV132" s="252"/>
      <c r="AW132" s="679">
        <f>SUM(R132:AS132)</f>
        <v>0</v>
      </c>
      <c r="AX132" s="680">
        <f t="shared" ref="AX132" si="95">SUM(S133:AT133)</f>
        <v>0</v>
      </c>
      <c r="AY132" s="627"/>
      <c r="AZ132" s="628"/>
      <c r="BA132" s="632"/>
      <c r="BB132" s="633"/>
      <c r="BC132" s="633"/>
      <c r="BD132" s="633"/>
      <c r="BE132" s="633"/>
      <c r="BF132" s="634"/>
    </row>
    <row r="133" spans="1:58" ht="17.25" customHeight="1" x14ac:dyDescent="0.15">
      <c r="A133" s="645"/>
      <c r="B133" s="650"/>
      <c r="C133" s="651"/>
      <c r="D133" s="656"/>
      <c r="E133" s="657"/>
      <c r="F133" s="664"/>
      <c r="G133" s="665"/>
      <c r="H133" s="665"/>
      <c r="I133" s="665"/>
      <c r="J133" s="666"/>
      <c r="K133" s="673"/>
      <c r="L133" s="674"/>
      <c r="M133" s="674"/>
      <c r="N133" s="675"/>
      <c r="O133" s="640" t="s">
        <v>614</v>
      </c>
      <c r="P133" s="641"/>
      <c r="Q133" s="642"/>
      <c r="R133" s="253"/>
      <c r="S133" s="252"/>
      <c r="T133" s="252"/>
      <c r="U133" s="252"/>
      <c r="V133" s="252"/>
      <c r="W133" s="252"/>
      <c r="X133" s="252"/>
      <c r="Y133" s="252"/>
      <c r="Z133" s="252"/>
      <c r="AA133" s="252"/>
      <c r="AB133" s="252"/>
      <c r="AC133" s="252"/>
      <c r="AD133" s="252"/>
      <c r="AE133" s="252"/>
      <c r="AF133" s="252"/>
      <c r="AG133" s="252"/>
      <c r="AH133" s="252"/>
      <c r="AI133" s="252"/>
      <c r="AJ133" s="252"/>
      <c r="AK133" s="252"/>
      <c r="AL133" s="252"/>
      <c r="AM133" s="252"/>
      <c r="AN133" s="252"/>
      <c r="AO133" s="252"/>
      <c r="AP133" s="252"/>
      <c r="AQ133" s="252"/>
      <c r="AR133" s="252"/>
      <c r="AS133" s="252"/>
      <c r="AT133" s="252"/>
      <c r="AU133" s="252"/>
      <c r="AV133" s="252"/>
      <c r="AW133" s="679">
        <f>SUM(R133:AS133)</f>
        <v>0</v>
      </c>
      <c r="AX133" s="680" t="e">
        <f>SUM(#REF!)</f>
        <v>#REF!</v>
      </c>
      <c r="AY133" s="627"/>
      <c r="AZ133" s="628"/>
      <c r="BA133" s="635"/>
      <c r="BB133" s="636"/>
      <c r="BC133" s="636"/>
      <c r="BD133" s="636"/>
      <c r="BE133" s="636"/>
      <c r="BF133" s="637"/>
    </row>
    <row r="134" spans="1:58" ht="17.25" customHeight="1" x14ac:dyDescent="0.15">
      <c r="A134" s="643">
        <v>37</v>
      </c>
      <c r="B134" s="646"/>
      <c r="C134" s="647"/>
      <c r="D134" s="652"/>
      <c r="E134" s="653"/>
      <c r="F134" s="658"/>
      <c r="G134" s="659"/>
      <c r="H134" s="659"/>
      <c r="I134" s="659"/>
      <c r="J134" s="660"/>
      <c r="K134" s="667"/>
      <c r="L134" s="668"/>
      <c r="M134" s="668"/>
      <c r="N134" s="669"/>
      <c r="O134" s="676" t="s">
        <v>610</v>
      </c>
      <c r="P134" s="677"/>
      <c r="Q134" s="678"/>
      <c r="R134" s="250"/>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51"/>
      <c r="AV134" s="251"/>
      <c r="AW134" s="681"/>
      <c r="AX134" s="682"/>
      <c r="AY134" s="627">
        <f t="shared" ref="AY134" si="96">AW135/($BD$2/7)+AW136/($BD$2/7)</f>
        <v>0</v>
      </c>
      <c r="AZ134" s="628"/>
      <c r="BA134" s="629"/>
      <c r="BB134" s="630"/>
      <c r="BC134" s="630"/>
      <c r="BD134" s="630"/>
      <c r="BE134" s="630"/>
      <c r="BF134" s="631"/>
    </row>
    <row r="135" spans="1:58" ht="17.25" customHeight="1" x14ac:dyDescent="0.15">
      <c r="A135" s="644"/>
      <c r="B135" s="648"/>
      <c r="C135" s="649"/>
      <c r="D135" s="654"/>
      <c r="E135" s="655"/>
      <c r="F135" s="661"/>
      <c r="G135" s="662"/>
      <c r="H135" s="662"/>
      <c r="I135" s="662"/>
      <c r="J135" s="663"/>
      <c r="K135" s="670"/>
      <c r="L135" s="671"/>
      <c r="M135" s="671"/>
      <c r="N135" s="672"/>
      <c r="O135" s="278"/>
      <c r="P135" s="280"/>
      <c r="Q135" s="279" t="s">
        <v>612</v>
      </c>
      <c r="R135" s="253"/>
      <c r="S135" s="252"/>
      <c r="T135" s="252"/>
      <c r="U135" s="252"/>
      <c r="V135" s="252"/>
      <c r="W135" s="252"/>
      <c r="X135" s="252"/>
      <c r="Y135" s="252"/>
      <c r="Z135" s="252"/>
      <c r="AA135" s="252"/>
      <c r="AB135" s="252"/>
      <c r="AC135" s="252"/>
      <c r="AD135" s="252"/>
      <c r="AE135" s="252"/>
      <c r="AF135" s="252"/>
      <c r="AG135" s="252"/>
      <c r="AH135" s="252"/>
      <c r="AI135" s="252"/>
      <c r="AJ135" s="252"/>
      <c r="AK135" s="252"/>
      <c r="AL135" s="252"/>
      <c r="AM135" s="252"/>
      <c r="AN135" s="252"/>
      <c r="AO135" s="252"/>
      <c r="AP135" s="252"/>
      <c r="AQ135" s="252"/>
      <c r="AR135" s="252"/>
      <c r="AS135" s="252"/>
      <c r="AT135" s="252"/>
      <c r="AU135" s="252"/>
      <c r="AV135" s="252"/>
      <c r="AW135" s="679">
        <f>SUM(R135:AS135)</f>
        <v>0</v>
      </c>
      <c r="AX135" s="680">
        <f t="shared" ref="AX135" si="97">SUM(S136:AT136)</f>
        <v>0</v>
      </c>
      <c r="AY135" s="627"/>
      <c r="AZ135" s="628"/>
      <c r="BA135" s="632"/>
      <c r="BB135" s="633"/>
      <c r="BC135" s="633"/>
      <c r="BD135" s="633"/>
      <c r="BE135" s="633"/>
      <c r="BF135" s="634"/>
    </row>
    <row r="136" spans="1:58" ht="17.25" customHeight="1" x14ac:dyDescent="0.15">
      <c r="A136" s="645"/>
      <c r="B136" s="650"/>
      <c r="C136" s="651"/>
      <c r="D136" s="656"/>
      <c r="E136" s="657"/>
      <c r="F136" s="664"/>
      <c r="G136" s="665"/>
      <c r="H136" s="665"/>
      <c r="I136" s="665"/>
      <c r="J136" s="666"/>
      <c r="K136" s="673"/>
      <c r="L136" s="674"/>
      <c r="M136" s="674"/>
      <c r="N136" s="675"/>
      <c r="O136" s="640" t="s">
        <v>614</v>
      </c>
      <c r="P136" s="641"/>
      <c r="Q136" s="642"/>
      <c r="R136" s="253"/>
      <c r="S136" s="252"/>
      <c r="T136" s="252"/>
      <c r="U136" s="252"/>
      <c r="V136" s="252"/>
      <c r="W136" s="252"/>
      <c r="X136" s="252"/>
      <c r="Y136" s="252"/>
      <c r="Z136" s="252"/>
      <c r="AA136" s="252"/>
      <c r="AB136" s="252"/>
      <c r="AC136" s="252"/>
      <c r="AD136" s="252"/>
      <c r="AE136" s="252"/>
      <c r="AF136" s="252"/>
      <c r="AG136" s="252"/>
      <c r="AH136" s="252"/>
      <c r="AI136" s="252"/>
      <c r="AJ136" s="252"/>
      <c r="AK136" s="252"/>
      <c r="AL136" s="252"/>
      <c r="AM136" s="252"/>
      <c r="AN136" s="252"/>
      <c r="AO136" s="252"/>
      <c r="AP136" s="252"/>
      <c r="AQ136" s="252"/>
      <c r="AR136" s="252"/>
      <c r="AS136" s="252"/>
      <c r="AT136" s="252"/>
      <c r="AU136" s="252"/>
      <c r="AV136" s="252"/>
      <c r="AW136" s="679">
        <f>SUM(R136:AS136)</f>
        <v>0</v>
      </c>
      <c r="AX136" s="680" t="e">
        <f>SUM(#REF!)</f>
        <v>#REF!</v>
      </c>
      <c r="AY136" s="627"/>
      <c r="AZ136" s="628"/>
      <c r="BA136" s="635"/>
      <c r="BB136" s="636"/>
      <c r="BC136" s="636"/>
      <c r="BD136" s="636"/>
      <c r="BE136" s="636"/>
      <c r="BF136" s="637"/>
    </row>
    <row r="137" spans="1:58" ht="17.25" customHeight="1" x14ac:dyDescent="0.15">
      <c r="A137" s="643">
        <v>38</v>
      </c>
      <c r="B137" s="646"/>
      <c r="C137" s="647"/>
      <c r="D137" s="652"/>
      <c r="E137" s="653"/>
      <c r="F137" s="658"/>
      <c r="G137" s="659"/>
      <c r="H137" s="659"/>
      <c r="I137" s="659"/>
      <c r="J137" s="660"/>
      <c r="K137" s="667"/>
      <c r="L137" s="668"/>
      <c r="M137" s="668"/>
      <c r="N137" s="669"/>
      <c r="O137" s="676" t="s">
        <v>610</v>
      </c>
      <c r="P137" s="677"/>
      <c r="Q137" s="678"/>
      <c r="R137" s="250"/>
      <c r="S137" s="251"/>
      <c r="T137" s="251"/>
      <c r="U137" s="251"/>
      <c r="V137" s="251"/>
      <c r="W137" s="251"/>
      <c r="X137" s="251"/>
      <c r="Y137" s="251"/>
      <c r="Z137" s="251"/>
      <c r="AA137" s="251"/>
      <c r="AB137" s="251"/>
      <c r="AC137" s="251"/>
      <c r="AD137" s="251"/>
      <c r="AE137" s="251"/>
      <c r="AF137" s="251"/>
      <c r="AG137" s="251"/>
      <c r="AH137" s="251"/>
      <c r="AI137" s="251"/>
      <c r="AJ137" s="251"/>
      <c r="AK137" s="251"/>
      <c r="AL137" s="251"/>
      <c r="AM137" s="251"/>
      <c r="AN137" s="251"/>
      <c r="AO137" s="251"/>
      <c r="AP137" s="251"/>
      <c r="AQ137" s="251"/>
      <c r="AR137" s="251"/>
      <c r="AS137" s="251"/>
      <c r="AT137" s="251"/>
      <c r="AU137" s="251"/>
      <c r="AV137" s="251"/>
      <c r="AW137" s="681"/>
      <c r="AX137" s="682"/>
      <c r="AY137" s="627">
        <f t="shared" ref="AY137" si="98">AW138/($BD$2/7)+AW139/($BD$2/7)</f>
        <v>0</v>
      </c>
      <c r="AZ137" s="628"/>
      <c r="BA137" s="629"/>
      <c r="BB137" s="630"/>
      <c r="BC137" s="630"/>
      <c r="BD137" s="630"/>
      <c r="BE137" s="630"/>
      <c r="BF137" s="631"/>
    </row>
    <row r="138" spans="1:58" ht="17.25" customHeight="1" x14ac:dyDescent="0.15">
      <c r="A138" s="644"/>
      <c r="B138" s="648"/>
      <c r="C138" s="649"/>
      <c r="D138" s="654"/>
      <c r="E138" s="655"/>
      <c r="F138" s="661"/>
      <c r="G138" s="662"/>
      <c r="H138" s="662"/>
      <c r="I138" s="662"/>
      <c r="J138" s="663"/>
      <c r="K138" s="670"/>
      <c r="L138" s="671"/>
      <c r="M138" s="671"/>
      <c r="N138" s="672"/>
      <c r="O138" s="278"/>
      <c r="P138" s="280"/>
      <c r="Q138" s="279" t="s">
        <v>612</v>
      </c>
      <c r="R138" s="253"/>
      <c r="S138" s="252"/>
      <c r="T138" s="252"/>
      <c r="U138" s="252"/>
      <c r="V138" s="252"/>
      <c r="W138" s="252"/>
      <c r="X138" s="252"/>
      <c r="Y138" s="252"/>
      <c r="Z138" s="252"/>
      <c r="AA138" s="252"/>
      <c r="AB138" s="252"/>
      <c r="AC138" s="252"/>
      <c r="AD138" s="252"/>
      <c r="AE138" s="252"/>
      <c r="AF138" s="252"/>
      <c r="AG138" s="252"/>
      <c r="AH138" s="252"/>
      <c r="AI138" s="252"/>
      <c r="AJ138" s="252"/>
      <c r="AK138" s="252"/>
      <c r="AL138" s="252"/>
      <c r="AM138" s="252"/>
      <c r="AN138" s="252"/>
      <c r="AO138" s="252"/>
      <c r="AP138" s="252"/>
      <c r="AQ138" s="252"/>
      <c r="AR138" s="252"/>
      <c r="AS138" s="252"/>
      <c r="AT138" s="252"/>
      <c r="AU138" s="252"/>
      <c r="AV138" s="252"/>
      <c r="AW138" s="679">
        <f>SUM(R138:AS138)</f>
        <v>0</v>
      </c>
      <c r="AX138" s="680">
        <f t="shared" ref="AX138" si="99">SUM(S139:AT139)</f>
        <v>0</v>
      </c>
      <c r="AY138" s="627"/>
      <c r="AZ138" s="628"/>
      <c r="BA138" s="632"/>
      <c r="BB138" s="633"/>
      <c r="BC138" s="633"/>
      <c r="BD138" s="633"/>
      <c r="BE138" s="633"/>
      <c r="BF138" s="634"/>
    </row>
    <row r="139" spans="1:58" ht="17.25" customHeight="1" x14ac:dyDescent="0.15">
      <c r="A139" s="645"/>
      <c r="B139" s="650"/>
      <c r="C139" s="651"/>
      <c r="D139" s="656"/>
      <c r="E139" s="657"/>
      <c r="F139" s="664"/>
      <c r="G139" s="665"/>
      <c r="H139" s="665"/>
      <c r="I139" s="665"/>
      <c r="J139" s="666"/>
      <c r="K139" s="673"/>
      <c r="L139" s="674"/>
      <c r="M139" s="674"/>
      <c r="N139" s="675"/>
      <c r="O139" s="640" t="s">
        <v>614</v>
      </c>
      <c r="P139" s="641"/>
      <c r="Q139" s="642"/>
      <c r="R139" s="253"/>
      <c r="S139" s="252"/>
      <c r="T139" s="252"/>
      <c r="U139" s="252"/>
      <c r="V139" s="252"/>
      <c r="W139" s="252"/>
      <c r="X139" s="252"/>
      <c r="Y139" s="252"/>
      <c r="Z139" s="252"/>
      <c r="AA139" s="252"/>
      <c r="AB139" s="252"/>
      <c r="AC139" s="252"/>
      <c r="AD139" s="252"/>
      <c r="AE139" s="252"/>
      <c r="AF139" s="252"/>
      <c r="AG139" s="252"/>
      <c r="AH139" s="252"/>
      <c r="AI139" s="252"/>
      <c r="AJ139" s="252"/>
      <c r="AK139" s="252"/>
      <c r="AL139" s="252"/>
      <c r="AM139" s="252"/>
      <c r="AN139" s="252"/>
      <c r="AO139" s="252"/>
      <c r="AP139" s="252"/>
      <c r="AQ139" s="252"/>
      <c r="AR139" s="252"/>
      <c r="AS139" s="252"/>
      <c r="AT139" s="252"/>
      <c r="AU139" s="252"/>
      <c r="AV139" s="252"/>
      <c r="AW139" s="679">
        <f>SUM(R139:AS139)</f>
        <v>0</v>
      </c>
      <c r="AX139" s="680" t="e">
        <f>SUM(#REF!)</f>
        <v>#REF!</v>
      </c>
      <c r="AY139" s="627"/>
      <c r="AZ139" s="628"/>
      <c r="BA139" s="635"/>
      <c r="BB139" s="636"/>
      <c r="BC139" s="636"/>
      <c r="BD139" s="636"/>
      <c r="BE139" s="636"/>
      <c r="BF139" s="637"/>
    </row>
    <row r="140" spans="1:58" ht="17.25" customHeight="1" x14ac:dyDescent="0.15">
      <c r="A140" s="643">
        <v>39</v>
      </c>
      <c r="B140" s="646"/>
      <c r="C140" s="647"/>
      <c r="D140" s="652"/>
      <c r="E140" s="653"/>
      <c r="F140" s="658"/>
      <c r="G140" s="659"/>
      <c r="H140" s="659"/>
      <c r="I140" s="659"/>
      <c r="J140" s="660"/>
      <c r="K140" s="667"/>
      <c r="L140" s="668"/>
      <c r="M140" s="668"/>
      <c r="N140" s="669"/>
      <c r="O140" s="676" t="s">
        <v>610</v>
      </c>
      <c r="P140" s="677"/>
      <c r="Q140" s="678"/>
      <c r="R140" s="250"/>
      <c r="S140" s="251"/>
      <c r="T140" s="251"/>
      <c r="U140" s="251"/>
      <c r="V140" s="251"/>
      <c r="W140" s="251"/>
      <c r="X140" s="251"/>
      <c r="Y140" s="251"/>
      <c r="Z140" s="251"/>
      <c r="AA140" s="251"/>
      <c r="AB140" s="251"/>
      <c r="AC140" s="251"/>
      <c r="AD140" s="251"/>
      <c r="AE140" s="251"/>
      <c r="AF140" s="251"/>
      <c r="AG140" s="251"/>
      <c r="AH140" s="251"/>
      <c r="AI140" s="251"/>
      <c r="AJ140" s="251"/>
      <c r="AK140" s="251"/>
      <c r="AL140" s="251"/>
      <c r="AM140" s="251"/>
      <c r="AN140" s="251"/>
      <c r="AO140" s="251"/>
      <c r="AP140" s="251"/>
      <c r="AQ140" s="251"/>
      <c r="AR140" s="251"/>
      <c r="AS140" s="251"/>
      <c r="AT140" s="251"/>
      <c r="AU140" s="251"/>
      <c r="AV140" s="251"/>
      <c r="AW140" s="681"/>
      <c r="AX140" s="682"/>
      <c r="AY140" s="627">
        <f t="shared" ref="AY140" si="100">AW141/($BD$2/7)+AW142/($BD$2/7)</f>
        <v>0</v>
      </c>
      <c r="AZ140" s="628"/>
      <c r="BA140" s="629"/>
      <c r="BB140" s="630"/>
      <c r="BC140" s="630"/>
      <c r="BD140" s="630"/>
      <c r="BE140" s="630"/>
      <c r="BF140" s="631"/>
    </row>
    <row r="141" spans="1:58" ht="17.25" customHeight="1" x14ac:dyDescent="0.15">
      <c r="A141" s="644"/>
      <c r="B141" s="648"/>
      <c r="C141" s="649"/>
      <c r="D141" s="654"/>
      <c r="E141" s="655"/>
      <c r="F141" s="661"/>
      <c r="G141" s="662"/>
      <c r="H141" s="662"/>
      <c r="I141" s="662"/>
      <c r="J141" s="663"/>
      <c r="K141" s="670"/>
      <c r="L141" s="671"/>
      <c r="M141" s="671"/>
      <c r="N141" s="672"/>
      <c r="O141" s="278"/>
      <c r="P141" s="280"/>
      <c r="Q141" s="279" t="s">
        <v>612</v>
      </c>
      <c r="R141" s="253"/>
      <c r="S141" s="252"/>
      <c r="T141" s="252"/>
      <c r="U141" s="252"/>
      <c r="V141" s="252"/>
      <c r="W141" s="252"/>
      <c r="X141" s="252"/>
      <c r="Y141" s="252"/>
      <c r="Z141" s="252"/>
      <c r="AA141" s="252"/>
      <c r="AB141" s="252"/>
      <c r="AC141" s="252"/>
      <c r="AD141" s="252"/>
      <c r="AE141" s="252"/>
      <c r="AF141" s="252"/>
      <c r="AG141" s="252"/>
      <c r="AH141" s="252"/>
      <c r="AI141" s="252"/>
      <c r="AJ141" s="252"/>
      <c r="AK141" s="252"/>
      <c r="AL141" s="252"/>
      <c r="AM141" s="252"/>
      <c r="AN141" s="252"/>
      <c r="AO141" s="252"/>
      <c r="AP141" s="252"/>
      <c r="AQ141" s="252"/>
      <c r="AR141" s="252"/>
      <c r="AS141" s="252"/>
      <c r="AT141" s="252"/>
      <c r="AU141" s="252"/>
      <c r="AV141" s="252"/>
      <c r="AW141" s="679">
        <f>SUM(R141:AS141)</f>
        <v>0</v>
      </c>
      <c r="AX141" s="680">
        <f t="shared" ref="AX141" si="101">SUM(S142:AT142)</f>
        <v>0</v>
      </c>
      <c r="AY141" s="627"/>
      <c r="AZ141" s="628"/>
      <c r="BA141" s="632"/>
      <c r="BB141" s="633"/>
      <c r="BC141" s="633"/>
      <c r="BD141" s="633"/>
      <c r="BE141" s="633"/>
      <c r="BF141" s="634"/>
    </row>
    <row r="142" spans="1:58" ht="17.25" customHeight="1" x14ac:dyDescent="0.15">
      <c r="A142" s="645"/>
      <c r="B142" s="650"/>
      <c r="C142" s="651"/>
      <c r="D142" s="656"/>
      <c r="E142" s="657"/>
      <c r="F142" s="664"/>
      <c r="G142" s="665"/>
      <c r="H142" s="665"/>
      <c r="I142" s="665"/>
      <c r="J142" s="666"/>
      <c r="K142" s="673"/>
      <c r="L142" s="674"/>
      <c r="M142" s="674"/>
      <c r="N142" s="675"/>
      <c r="O142" s="640" t="s">
        <v>614</v>
      </c>
      <c r="P142" s="641"/>
      <c r="Q142" s="642"/>
      <c r="R142" s="253"/>
      <c r="S142" s="252"/>
      <c r="T142" s="252"/>
      <c r="U142" s="252"/>
      <c r="V142" s="252"/>
      <c r="W142" s="252"/>
      <c r="X142" s="252"/>
      <c r="Y142" s="252"/>
      <c r="Z142" s="252"/>
      <c r="AA142" s="252"/>
      <c r="AB142" s="252"/>
      <c r="AC142" s="252"/>
      <c r="AD142" s="252"/>
      <c r="AE142" s="252"/>
      <c r="AF142" s="252"/>
      <c r="AG142" s="252"/>
      <c r="AH142" s="252"/>
      <c r="AI142" s="252"/>
      <c r="AJ142" s="252"/>
      <c r="AK142" s="252"/>
      <c r="AL142" s="252"/>
      <c r="AM142" s="252"/>
      <c r="AN142" s="252"/>
      <c r="AO142" s="252"/>
      <c r="AP142" s="252"/>
      <c r="AQ142" s="252"/>
      <c r="AR142" s="252"/>
      <c r="AS142" s="252"/>
      <c r="AT142" s="252"/>
      <c r="AU142" s="252"/>
      <c r="AV142" s="252"/>
      <c r="AW142" s="679">
        <f>SUM(R142:AS142)</f>
        <v>0</v>
      </c>
      <c r="AX142" s="680" t="e">
        <f>SUM(#REF!)</f>
        <v>#REF!</v>
      </c>
      <c r="AY142" s="627"/>
      <c r="AZ142" s="628"/>
      <c r="BA142" s="635"/>
      <c r="BB142" s="636"/>
      <c r="BC142" s="636"/>
      <c r="BD142" s="636"/>
      <c r="BE142" s="636"/>
      <c r="BF142" s="637"/>
    </row>
    <row r="143" spans="1:58" x14ac:dyDescent="0.15">
      <c r="R143" s="255"/>
      <c r="S143" s="256"/>
      <c r="T143" s="256"/>
      <c r="U143" s="256"/>
      <c r="V143" s="256"/>
      <c r="W143" s="256"/>
      <c r="X143" s="256"/>
      <c r="Y143" s="256"/>
      <c r="Z143" s="256"/>
      <c r="AA143" s="256"/>
      <c r="AB143" s="256"/>
      <c r="AC143" s="256"/>
      <c r="AD143" s="256"/>
      <c r="AE143" s="256"/>
      <c r="AF143" s="256"/>
      <c r="AG143" s="256"/>
      <c r="AH143" s="256"/>
      <c r="AI143" s="256"/>
      <c r="AJ143" s="256"/>
      <c r="AK143" s="256"/>
      <c r="AL143" s="256"/>
      <c r="AM143" s="256"/>
      <c r="AN143" s="256"/>
      <c r="AO143" s="256"/>
      <c r="AP143" s="256"/>
      <c r="AQ143" s="256"/>
      <c r="AR143" s="256"/>
      <c r="AS143" s="256"/>
      <c r="AT143" s="256"/>
      <c r="AU143" s="256"/>
      <c r="AV143" s="256"/>
      <c r="AW143" s="301"/>
      <c r="AX143" s="301"/>
    </row>
    <row r="144" spans="1:58" x14ac:dyDescent="0.15">
      <c r="R144" s="255"/>
      <c r="S144" s="256"/>
      <c r="T144" s="256"/>
      <c r="U144" s="256"/>
      <c r="V144" s="256"/>
      <c r="W144" s="256"/>
      <c r="X144" s="256"/>
      <c r="Y144" s="256"/>
      <c r="Z144" s="256"/>
      <c r="AA144" s="256"/>
      <c r="AB144" s="256"/>
      <c r="AC144" s="256"/>
      <c r="AD144" s="256"/>
      <c r="AE144" s="256"/>
      <c r="AF144" s="256"/>
      <c r="AG144" s="256"/>
      <c r="AH144" s="256"/>
      <c r="AI144" s="256"/>
      <c r="AJ144" s="256"/>
      <c r="AK144" s="256"/>
      <c r="AL144" s="256"/>
      <c r="AM144" s="256"/>
      <c r="AN144" s="256"/>
      <c r="AO144" s="256"/>
      <c r="AP144" s="256"/>
      <c r="AQ144" s="256"/>
      <c r="AR144" s="256"/>
      <c r="AS144" s="256"/>
      <c r="AT144" s="256"/>
      <c r="AU144" s="256"/>
      <c r="AV144" s="256"/>
      <c r="AW144" s="301"/>
      <c r="AX144" s="301"/>
    </row>
    <row r="145" spans="18:50" x14ac:dyDescent="0.15">
      <c r="R145" s="255"/>
      <c r="S145" s="256"/>
      <c r="T145" s="256"/>
      <c r="U145" s="256"/>
      <c r="V145" s="256"/>
      <c r="W145" s="256"/>
      <c r="X145" s="256"/>
      <c r="Y145" s="256"/>
      <c r="Z145" s="256"/>
      <c r="AA145" s="256"/>
      <c r="AB145" s="256"/>
      <c r="AC145" s="256"/>
      <c r="AD145" s="256"/>
      <c r="AE145" s="256"/>
      <c r="AF145" s="256"/>
      <c r="AG145" s="256"/>
      <c r="AH145" s="256"/>
      <c r="AI145" s="256"/>
      <c r="AJ145" s="256"/>
      <c r="AK145" s="256"/>
      <c r="AL145" s="256"/>
      <c r="AM145" s="256"/>
      <c r="AN145" s="256"/>
      <c r="AO145" s="256"/>
      <c r="AP145" s="256"/>
      <c r="AQ145" s="256"/>
      <c r="AR145" s="256"/>
      <c r="AS145" s="256"/>
      <c r="AT145" s="256"/>
      <c r="AU145" s="256"/>
      <c r="AV145" s="256"/>
      <c r="AW145" s="301"/>
      <c r="AX145" s="301"/>
    </row>
    <row r="146" spans="18:50" x14ac:dyDescent="0.15">
      <c r="R146" s="255"/>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c r="AR146" s="256"/>
      <c r="AS146" s="256"/>
      <c r="AT146" s="256"/>
      <c r="AU146" s="256"/>
      <c r="AV146" s="256"/>
      <c r="AW146" s="301"/>
      <c r="AX146" s="301"/>
    </row>
    <row r="147" spans="18:50" x14ac:dyDescent="0.15">
      <c r="R147" s="255"/>
      <c r="S147" s="256"/>
      <c r="T147" s="256"/>
      <c r="U147" s="256"/>
      <c r="V147" s="256"/>
      <c r="W147" s="256"/>
      <c r="X147" s="256"/>
      <c r="Y147" s="256"/>
      <c r="Z147" s="256"/>
      <c r="AA147" s="256"/>
      <c r="AB147" s="256"/>
      <c r="AC147" s="256"/>
      <c r="AD147" s="256"/>
      <c r="AE147" s="256"/>
      <c r="AF147" s="256"/>
      <c r="AG147" s="256"/>
      <c r="AH147" s="256"/>
      <c r="AI147" s="256"/>
      <c r="AJ147" s="256"/>
      <c r="AK147" s="256"/>
      <c r="AL147" s="256"/>
      <c r="AM147" s="256"/>
      <c r="AN147" s="256"/>
      <c r="AO147" s="256"/>
      <c r="AP147" s="256"/>
      <c r="AQ147" s="256"/>
      <c r="AR147" s="256"/>
      <c r="AS147" s="256"/>
      <c r="AT147" s="256"/>
      <c r="AU147" s="256"/>
      <c r="AV147" s="256"/>
      <c r="AW147" s="301"/>
      <c r="AX147" s="301"/>
    </row>
    <row r="148" spans="18:50" x14ac:dyDescent="0.15">
      <c r="R148" s="255"/>
      <c r="S148" s="256"/>
      <c r="T148" s="256"/>
      <c r="U148" s="256"/>
      <c r="V148" s="256"/>
      <c r="W148" s="256"/>
      <c r="X148" s="256"/>
      <c r="Y148" s="256"/>
      <c r="Z148" s="256"/>
      <c r="AA148" s="256"/>
      <c r="AB148" s="256"/>
      <c r="AC148" s="256"/>
      <c r="AD148" s="256"/>
      <c r="AE148" s="256"/>
      <c r="AF148" s="256"/>
      <c r="AG148" s="256"/>
      <c r="AH148" s="256"/>
      <c r="AI148" s="256"/>
      <c r="AJ148" s="256"/>
      <c r="AK148" s="256"/>
      <c r="AL148" s="256"/>
      <c r="AM148" s="256"/>
      <c r="AN148" s="256"/>
      <c r="AO148" s="256"/>
      <c r="AP148" s="256"/>
      <c r="AQ148" s="256"/>
      <c r="AR148" s="256"/>
      <c r="AS148" s="256"/>
      <c r="AT148" s="256"/>
      <c r="AU148" s="256"/>
      <c r="AV148" s="256"/>
      <c r="AW148" s="301"/>
      <c r="AX148" s="301"/>
    </row>
    <row r="149" spans="18:50" x14ac:dyDescent="0.15">
      <c r="R149" s="255"/>
      <c r="S149" s="256"/>
      <c r="T149" s="256"/>
      <c r="U149" s="256"/>
      <c r="V149" s="256"/>
      <c r="W149" s="256"/>
      <c r="X149" s="256"/>
      <c r="Y149" s="256"/>
      <c r="Z149" s="256"/>
      <c r="AA149" s="256"/>
      <c r="AB149" s="256"/>
      <c r="AC149" s="256"/>
      <c r="AD149" s="256"/>
      <c r="AE149" s="256"/>
      <c r="AF149" s="256"/>
      <c r="AG149" s="256"/>
      <c r="AH149" s="256"/>
      <c r="AI149" s="256"/>
      <c r="AJ149" s="256"/>
      <c r="AK149" s="256"/>
      <c r="AL149" s="256"/>
      <c r="AM149" s="256"/>
      <c r="AN149" s="256"/>
      <c r="AO149" s="256"/>
      <c r="AP149" s="256"/>
      <c r="AQ149" s="256"/>
      <c r="AR149" s="256"/>
      <c r="AS149" s="256"/>
      <c r="AT149" s="256"/>
      <c r="AU149" s="256"/>
      <c r="AV149" s="256"/>
      <c r="AW149" s="301"/>
      <c r="AX149" s="301"/>
    </row>
    <row r="150" spans="18:50" x14ac:dyDescent="0.15">
      <c r="R150" s="255"/>
      <c r="S150" s="256"/>
      <c r="T150" s="256"/>
      <c r="U150" s="256"/>
      <c r="V150" s="256"/>
      <c r="W150" s="256"/>
      <c r="X150" s="256"/>
      <c r="Y150" s="256"/>
      <c r="Z150" s="256"/>
      <c r="AA150" s="256"/>
      <c r="AB150" s="256"/>
      <c r="AC150" s="256"/>
      <c r="AD150" s="256"/>
      <c r="AE150" s="256"/>
      <c r="AF150" s="256"/>
      <c r="AG150" s="256"/>
      <c r="AH150" s="256"/>
      <c r="AI150" s="256"/>
      <c r="AJ150" s="256"/>
      <c r="AK150" s="256"/>
      <c r="AL150" s="256"/>
      <c r="AM150" s="256"/>
      <c r="AN150" s="256"/>
      <c r="AO150" s="256"/>
      <c r="AP150" s="256"/>
      <c r="AQ150" s="256"/>
      <c r="AR150" s="256"/>
      <c r="AS150" s="256"/>
      <c r="AT150" s="256"/>
      <c r="AU150" s="256"/>
      <c r="AV150" s="256"/>
      <c r="AW150" s="301"/>
      <c r="AX150" s="301"/>
    </row>
    <row r="151" spans="18:50" x14ac:dyDescent="0.15">
      <c r="R151" s="255"/>
      <c r="S151" s="256"/>
      <c r="T151" s="256"/>
      <c r="U151" s="256"/>
      <c r="V151" s="256"/>
      <c r="W151" s="256"/>
      <c r="X151" s="256"/>
      <c r="Y151" s="256"/>
      <c r="Z151" s="256"/>
      <c r="AA151" s="256"/>
      <c r="AB151" s="256"/>
      <c r="AC151" s="256"/>
      <c r="AD151" s="256"/>
      <c r="AE151" s="256"/>
      <c r="AF151" s="256"/>
      <c r="AG151" s="256"/>
      <c r="AH151" s="256"/>
      <c r="AI151" s="256"/>
      <c r="AJ151" s="256"/>
      <c r="AK151" s="256"/>
      <c r="AL151" s="256"/>
      <c r="AM151" s="256"/>
      <c r="AN151" s="256"/>
      <c r="AO151" s="256"/>
      <c r="AP151" s="256"/>
      <c r="AQ151" s="256"/>
      <c r="AR151" s="256"/>
      <c r="AS151" s="256"/>
      <c r="AT151" s="256"/>
      <c r="AU151" s="256"/>
      <c r="AV151" s="256"/>
      <c r="AW151" s="301"/>
      <c r="AX151" s="301"/>
    </row>
    <row r="152" spans="18:50" x14ac:dyDescent="0.15">
      <c r="R152" s="255"/>
      <c r="S152" s="256"/>
      <c r="T152" s="256"/>
      <c r="U152" s="256"/>
      <c r="V152" s="256"/>
      <c r="W152" s="256"/>
      <c r="X152" s="256"/>
      <c r="Y152" s="256"/>
      <c r="Z152" s="256"/>
      <c r="AA152" s="256"/>
      <c r="AB152" s="256"/>
      <c r="AC152" s="256"/>
      <c r="AD152" s="256"/>
      <c r="AE152" s="256"/>
      <c r="AF152" s="256"/>
      <c r="AG152" s="256"/>
      <c r="AH152" s="256"/>
      <c r="AI152" s="256"/>
      <c r="AJ152" s="256"/>
      <c r="AK152" s="256"/>
      <c r="AL152" s="256"/>
      <c r="AM152" s="256"/>
      <c r="AN152" s="256"/>
      <c r="AO152" s="256"/>
      <c r="AP152" s="256"/>
      <c r="AQ152" s="256"/>
      <c r="AR152" s="256"/>
      <c r="AS152" s="256"/>
      <c r="AT152" s="256"/>
      <c r="AU152" s="256"/>
      <c r="AV152" s="256"/>
      <c r="AW152" s="301"/>
      <c r="AX152" s="301"/>
    </row>
    <row r="153" spans="18:50" x14ac:dyDescent="0.15">
      <c r="R153" s="255"/>
      <c r="S153" s="256"/>
      <c r="T153" s="256"/>
      <c r="U153" s="256"/>
      <c r="V153" s="256"/>
      <c r="W153" s="256"/>
      <c r="X153" s="256"/>
      <c r="Y153" s="256"/>
      <c r="Z153" s="256"/>
      <c r="AA153" s="256"/>
      <c r="AB153" s="256"/>
      <c r="AC153" s="256"/>
      <c r="AD153" s="256"/>
      <c r="AE153" s="256"/>
      <c r="AF153" s="256"/>
      <c r="AG153" s="256"/>
      <c r="AH153" s="256"/>
      <c r="AI153" s="256"/>
      <c r="AJ153" s="256"/>
      <c r="AK153" s="256"/>
      <c r="AL153" s="256"/>
      <c r="AM153" s="256"/>
      <c r="AN153" s="256"/>
      <c r="AO153" s="256"/>
      <c r="AP153" s="256"/>
      <c r="AQ153" s="256"/>
      <c r="AR153" s="256"/>
      <c r="AS153" s="256"/>
      <c r="AT153" s="256"/>
      <c r="AU153" s="256"/>
      <c r="AV153" s="256"/>
      <c r="AW153" s="301"/>
      <c r="AX153" s="301"/>
    </row>
    <row r="154" spans="18:50" x14ac:dyDescent="0.15">
      <c r="R154" s="255"/>
      <c r="S154" s="256"/>
      <c r="T154" s="256"/>
      <c r="U154" s="256"/>
      <c r="V154" s="256"/>
      <c r="W154" s="256"/>
      <c r="X154" s="256"/>
      <c r="Y154" s="256"/>
      <c r="Z154" s="256"/>
      <c r="AA154" s="256"/>
      <c r="AB154" s="256"/>
      <c r="AC154" s="256"/>
      <c r="AD154" s="256"/>
      <c r="AE154" s="256"/>
      <c r="AF154" s="256"/>
      <c r="AG154" s="256"/>
      <c r="AH154" s="256"/>
      <c r="AI154" s="256"/>
      <c r="AJ154" s="256"/>
      <c r="AK154" s="256"/>
      <c r="AL154" s="256"/>
      <c r="AM154" s="256"/>
      <c r="AN154" s="256"/>
      <c r="AO154" s="256"/>
      <c r="AP154" s="256"/>
      <c r="AQ154" s="256"/>
      <c r="AR154" s="256"/>
      <c r="AS154" s="256"/>
      <c r="AT154" s="256"/>
      <c r="AU154" s="256"/>
      <c r="AV154" s="256"/>
      <c r="AW154" s="301"/>
      <c r="AX154" s="301"/>
    </row>
    <row r="155" spans="18:50" x14ac:dyDescent="0.15">
      <c r="R155" s="255"/>
      <c r="S155" s="256"/>
      <c r="T155" s="256"/>
      <c r="U155" s="256"/>
      <c r="V155" s="256"/>
      <c r="W155" s="256"/>
      <c r="X155" s="256"/>
      <c r="Y155" s="256"/>
      <c r="Z155" s="256"/>
      <c r="AA155" s="256"/>
      <c r="AB155" s="256"/>
      <c r="AC155" s="256"/>
      <c r="AD155" s="256"/>
      <c r="AE155" s="256"/>
      <c r="AF155" s="256"/>
      <c r="AG155" s="256"/>
      <c r="AH155" s="256"/>
      <c r="AI155" s="256"/>
      <c r="AJ155" s="256"/>
      <c r="AK155" s="256"/>
      <c r="AL155" s="256"/>
      <c r="AM155" s="256"/>
      <c r="AN155" s="256"/>
      <c r="AO155" s="256"/>
      <c r="AP155" s="256"/>
      <c r="AQ155" s="256"/>
      <c r="AR155" s="256"/>
      <c r="AS155" s="256"/>
      <c r="AT155" s="256"/>
      <c r="AU155" s="256"/>
      <c r="AV155" s="256"/>
      <c r="AW155" s="301"/>
      <c r="AX155" s="301"/>
    </row>
    <row r="156" spans="18:50" x14ac:dyDescent="0.15">
      <c r="R156" s="255"/>
      <c r="S156" s="256"/>
      <c r="T156" s="256"/>
      <c r="U156" s="256"/>
      <c r="V156" s="256"/>
      <c r="W156" s="256"/>
      <c r="X156" s="256"/>
      <c r="Y156" s="256"/>
      <c r="Z156" s="256"/>
      <c r="AA156" s="256"/>
      <c r="AB156" s="256"/>
      <c r="AC156" s="256"/>
      <c r="AD156" s="256"/>
      <c r="AE156" s="256"/>
      <c r="AF156" s="256"/>
      <c r="AG156" s="256"/>
      <c r="AH156" s="256"/>
      <c r="AI156" s="256"/>
      <c r="AJ156" s="256"/>
      <c r="AK156" s="256"/>
      <c r="AL156" s="256"/>
      <c r="AM156" s="256"/>
      <c r="AN156" s="256"/>
      <c r="AO156" s="256"/>
      <c r="AP156" s="256"/>
      <c r="AQ156" s="256"/>
      <c r="AR156" s="256"/>
      <c r="AS156" s="256"/>
      <c r="AT156" s="256"/>
      <c r="AU156" s="256"/>
      <c r="AV156" s="256"/>
      <c r="AW156" s="301"/>
      <c r="AX156" s="301"/>
    </row>
    <row r="157" spans="18:50" x14ac:dyDescent="0.15">
      <c r="R157" s="255"/>
      <c r="S157" s="256"/>
      <c r="T157" s="256"/>
      <c r="U157" s="256"/>
      <c r="V157" s="256"/>
      <c r="W157" s="256"/>
      <c r="X157" s="256"/>
      <c r="Y157" s="256"/>
      <c r="Z157" s="256"/>
      <c r="AA157" s="256"/>
      <c r="AB157" s="256"/>
      <c r="AC157" s="256"/>
      <c r="AD157" s="256"/>
      <c r="AE157" s="256"/>
      <c r="AF157" s="256"/>
      <c r="AG157" s="256"/>
      <c r="AH157" s="256"/>
      <c r="AI157" s="256"/>
      <c r="AJ157" s="256"/>
      <c r="AK157" s="256"/>
      <c r="AL157" s="256"/>
      <c r="AM157" s="256"/>
      <c r="AN157" s="256"/>
      <c r="AO157" s="256"/>
      <c r="AP157" s="256"/>
      <c r="AQ157" s="256"/>
      <c r="AR157" s="256"/>
      <c r="AS157" s="256"/>
      <c r="AT157" s="256"/>
      <c r="AU157" s="256"/>
      <c r="AV157" s="256"/>
      <c r="AW157" s="301"/>
      <c r="AX157" s="301"/>
    </row>
    <row r="158" spans="18:50" x14ac:dyDescent="0.15">
      <c r="R158" s="255"/>
      <c r="S158" s="256"/>
      <c r="T158" s="256"/>
      <c r="U158" s="256"/>
      <c r="V158" s="256"/>
      <c r="W158" s="256"/>
      <c r="X158" s="256"/>
      <c r="Y158" s="256"/>
      <c r="Z158" s="256"/>
      <c r="AA158" s="256"/>
      <c r="AB158" s="256"/>
      <c r="AC158" s="256"/>
      <c r="AD158" s="256"/>
      <c r="AE158" s="256"/>
      <c r="AF158" s="256"/>
      <c r="AG158" s="256"/>
      <c r="AH158" s="256"/>
      <c r="AI158" s="256"/>
      <c r="AJ158" s="256"/>
      <c r="AK158" s="256"/>
      <c r="AL158" s="256"/>
      <c r="AM158" s="256"/>
      <c r="AN158" s="256"/>
      <c r="AO158" s="256"/>
      <c r="AP158" s="256"/>
      <c r="AQ158" s="256"/>
      <c r="AR158" s="256"/>
      <c r="AS158" s="256"/>
      <c r="AT158" s="256"/>
      <c r="AU158" s="256"/>
      <c r="AV158" s="256"/>
      <c r="AW158" s="301"/>
      <c r="AX158" s="301"/>
    </row>
    <row r="159" spans="18:50" x14ac:dyDescent="0.15">
      <c r="R159" s="255"/>
      <c r="S159" s="256"/>
      <c r="T159" s="256"/>
      <c r="U159" s="256"/>
      <c r="V159" s="256"/>
      <c r="W159" s="256"/>
      <c r="X159" s="256"/>
      <c r="Y159" s="256"/>
      <c r="Z159" s="256"/>
      <c r="AA159" s="256"/>
      <c r="AB159" s="256"/>
      <c r="AC159" s="256"/>
      <c r="AD159" s="256"/>
      <c r="AE159" s="256"/>
      <c r="AF159" s="256"/>
      <c r="AG159" s="256"/>
      <c r="AH159" s="256"/>
      <c r="AI159" s="256"/>
      <c r="AJ159" s="256"/>
      <c r="AK159" s="256"/>
      <c r="AL159" s="256"/>
      <c r="AM159" s="256"/>
      <c r="AN159" s="256"/>
      <c r="AO159" s="256"/>
      <c r="AP159" s="256"/>
      <c r="AQ159" s="256"/>
      <c r="AR159" s="256"/>
      <c r="AS159" s="256"/>
      <c r="AT159" s="256"/>
      <c r="AU159" s="256"/>
      <c r="AV159" s="256"/>
      <c r="AW159" s="301"/>
      <c r="AX159" s="301"/>
    </row>
    <row r="160" spans="18:50" x14ac:dyDescent="0.15">
      <c r="R160" s="255"/>
      <c r="S160" s="256"/>
      <c r="T160" s="256"/>
      <c r="U160" s="256"/>
      <c r="V160" s="256"/>
      <c r="W160" s="256"/>
      <c r="X160" s="256"/>
      <c r="Y160" s="256"/>
      <c r="Z160" s="256"/>
      <c r="AA160" s="256"/>
      <c r="AB160" s="256"/>
      <c r="AC160" s="256"/>
      <c r="AD160" s="256"/>
      <c r="AE160" s="256"/>
      <c r="AF160" s="256"/>
      <c r="AG160" s="256"/>
      <c r="AH160" s="256"/>
      <c r="AI160" s="256"/>
      <c r="AJ160" s="256"/>
      <c r="AK160" s="256"/>
      <c r="AL160" s="256"/>
      <c r="AM160" s="256"/>
      <c r="AN160" s="256"/>
      <c r="AO160" s="256"/>
      <c r="AP160" s="256"/>
      <c r="AQ160" s="256"/>
      <c r="AR160" s="256"/>
      <c r="AS160" s="256"/>
      <c r="AT160" s="256"/>
      <c r="AU160" s="256"/>
      <c r="AV160" s="256"/>
      <c r="AW160" s="301"/>
      <c r="AX160" s="301"/>
    </row>
    <row r="161" spans="18:50" x14ac:dyDescent="0.15">
      <c r="R161" s="255"/>
      <c r="S161" s="256"/>
      <c r="T161" s="256"/>
      <c r="U161" s="256"/>
      <c r="V161" s="256"/>
      <c r="W161" s="256"/>
      <c r="X161" s="256"/>
      <c r="Y161" s="256"/>
      <c r="Z161" s="256"/>
      <c r="AA161" s="256"/>
      <c r="AB161" s="256"/>
      <c r="AC161" s="256"/>
      <c r="AD161" s="256"/>
      <c r="AE161" s="256"/>
      <c r="AF161" s="256"/>
      <c r="AG161" s="256"/>
      <c r="AH161" s="256"/>
      <c r="AI161" s="256"/>
      <c r="AJ161" s="256"/>
      <c r="AK161" s="256"/>
      <c r="AL161" s="256"/>
      <c r="AM161" s="256"/>
      <c r="AN161" s="256"/>
      <c r="AO161" s="256"/>
      <c r="AP161" s="256"/>
      <c r="AQ161" s="256"/>
      <c r="AR161" s="256"/>
      <c r="AS161" s="256"/>
      <c r="AT161" s="256"/>
      <c r="AU161" s="256"/>
      <c r="AV161" s="256"/>
      <c r="AW161" s="301"/>
      <c r="AX161" s="301"/>
    </row>
    <row r="162" spans="18:50" x14ac:dyDescent="0.15">
      <c r="R162" s="255"/>
      <c r="S162" s="256"/>
      <c r="T162" s="256"/>
      <c r="U162" s="256"/>
      <c r="V162" s="256"/>
      <c r="W162" s="256"/>
      <c r="X162" s="256"/>
      <c r="Y162" s="256"/>
      <c r="Z162" s="256"/>
      <c r="AA162" s="256"/>
      <c r="AB162" s="256"/>
      <c r="AC162" s="256"/>
      <c r="AD162" s="256"/>
      <c r="AE162" s="256"/>
      <c r="AF162" s="256"/>
      <c r="AG162" s="256"/>
      <c r="AH162" s="256"/>
      <c r="AI162" s="256"/>
      <c r="AJ162" s="256"/>
      <c r="AK162" s="256"/>
      <c r="AL162" s="256"/>
      <c r="AM162" s="256"/>
      <c r="AN162" s="256"/>
      <c r="AO162" s="256"/>
      <c r="AP162" s="256"/>
      <c r="AQ162" s="256"/>
      <c r="AR162" s="256"/>
      <c r="AS162" s="256"/>
      <c r="AT162" s="256"/>
      <c r="AU162" s="256"/>
      <c r="AV162" s="256"/>
      <c r="AW162" s="301"/>
      <c r="AX162" s="301"/>
    </row>
    <row r="163" spans="18:50" x14ac:dyDescent="0.15">
      <c r="R163" s="255"/>
      <c r="S163" s="256"/>
      <c r="T163" s="256"/>
      <c r="U163" s="256"/>
      <c r="V163" s="256"/>
      <c r="W163" s="256"/>
      <c r="X163" s="256"/>
      <c r="Y163" s="256"/>
      <c r="Z163" s="256"/>
      <c r="AA163" s="256"/>
      <c r="AB163" s="256"/>
      <c r="AC163" s="256"/>
      <c r="AD163" s="256"/>
      <c r="AE163" s="256"/>
      <c r="AF163" s="256"/>
      <c r="AG163" s="256"/>
      <c r="AH163" s="256"/>
      <c r="AI163" s="256"/>
      <c r="AJ163" s="256"/>
      <c r="AK163" s="256"/>
      <c r="AL163" s="256"/>
      <c r="AM163" s="256"/>
      <c r="AN163" s="256"/>
      <c r="AO163" s="256"/>
      <c r="AP163" s="256"/>
      <c r="AQ163" s="256"/>
      <c r="AR163" s="256"/>
      <c r="AS163" s="256"/>
      <c r="AT163" s="256"/>
      <c r="AU163" s="256"/>
      <c r="AV163" s="256"/>
      <c r="AW163" s="301"/>
      <c r="AX163" s="301"/>
    </row>
    <row r="164" spans="18:50" x14ac:dyDescent="0.15">
      <c r="R164" s="255"/>
      <c r="S164" s="256"/>
      <c r="T164" s="256"/>
      <c r="U164" s="256"/>
      <c r="V164" s="256"/>
      <c r="W164" s="256"/>
      <c r="X164" s="256"/>
      <c r="Y164" s="256"/>
      <c r="Z164" s="256"/>
      <c r="AA164" s="256"/>
      <c r="AB164" s="256"/>
      <c r="AC164" s="256"/>
      <c r="AD164" s="256"/>
      <c r="AE164" s="256"/>
      <c r="AF164" s="256"/>
      <c r="AG164" s="256"/>
      <c r="AH164" s="256"/>
      <c r="AI164" s="256"/>
      <c r="AJ164" s="256"/>
      <c r="AK164" s="256"/>
      <c r="AL164" s="256"/>
      <c r="AM164" s="256"/>
      <c r="AN164" s="256"/>
      <c r="AO164" s="256"/>
      <c r="AP164" s="256"/>
      <c r="AQ164" s="256"/>
      <c r="AR164" s="256"/>
      <c r="AS164" s="256"/>
      <c r="AT164" s="256"/>
      <c r="AU164" s="256"/>
      <c r="AV164" s="256"/>
      <c r="AW164" s="301"/>
      <c r="AX164" s="301"/>
    </row>
    <row r="165" spans="18:50" x14ac:dyDescent="0.15">
      <c r="R165" s="255"/>
      <c r="S165" s="256"/>
      <c r="T165" s="256"/>
      <c r="U165" s="256"/>
      <c r="V165" s="256"/>
      <c r="W165" s="256"/>
      <c r="X165" s="256"/>
      <c r="Y165" s="256"/>
      <c r="Z165" s="256"/>
      <c r="AA165" s="256"/>
      <c r="AB165" s="256"/>
      <c r="AC165" s="256"/>
      <c r="AD165" s="256"/>
      <c r="AE165" s="256"/>
      <c r="AF165" s="256"/>
      <c r="AG165" s="256"/>
      <c r="AH165" s="256"/>
      <c r="AI165" s="256"/>
      <c r="AJ165" s="256"/>
      <c r="AK165" s="256"/>
      <c r="AL165" s="256"/>
      <c r="AM165" s="256"/>
      <c r="AN165" s="256"/>
      <c r="AO165" s="256"/>
      <c r="AP165" s="256"/>
      <c r="AQ165" s="256"/>
      <c r="AR165" s="256"/>
      <c r="AS165" s="256"/>
      <c r="AT165" s="256"/>
      <c r="AU165" s="256"/>
      <c r="AV165" s="256"/>
      <c r="AW165" s="301"/>
      <c r="AX165" s="301"/>
    </row>
    <row r="166" spans="18:50" x14ac:dyDescent="0.15">
      <c r="R166" s="255"/>
      <c r="S166" s="256"/>
      <c r="T166" s="256"/>
      <c r="U166" s="256"/>
      <c r="V166" s="256"/>
      <c r="W166" s="256"/>
      <c r="X166" s="256"/>
      <c r="Y166" s="256"/>
      <c r="Z166" s="256"/>
      <c r="AA166" s="256"/>
      <c r="AB166" s="256"/>
      <c r="AC166" s="256"/>
      <c r="AD166" s="256"/>
      <c r="AE166" s="256"/>
      <c r="AF166" s="256"/>
      <c r="AG166" s="256"/>
      <c r="AH166" s="256"/>
      <c r="AI166" s="256"/>
      <c r="AJ166" s="256"/>
      <c r="AK166" s="256"/>
      <c r="AL166" s="256"/>
      <c r="AM166" s="256"/>
      <c r="AN166" s="256"/>
      <c r="AO166" s="256"/>
      <c r="AP166" s="256"/>
      <c r="AQ166" s="256"/>
      <c r="AR166" s="256"/>
      <c r="AS166" s="256"/>
      <c r="AT166" s="256"/>
      <c r="AU166" s="256"/>
      <c r="AV166" s="256"/>
      <c r="AW166" s="301"/>
      <c r="AX166" s="301"/>
    </row>
    <row r="167" spans="18:50" x14ac:dyDescent="0.15">
      <c r="R167" s="255"/>
      <c r="S167" s="256"/>
      <c r="T167" s="256"/>
      <c r="U167" s="256"/>
      <c r="V167" s="256"/>
      <c r="W167" s="256"/>
      <c r="X167" s="256"/>
      <c r="Y167" s="256"/>
      <c r="Z167" s="256"/>
      <c r="AA167" s="256"/>
      <c r="AB167" s="256"/>
      <c r="AC167" s="256"/>
      <c r="AD167" s="256"/>
      <c r="AE167" s="256"/>
      <c r="AF167" s="256"/>
      <c r="AG167" s="256"/>
      <c r="AH167" s="256"/>
      <c r="AI167" s="256"/>
      <c r="AJ167" s="256"/>
      <c r="AK167" s="256"/>
      <c r="AL167" s="256"/>
      <c r="AM167" s="256"/>
      <c r="AN167" s="256"/>
      <c r="AO167" s="256"/>
      <c r="AP167" s="256"/>
      <c r="AQ167" s="256"/>
      <c r="AR167" s="256"/>
      <c r="AS167" s="256"/>
      <c r="AT167" s="256"/>
      <c r="AU167" s="256"/>
      <c r="AV167" s="256"/>
      <c r="AW167" s="301"/>
      <c r="AX167" s="301"/>
    </row>
    <row r="168" spans="18:50" x14ac:dyDescent="0.15">
      <c r="R168" s="255"/>
      <c r="S168" s="256"/>
      <c r="T168" s="256"/>
      <c r="U168" s="256"/>
      <c r="V168" s="256"/>
      <c r="W168" s="256"/>
      <c r="X168" s="256"/>
      <c r="Y168" s="256"/>
      <c r="Z168" s="256"/>
      <c r="AA168" s="256"/>
      <c r="AB168" s="256"/>
      <c r="AC168" s="256"/>
      <c r="AD168" s="256"/>
      <c r="AE168" s="256"/>
      <c r="AF168" s="256"/>
      <c r="AG168" s="256"/>
      <c r="AH168" s="256"/>
      <c r="AI168" s="256"/>
      <c r="AJ168" s="256"/>
      <c r="AK168" s="256"/>
      <c r="AL168" s="256"/>
      <c r="AM168" s="256"/>
      <c r="AN168" s="256"/>
      <c r="AO168" s="256"/>
      <c r="AP168" s="256"/>
      <c r="AQ168" s="256"/>
      <c r="AR168" s="256"/>
      <c r="AS168" s="256"/>
      <c r="AT168" s="256"/>
      <c r="AU168" s="256"/>
      <c r="AV168" s="256"/>
      <c r="AW168" s="301"/>
      <c r="AX168" s="301"/>
    </row>
    <row r="169" spans="18:50" x14ac:dyDescent="0.15">
      <c r="R169" s="255"/>
      <c r="S169" s="256"/>
      <c r="T169" s="256"/>
      <c r="U169" s="256"/>
      <c r="V169" s="256"/>
      <c r="W169" s="256"/>
      <c r="X169" s="256"/>
      <c r="Y169" s="256"/>
      <c r="Z169" s="256"/>
      <c r="AA169" s="256"/>
      <c r="AB169" s="256"/>
      <c r="AC169" s="256"/>
      <c r="AD169" s="256"/>
      <c r="AE169" s="256"/>
      <c r="AF169" s="256"/>
      <c r="AG169" s="256"/>
      <c r="AH169" s="256"/>
      <c r="AI169" s="256"/>
      <c r="AJ169" s="256"/>
      <c r="AK169" s="256"/>
      <c r="AL169" s="256"/>
      <c r="AM169" s="256"/>
      <c r="AN169" s="256"/>
      <c r="AO169" s="256"/>
      <c r="AP169" s="256"/>
      <c r="AQ169" s="256"/>
      <c r="AR169" s="256"/>
      <c r="AS169" s="256"/>
      <c r="AT169" s="256"/>
      <c r="AU169" s="256"/>
      <c r="AV169" s="256"/>
      <c r="AW169" s="301"/>
      <c r="AX169" s="301"/>
    </row>
    <row r="170" spans="18:50" x14ac:dyDescent="0.15">
      <c r="R170" s="255"/>
      <c r="S170" s="256"/>
      <c r="T170" s="256"/>
      <c r="U170" s="256"/>
      <c r="V170" s="256"/>
      <c r="W170" s="256"/>
      <c r="X170" s="256"/>
      <c r="Y170" s="256"/>
      <c r="Z170" s="256"/>
      <c r="AA170" s="256"/>
      <c r="AB170" s="256"/>
      <c r="AC170" s="256"/>
      <c r="AD170" s="256"/>
      <c r="AE170" s="256"/>
      <c r="AF170" s="256"/>
      <c r="AG170" s="256"/>
      <c r="AH170" s="256"/>
      <c r="AI170" s="256"/>
      <c r="AJ170" s="256"/>
      <c r="AK170" s="256"/>
      <c r="AL170" s="256"/>
      <c r="AM170" s="256"/>
      <c r="AN170" s="256"/>
      <c r="AO170" s="256"/>
      <c r="AP170" s="256"/>
      <c r="AQ170" s="256"/>
      <c r="AR170" s="256"/>
      <c r="AS170" s="256"/>
      <c r="AT170" s="256"/>
      <c r="AU170" s="256"/>
      <c r="AV170" s="256"/>
      <c r="AW170" s="301"/>
      <c r="AX170" s="301"/>
    </row>
    <row r="171" spans="18:50" x14ac:dyDescent="0.15">
      <c r="R171" s="255"/>
      <c r="S171" s="256"/>
      <c r="T171" s="256"/>
      <c r="U171" s="256"/>
      <c r="V171" s="256"/>
      <c r="W171" s="256"/>
      <c r="X171" s="256"/>
      <c r="Y171" s="256"/>
      <c r="Z171" s="256"/>
      <c r="AA171" s="256"/>
      <c r="AB171" s="256"/>
      <c r="AC171" s="256"/>
      <c r="AD171" s="256"/>
      <c r="AE171" s="256"/>
      <c r="AF171" s="256"/>
      <c r="AG171" s="256"/>
      <c r="AH171" s="256"/>
      <c r="AI171" s="256"/>
      <c r="AJ171" s="256"/>
      <c r="AK171" s="256"/>
      <c r="AL171" s="256"/>
      <c r="AM171" s="256"/>
      <c r="AN171" s="256"/>
      <c r="AO171" s="256"/>
      <c r="AP171" s="256"/>
      <c r="AQ171" s="256"/>
      <c r="AR171" s="256"/>
      <c r="AS171" s="256"/>
      <c r="AT171" s="256"/>
      <c r="AU171" s="256"/>
      <c r="AV171" s="256"/>
      <c r="AW171" s="301"/>
      <c r="AX171" s="301"/>
    </row>
    <row r="172" spans="18:50" x14ac:dyDescent="0.15">
      <c r="R172" s="255"/>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301"/>
      <c r="AX172" s="301"/>
    </row>
    <row r="173" spans="18:50" x14ac:dyDescent="0.15">
      <c r="R173" s="255"/>
      <c r="S173" s="256"/>
      <c r="T173" s="256"/>
      <c r="U173" s="256"/>
      <c r="V173" s="256"/>
      <c r="W173" s="256"/>
      <c r="X173" s="256"/>
      <c r="Y173" s="256"/>
      <c r="Z173" s="256"/>
      <c r="AA173" s="256"/>
      <c r="AB173" s="256"/>
      <c r="AC173" s="256"/>
      <c r="AD173" s="256"/>
      <c r="AE173" s="256"/>
      <c r="AF173" s="256"/>
      <c r="AG173" s="256"/>
      <c r="AH173" s="256"/>
      <c r="AI173" s="256"/>
      <c r="AJ173" s="256"/>
      <c r="AK173" s="256"/>
      <c r="AL173" s="256"/>
      <c r="AM173" s="256"/>
      <c r="AN173" s="256"/>
      <c r="AO173" s="256"/>
      <c r="AP173" s="256"/>
      <c r="AQ173" s="256"/>
      <c r="AR173" s="256"/>
      <c r="AS173" s="256"/>
      <c r="AT173" s="256"/>
      <c r="AU173" s="256"/>
      <c r="AV173" s="256"/>
      <c r="AW173" s="301"/>
      <c r="AX173" s="301"/>
    </row>
    <row r="174" spans="18:50" x14ac:dyDescent="0.15">
      <c r="R174" s="255"/>
      <c r="S174" s="256"/>
      <c r="T174" s="256"/>
      <c r="U174" s="256"/>
      <c r="V174" s="256"/>
      <c r="W174" s="256"/>
      <c r="X174" s="256"/>
      <c r="Y174" s="256"/>
      <c r="Z174" s="256"/>
      <c r="AA174" s="256"/>
      <c r="AB174" s="256"/>
      <c r="AC174" s="256"/>
      <c r="AD174" s="256"/>
      <c r="AE174" s="256"/>
      <c r="AF174" s="256"/>
      <c r="AG174" s="256"/>
      <c r="AH174" s="256"/>
      <c r="AI174" s="256"/>
      <c r="AJ174" s="256"/>
      <c r="AK174" s="256"/>
      <c r="AL174" s="256"/>
      <c r="AM174" s="256"/>
      <c r="AN174" s="256"/>
      <c r="AO174" s="256"/>
      <c r="AP174" s="256"/>
      <c r="AQ174" s="256"/>
      <c r="AR174" s="256"/>
      <c r="AS174" s="256"/>
      <c r="AT174" s="256"/>
      <c r="AU174" s="256"/>
      <c r="AV174" s="256"/>
      <c r="AW174" s="301"/>
      <c r="AX174" s="301"/>
    </row>
    <row r="175" spans="18:50" x14ac:dyDescent="0.15">
      <c r="R175" s="255"/>
      <c r="S175" s="256"/>
      <c r="T175" s="256"/>
      <c r="U175" s="256"/>
      <c r="V175" s="256"/>
      <c r="W175" s="256"/>
      <c r="X175" s="256"/>
      <c r="Y175" s="256"/>
      <c r="Z175" s="256"/>
      <c r="AA175" s="256"/>
      <c r="AB175" s="256"/>
      <c r="AC175" s="256"/>
      <c r="AD175" s="256"/>
      <c r="AE175" s="256"/>
      <c r="AF175" s="256"/>
      <c r="AG175" s="256"/>
      <c r="AH175" s="256"/>
      <c r="AI175" s="256"/>
      <c r="AJ175" s="256"/>
      <c r="AK175" s="256"/>
      <c r="AL175" s="256"/>
      <c r="AM175" s="256"/>
      <c r="AN175" s="256"/>
      <c r="AO175" s="256"/>
      <c r="AP175" s="256"/>
      <c r="AQ175" s="256"/>
      <c r="AR175" s="256"/>
      <c r="AS175" s="256"/>
      <c r="AT175" s="256"/>
      <c r="AU175" s="256"/>
      <c r="AV175" s="256"/>
      <c r="AW175" s="301"/>
      <c r="AX175" s="301"/>
    </row>
    <row r="176" spans="18:50" x14ac:dyDescent="0.15">
      <c r="R176" s="255"/>
      <c r="S176" s="256"/>
      <c r="T176" s="256"/>
      <c r="U176" s="256"/>
      <c r="V176" s="256"/>
      <c r="W176" s="256"/>
      <c r="X176" s="256"/>
      <c r="Y176" s="256"/>
      <c r="Z176" s="256"/>
      <c r="AA176" s="256"/>
      <c r="AB176" s="256"/>
      <c r="AC176" s="256"/>
      <c r="AD176" s="256"/>
      <c r="AE176" s="256"/>
      <c r="AF176" s="256"/>
      <c r="AG176" s="256"/>
      <c r="AH176" s="256"/>
      <c r="AI176" s="256"/>
      <c r="AJ176" s="256"/>
      <c r="AK176" s="256"/>
      <c r="AL176" s="256"/>
      <c r="AM176" s="256"/>
      <c r="AN176" s="256"/>
      <c r="AO176" s="256"/>
      <c r="AP176" s="256"/>
      <c r="AQ176" s="256"/>
      <c r="AR176" s="256"/>
      <c r="AS176" s="256"/>
      <c r="AT176" s="256"/>
      <c r="AU176" s="256"/>
      <c r="AV176" s="256"/>
      <c r="AW176" s="301"/>
      <c r="AX176" s="301"/>
    </row>
    <row r="177" spans="18:50" x14ac:dyDescent="0.15">
      <c r="R177" s="255"/>
      <c r="S177" s="256"/>
      <c r="T177" s="256"/>
      <c r="U177" s="256"/>
      <c r="V177" s="256"/>
      <c r="W177" s="256"/>
      <c r="X177" s="256"/>
      <c r="Y177" s="256"/>
      <c r="Z177" s="256"/>
      <c r="AA177" s="256"/>
      <c r="AB177" s="256"/>
      <c r="AC177" s="256"/>
      <c r="AD177" s="256"/>
      <c r="AE177" s="256"/>
      <c r="AF177" s="256"/>
      <c r="AG177" s="256"/>
      <c r="AH177" s="256"/>
      <c r="AI177" s="256"/>
      <c r="AJ177" s="256"/>
      <c r="AK177" s="256"/>
      <c r="AL177" s="256"/>
      <c r="AM177" s="256"/>
      <c r="AN177" s="256"/>
      <c r="AO177" s="256"/>
      <c r="AP177" s="256"/>
      <c r="AQ177" s="256"/>
      <c r="AR177" s="256"/>
      <c r="AS177" s="256"/>
      <c r="AT177" s="256"/>
      <c r="AU177" s="256"/>
      <c r="AV177" s="256"/>
      <c r="AW177" s="301"/>
      <c r="AX177" s="301"/>
    </row>
    <row r="178" spans="18:50" x14ac:dyDescent="0.15">
      <c r="R178" s="255"/>
      <c r="S178" s="256"/>
      <c r="T178" s="256"/>
      <c r="U178" s="256"/>
      <c r="V178" s="256"/>
      <c r="W178" s="256"/>
      <c r="X178" s="256"/>
      <c r="Y178" s="256"/>
      <c r="Z178" s="256"/>
      <c r="AA178" s="256"/>
      <c r="AB178" s="256"/>
      <c r="AC178" s="256"/>
      <c r="AD178" s="256"/>
      <c r="AE178" s="256"/>
      <c r="AF178" s="256"/>
      <c r="AG178" s="256"/>
      <c r="AH178" s="256"/>
      <c r="AI178" s="256"/>
      <c r="AJ178" s="256"/>
      <c r="AK178" s="256"/>
      <c r="AL178" s="256"/>
      <c r="AM178" s="256"/>
      <c r="AN178" s="256"/>
      <c r="AO178" s="256"/>
      <c r="AP178" s="256"/>
      <c r="AQ178" s="256"/>
      <c r="AR178" s="256"/>
      <c r="AS178" s="256"/>
      <c r="AT178" s="256"/>
      <c r="AU178" s="256"/>
      <c r="AV178" s="256"/>
      <c r="AW178" s="301"/>
      <c r="AX178" s="301"/>
    </row>
    <row r="179" spans="18:50" x14ac:dyDescent="0.15">
      <c r="R179" s="255"/>
      <c r="S179" s="256"/>
      <c r="T179" s="256"/>
      <c r="U179" s="256"/>
      <c r="V179" s="256"/>
      <c r="W179" s="256"/>
      <c r="X179" s="256"/>
      <c r="Y179" s="256"/>
      <c r="Z179" s="256"/>
      <c r="AA179" s="256"/>
      <c r="AB179" s="256"/>
      <c r="AC179" s="256"/>
      <c r="AD179" s="256"/>
      <c r="AE179" s="256"/>
      <c r="AF179" s="256"/>
      <c r="AG179" s="256"/>
      <c r="AH179" s="256"/>
      <c r="AI179" s="256"/>
      <c r="AJ179" s="256"/>
      <c r="AK179" s="256"/>
      <c r="AL179" s="256"/>
      <c r="AM179" s="256"/>
      <c r="AN179" s="256"/>
      <c r="AO179" s="256"/>
      <c r="AP179" s="256"/>
      <c r="AQ179" s="256"/>
      <c r="AR179" s="256"/>
      <c r="AS179" s="256"/>
      <c r="AT179" s="256"/>
      <c r="AU179" s="256"/>
      <c r="AV179" s="256"/>
      <c r="AW179" s="301"/>
      <c r="AX179" s="301"/>
    </row>
    <row r="180" spans="18:50" x14ac:dyDescent="0.15">
      <c r="R180" s="255"/>
      <c r="S180" s="256"/>
      <c r="T180" s="256"/>
      <c r="U180" s="256"/>
      <c r="V180" s="256"/>
      <c r="W180" s="256"/>
      <c r="X180" s="256"/>
      <c r="Y180" s="256"/>
      <c r="Z180" s="256"/>
      <c r="AA180" s="256"/>
      <c r="AB180" s="256"/>
      <c r="AC180" s="256"/>
      <c r="AD180" s="256"/>
      <c r="AE180" s="256"/>
      <c r="AF180" s="256"/>
      <c r="AG180" s="256"/>
      <c r="AH180" s="256"/>
      <c r="AI180" s="256"/>
      <c r="AJ180" s="256"/>
      <c r="AK180" s="256"/>
      <c r="AL180" s="256"/>
      <c r="AM180" s="256"/>
      <c r="AN180" s="256"/>
      <c r="AO180" s="256"/>
      <c r="AP180" s="256"/>
      <c r="AQ180" s="256"/>
      <c r="AR180" s="256"/>
      <c r="AS180" s="256"/>
      <c r="AT180" s="256"/>
      <c r="AU180" s="256"/>
      <c r="AV180" s="256"/>
      <c r="AW180" s="301"/>
      <c r="AX180" s="301"/>
    </row>
    <row r="181" spans="18:50" x14ac:dyDescent="0.15">
      <c r="R181" s="255"/>
      <c r="S181" s="256"/>
      <c r="T181" s="256"/>
      <c r="U181" s="256"/>
      <c r="V181" s="256"/>
      <c r="W181" s="256"/>
      <c r="X181" s="256"/>
      <c r="Y181" s="256"/>
      <c r="Z181" s="256"/>
      <c r="AA181" s="256"/>
      <c r="AB181" s="256"/>
      <c r="AC181" s="256"/>
      <c r="AD181" s="256"/>
      <c r="AE181" s="256"/>
      <c r="AF181" s="256"/>
      <c r="AG181" s="256"/>
      <c r="AH181" s="256"/>
      <c r="AI181" s="256"/>
      <c r="AJ181" s="256"/>
      <c r="AK181" s="256"/>
      <c r="AL181" s="256"/>
      <c r="AM181" s="256"/>
      <c r="AN181" s="256"/>
      <c r="AO181" s="256"/>
      <c r="AP181" s="256"/>
      <c r="AQ181" s="256"/>
      <c r="AR181" s="256"/>
      <c r="AS181" s="256"/>
      <c r="AT181" s="256"/>
      <c r="AU181" s="256"/>
      <c r="AV181" s="256"/>
      <c r="AW181" s="301"/>
      <c r="AX181" s="301"/>
    </row>
    <row r="182" spans="18:50" x14ac:dyDescent="0.15">
      <c r="R182" s="255"/>
      <c r="S182" s="256"/>
      <c r="T182" s="256"/>
      <c r="U182" s="256"/>
      <c r="V182" s="256"/>
      <c r="W182" s="256"/>
      <c r="X182" s="256"/>
      <c r="Y182" s="256"/>
      <c r="Z182" s="256"/>
      <c r="AA182" s="256"/>
      <c r="AB182" s="256"/>
      <c r="AC182" s="256"/>
      <c r="AD182" s="256"/>
      <c r="AE182" s="256"/>
      <c r="AF182" s="256"/>
      <c r="AG182" s="256"/>
      <c r="AH182" s="256"/>
      <c r="AI182" s="256"/>
      <c r="AJ182" s="256"/>
      <c r="AK182" s="256"/>
      <c r="AL182" s="256"/>
      <c r="AM182" s="256"/>
      <c r="AN182" s="256"/>
      <c r="AO182" s="256"/>
      <c r="AP182" s="256"/>
      <c r="AQ182" s="256"/>
      <c r="AR182" s="256"/>
      <c r="AS182" s="256"/>
      <c r="AT182" s="256"/>
      <c r="AU182" s="256"/>
      <c r="AV182" s="256"/>
      <c r="AW182" s="301"/>
      <c r="AX182" s="301"/>
    </row>
    <row r="183" spans="18:50" x14ac:dyDescent="0.15">
      <c r="R183" s="255"/>
      <c r="S183" s="256"/>
      <c r="T183" s="256"/>
      <c r="U183" s="256"/>
      <c r="V183" s="256"/>
      <c r="W183" s="256"/>
      <c r="X183" s="256"/>
      <c r="Y183" s="256"/>
      <c r="Z183" s="256"/>
      <c r="AA183" s="256"/>
      <c r="AB183" s="256"/>
      <c r="AC183" s="256"/>
      <c r="AD183" s="256"/>
      <c r="AE183" s="256"/>
      <c r="AF183" s="256"/>
      <c r="AG183" s="256"/>
      <c r="AH183" s="256"/>
      <c r="AI183" s="256"/>
      <c r="AJ183" s="256"/>
      <c r="AK183" s="256"/>
      <c r="AL183" s="256"/>
      <c r="AM183" s="256"/>
      <c r="AN183" s="256"/>
      <c r="AO183" s="256"/>
      <c r="AP183" s="256"/>
      <c r="AQ183" s="256"/>
      <c r="AR183" s="256"/>
      <c r="AS183" s="256"/>
      <c r="AT183" s="256"/>
      <c r="AU183" s="256"/>
      <c r="AV183" s="256"/>
      <c r="AW183" s="301"/>
      <c r="AX183" s="301"/>
    </row>
    <row r="184" spans="18:50" x14ac:dyDescent="0.15">
      <c r="R184" s="255"/>
      <c r="S184" s="256"/>
      <c r="T184" s="256"/>
      <c r="U184" s="256"/>
      <c r="V184" s="256"/>
      <c r="W184" s="256"/>
      <c r="X184" s="256"/>
      <c r="Y184" s="256"/>
      <c r="Z184" s="256"/>
      <c r="AA184" s="256"/>
      <c r="AB184" s="256"/>
      <c r="AC184" s="256"/>
      <c r="AD184" s="256"/>
      <c r="AE184" s="256"/>
      <c r="AF184" s="256"/>
      <c r="AG184" s="256"/>
      <c r="AH184" s="256"/>
      <c r="AI184" s="256"/>
      <c r="AJ184" s="256"/>
      <c r="AK184" s="256"/>
      <c r="AL184" s="256"/>
      <c r="AM184" s="256"/>
      <c r="AN184" s="256"/>
      <c r="AO184" s="256"/>
      <c r="AP184" s="256"/>
      <c r="AQ184" s="256"/>
      <c r="AR184" s="256"/>
      <c r="AS184" s="256"/>
      <c r="AT184" s="256"/>
      <c r="AU184" s="256"/>
      <c r="AV184" s="256"/>
      <c r="AW184" s="301"/>
      <c r="AX184" s="301"/>
    </row>
    <row r="185" spans="18:50" x14ac:dyDescent="0.15">
      <c r="R185" s="255"/>
      <c r="S185" s="256"/>
      <c r="T185" s="256"/>
      <c r="U185" s="256"/>
      <c r="V185" s="256"/>
      <c r="W185" s="256"/>
      <c r="X185" s="256"/>
      <c r="Y185" s="256"/>
      <c r="Z185" s="256"/>
      <c r="AA185" s="256"/>
      <c r="AB185" s="256"/>
      <c r="AC185" s="256"/>
      <c r="AD185" s="256"/>
      <c r="AE185" s="256"/>
      <c r="AF185" s="256"/>
      <c r="AG185" s="256"/>
      <c r="AH185" s="256"/>
      <c r="AI185" s="256"/>
      <c r="AJ185" s="256"/>
      <c r="AK185" s="256"/>
      <c r="AL185" s="256"/>
      <c r="AM185" s="256"/>
      <c r="AN185" s="256"/>
      <c r="AO185" s="256"/>
      <c r="AP185" s="256"/>
      <c r="AQ185" s="256"/>
      <c r="AR185" s="256"/>
      <c r="AS185" s="256"/>
      <c r="AT185" s="256"/>
      <c r="AU185" s="256"/>
      <c r="AV185" s="256"/>
      <c r="AW185" s="301"/>
      <c r="AX185" s="301"/>
    </row>
    <row r="186" spans="18:50" x14ac:dyDescent="0.15">
      <c r="R186" s="255"/>
      <c r="S186" s="256"/>
      <c r="T186" s="256"/>
      <c r="U186" s="256"/>
      <c r="V186" s="256"/>
      <c r="W186" s="256"/>
      <c r="X186" s="256"/>
      <c r="Y186" s="256"/>
      <c r="Z186" s="256"/>
      <c r="AA186" s="256"/>
      <c r="AB186" s="256"/>
      <c r="AC186" s="256"/>
      <c r="AD186" s="256"/>
      <c r="AE186" s="256"/>
      <c r="AF186" s="256"/>
      <c r="AG186" s="256"/>
      <c r="AH186" s="256"/>
      <c r="AI186" s="256"/>
      <c r="AJ186" s="256"/>
      <c r="AK186" s="256"/>
      <c r="AL186" s="256"/>
      <c r="AM186" s="256"/>
      <c r="AN186" s="256"/>
      <c r="AO186" s="256"/>
      <c r="AP186" s="256"/>
      <c r="AQ186" s="256"/>
      <c r="AR186" s="256"/>
      <c r="AS186" s="256"/>
      <c r="AT186" s="256"/>
      <c r="AU186" s="256"/>
      <c r="AV186" s="256"/>
      <c r="AW186" s="301"/>
      <c r="AX186" s="301"/>
    </row>
    <row r="187" spans="18:50" x14ac:dyDescent="0.15">
      <c r="R187" s="255"/>
      <c r="S187" s="256"/>
      <c r="T187" s="256"/>
      <c r="U187" s="256"/>
      <c r="V187" s="256"/>
      <c r="W187" s="256"/>
      <c r="X187" s="256"/>
      <c r="Y187" s="256"/>
      <c r="Z187" s="256"/>
      <c r="AA187" s="256"/>
      <c r="AB187" s="256"/>
      <c r="AC187" s="256"/>
      <c r="AD187" s="256"/>
      <c r="AE187" s="256"/>
      <c r="AF187" s="256"/>
      <c r="AG187" s="256"/>
      <c r="AH187" s="256"/>
      <c r="AI187" s="256"/>
      <c r="AJ187" s="256"/>
      <c r="AK187" s="256"/>
      <c r="AL187" s="256"/>
      <c r="AM187" s="256"/>
      <c r="AN187" s="256"/>
      <c r="AO187" s="256"/>
      <c r="AP187" s="256"/>
      <c r="AQ187" s="256"/>
      <c r="AR187" s="256"/>
      <c r="AS187" s="256"/>
      <c r="AT187" s="256"/>
      <c r="AU187" s="256"/>
      <c r="AV187" s="256"/>
      <c r="AW187" s="301"/>
      <c r="AX187" s="301"/>
    </row>
    <row r="188" spans="18:50" x14ac:dyDescent="0.15">
      <c r="R188" s="255"/>
      <c r="S188" s="256"/>
      <c r="T188" s="256"/>
      <c r="U188" s="256"/>
      <c r="V188" s="256"/>
      <c r="W188" s="256"/>
      <c r="X188" s="256"/>
      <c r="Y188" s="256"/>
      <c r="Z188" s="256"/>
      <c r="AA188" s="256"/>
      <c r="AB188" s="256"/>
      <c r="AC188" s="256"/>
      <c r="AD188" s="256"/>
      <c r="AE188" s="256"/>
      <c r="AF188" s="256"/>
      <c r="AG188" s="256"/>
      <c r="AH188" s="256"/>
      <c r="AI188" s="256"/>
      <c r="AJ188" s="256"/>
      <c r="AK188" s="256"/>
      <c r="AL188" s="256"/>
      <c r="AM188" s="256"/>
      <c r="AN188" s="256"/>
      <c r="AO188" s="256"/>
      <c r="AP188" s="256"/>
      <c r="AQ188" s="256"/>
      <c r="AR188" s="256"/>
      <c r="AS188" s="256"/>
      <c r="AT188" s="256"/>
      <c r="AU188" s="256"/>
      <c r="AV188" s="256"/>
      <c r="AW188" s="301"/>
      <c r="AX188" s="301"/>
    </row>
    <row r="189" spans="18:50" x14ac:dyDescent="0.15">
      <c r="R189" s="255"/>
      <c r="S189" s="256"/>
      <c r="T189" s="256"/>
      <c r="U189" s="256"/>
      <c r="V189" s="256"/>
      <c r="W189" s="256"/>
      <c r="X189" s="256"/>
      <c r="Y189" s="256"/>
      <c r="Z189" s="256"/>
      <c r="AA189" s="256"/>
      <c r="AB189" s="256"/>
      <c r="AC189" s="256"/>
      <c r="AD189" s="256"/>
      <c r="AE189" s="256"/>
      <c r="AF189" s="256"/>
      <c r="AG189" s="256"/>
      <c r="AH189" s="256"/>
      <c r="AI189" s="256"/>
      <c r="AJ189" s="256"/>
      <c r="AK189" s="256"/>
      <c r="AL189" s="256"/>
      <c r="AM189" s="256"/>
      <c r="AN189" s="256"/>
      <c r="AO189" s="256"/>
      <c r="AP189" s="256"/>
      <c r="AQ189" s="256"/>
      <c r="AR189" s="256"/>
      <c r="AS189" s="256"/>
      <c r="AT189" s="256"/>
      <c r="AU189" s="256"/>
      <c r="AV189" s="256"/>
      <c r="AW189" s="301"/>
      <c r="AX189" s="301"/>
    </row>
    <row r="190" spans="18:50" x14ac:dyDescent="0.15">
      <c r="R190" s="255"/>
      <c r="S190" s="256"/>
      <c r="T190" s="256"/>
      <c r="U190" s="256"/>
      <c r="V190" s="256"/>
      <c r="W190" s="256"/>
      <c r="X190" s="256"/>
      <c r="Y190" s="256"/>
      <c r="Z190" s="256"/>
      <c r="AA190" s="256"/>
      <c r="AB190" s="256"/>
      <c r="AC190" s="256"/>
      <c r="AD190" s="256"/>
      <c r="AE190" s="256"/>
      <c r="AF190" s="256"/>
      <c r="AG190" s="256"/>
      <c r="AH190" s="256"/>
      <c r="AI190" s="256"/>
      <c r="AJ190" s="256"/>
      <c r="AK190" s="256"/>
      <c r="AL190" s="256"/>
      <c r="AM190" s="256"/>
      <c r="AN190" s="256"/>
      <c r="AO190" s="256"/>
      <c r="AP190" s="256"/>
      <c r="AQ190" s="256"/>
      <c r="AR190" s="256"/>
      <c r="AS190" s="256"/>
      <c r="AT190" s="256"/>
      <c r="AU190" s="256"/>
      <c r="AV190" s="256"/>
      <c r="AW190" s="301"/>
      <c r="AX190" s="301"/>
    </row>
    <row r="191" spans="18:50" x14ac:dyDescent="0.15">
      <c r="R191" s="255"/>
      <c r="S191" s="256"/>
      <c r="T191" s="256"/>
      <c r="U191" s="256"/>
      <c r="V191" s="256"/>
      <c r="W191" s="256"/>
      <c r="X191" s="256"/>
      <c r="Y191" s="256"/>
      <c r="Z191" s="256"/>
      <c r="AA191" s="256"/>
      <c r="AB191" s="256"/>
      <c r="AC191" s="256"/>
      <c r="AD191" s="256"/>
      <c r="AE191" s="256"/>
      <c r="AF191" s="256"/>
      <c r="AG191" s="256"/>
      <c r="AH191" s="256"/>
      <c r="AI191" s="256"/>
      <c r="AJ191" s="256"/>
      <c r="AK191" s="256"/>
      <c r="AL191" s="256"/>
      <c r="AM191" s="256"/>
      <c r="AN191" s="256"/>
      <c r="AO191" s="256"/>
      <c r="AP191" s="256"/>
      <c r="AQ191" s="256"/>
      <c r="AR191" s="256"/>
      <c r="AS191" s="256"/>
      <c r="AT191" s="256"/>
      <c r="AU191" s="256"/>
      <c r="AV191" s="256"/>
      <c r="AW191" s="301"/>
      <c r="AX191" s="301"/>
    </row>
    <row r="192" spans="18:50" x14ac:dyDescent="0.15">
      <c r="R192" s="255"/>
      <c r="S192" s="256"/>
      <c r="T192" s="256"/>
      <c r="U192" s="256"/>
      <c r="V192" s="256"/>
      <c r="W192" s="256"/>
      <c r="X192" s="256"/>
      <c r="Y192" s="256"/>
      <c r="Z192" s="256"/>
      <c r="AA192" s="256"/>
      <c r="AB192" s="256"/>
      <c r="AC192" s="256"/>
      <c r="AD192" s="256"/>
      <c r="AE192" s="256"/>
      <c r="AF192" s="256"/>
      <c r="AG192" s="256"/>
      <c r="AH192" s="256"/>
      <c r="AI192" s="256"/>
      <c r="AJ192" s="256"/>
      <c r="AK192" s="256"/>
      <c r="AL192" s="256"/>
      <c r="AM192" s="256"/>
      <c r="AN192" s="256"/>
      <c r="AO192" s="256"/>
      <c r="AP192" s="256"/>
      <c r="AQ192" s="256"/>
      <c r="AR192" s="256"/>
      <c r="AS192" s="256"/>
      <c r="AT192" s="256"/>
      <c r="AU192" s="256"/>
      <c r="AV192" s="256"/>
      <c r="AW192" s="301"/>
      <c r="AX192" s="301"/>
    </row>
    <row r="193" spans="18:50" x14ac:dyDescent="0.15">
      <c r="R193" s="255"/>
      <c r="S193" s="256"/>
      <c r="T193" s="256"/>
      <c r="U193" s="256"/>
      <c r="V193" s="256"/>
      <c r="W193" s="256"/>
      <c r="X193" s="256"/>
      <c r="Y193" s="256"/>
      <c r="Z193" s="256"/>
      <c r="AA193" s="256"/>
      <c r="AB193" s="256"/>
      <c r="AC193" s="256"/>
      <c r="AD193" s="256"/>
      <c r="AE193" s="256"/>
      <c r="AF193" s="256"/>
      <c r="AG193" s="256"/>
      <c r="AH193" s="256"/>
      <c r="AI193" s="256"/>
      <c r="AJ193" s="256"/>
      <c r="AK193" s="256"/>
      <c r="AL193" s="256"/>
      <c r="AM193" s="256"/>
      <c r="AN193" s="256"/>
      <c r="AO193" s="256"/>
      <c r="AP193" s="256"/>
      <c r="AQ193" s="256"/>
      <c r="AR193" s="256"/>
      <c r="AS193" s="256"/>
      <c r="AT193" s="256"/>
      <c r="AU193" s="256"/>
      <c r="AV193" s="256"/>
      <c r="AW193" s="301"/>
      <c r="AX193" s="301"/>
    </row>
    <row r="194" spans="18:50" x14ac:dyDescent="0.15">
      <c r="R194" s="255"/>
      <c r="S194" s="256"/>
      <c r="T194" s="256"/>
      <c r="U194" s="256"/>
      <c r="V194" s="256"/>
      <c r="W194" s="256"/>
      <c r="X194" s="256"/>
      <c r="Y194" s="256"/>
      <c r="Z194" s="256"/>
      <c r="AA194" s="256"/>
      <c r="AB194" s="256"/>
      <c r="AC194" s="256"/>
      <c r="AD194" s="256"/>
      <c r="AE194" s="256"/>
      <c r="AF194" s="256"/>
      <c r="AG194" s="256"/>
      <c r="AH194" s="256"/>
      <c r="AI194" s="256"/>
      <c r="AJ194" s="256"/>
      <c r="AK194" s="256"/>
      <c r="AL194" s="256"/>
      <c r="AM194" s="256"/>
      <c r="AN194" s="256"/>
      <c r="AO194" s="256"/>
      <c r="AP194" s="256"/>
      <c r="AQ194" s="256"/>
      <c r="AR194" s="256"/>
      <c r="AS194" s="256"/>
      <c r="AT194" s="256"/>
      <c r="AU194" s="256"/>
      <c r="AV194" s="256"/>
      <c r="AW194" s="301"/>
      <c r="AX194" s="301"/>
    </row>
    <row r="195" spans="18:50" x14ac:dyDescent="0.15">
      <c r="R195" s="255"/>
      <c r="S195" s="256"/>
      <c r="T195" s="256"/>
      <c r="U195" s="256"/>
      <c r="V195" s="256"/>
      <c r="W195" s="256"/>
      <c r="X195" s="256"/>
      <c r="Y195" s="256"/>
      <c r="Z195" s="256"/>
      <c r="AA195" s="256"/>
      <c r="AB195" s="256"/>
      <c r="AC195" s="256"/>
      <c r="AD195" s="256"/>
      <c r="AE195" s="256"/>
      <c r="AF195" s="256"/>
      <c r="AG195" s="256"/>
      <c r="AH195" s="256"/>
      <c r="AI195" s="256"/>
      <c r="AJ195" s="256"/>
      <c r="AK195" s="256"/>
      <c r="AL195" s="256"/>
      <c r="AM195" s="256"/>
      <c r="AN195" s="256"/>
      <c r="AO195" s="256"/>
      <c r="AP195" s="256"/>
      <c r="AQ195" s="256"/>
      <c r="AR195" s="256"/>
      <c r="AS195" s="256"/>
      <c r="AT195" s="256"/>
      <c r="AU195" s="256"/>
      <c r="AV195" s="256"/>
      <c r="AW195" s="301"/>
      <c r="AX195" s="301"/>
    </row>
    <row r="196" spans="18:50" x14ac:dyDescent="0.15">
      <c r="R196" s="255"/>
      <c r="S196" s="256"/>
      <c r="T196" s="256"/>
      <c r="U196" s="256"/>
      <c r="V196" s="256"/>
      <c r="W196" s="256"/>
      <c r="X196" s="256"/>
      <c r="Y196" s="256"/>
      <c r="Z196" s="256"/>
      <c r="AA196" s="256"/>
      <c r="AB196" s="256"/>
      <c r="AC196" s="256"/>
      <c r="AD196" s="256"/>
      <c r="AE196" s="256"/>
      <c r="AF196" s="256"/>
      <c r="AG196" s="256"/>
      <c r="AH196" s="256"/>
      <c r="AI196" s="256"/>
      <c r="AJ196" s="256"/>
      <c r="AK196" s="256"/>
      <c r="AL196" s="256"/>
      <c r="AM196" s="256"/>
      <c r="AN196" s="256"/>
      <c r="AO196" s="256"/>
      <c r="AP196" s="256"/>
      <c r="AQ196" s="256"/>
      <c r="AR196" s="256"/>
      <c r="AS196" s="256"/>
      <c r="AT196" s="256"/>
      <c r="AU196" s="256"/>
      <c r="AV196" s="256"/>
      <c r="AW196" s="301"/>
      <c r="AX196" s="301"/>
    </row>
    <row r="197" spans="18:50" x14ac:dyDescent="0.15">
      <c r="R197" s="255"/>
      <c r="S197" s="256"/>
      <c r="T197" s="256"/>
      <c r="U197" s="256"/>
      <c r="V197" s="256"/>
      <c r="W197" s="256"/>
      <c r="X197" s="256"/>
      <c r="Y197" s="256"/>
      <c r="Z197" s="256"/>
      <c r="AA197" s="256"/>
      <c r="AB197" s="256"/>
      <c r="AC197" s="256"/>
      <c r="AD197" s="256"/>
      <c r="AE197" s="256"/>
      <c r="AF197" s="256"/>
      <c r="AG197" s="256"/>
      <c r="AH197" s="256"/>
      <c r="AI197" s="256"/>
      <c r="AJ197" s="256"/>
      <c r="AK197" s="256"/>
      <c r="AL197" s="256"/>
      <c r="AM197" s="256"/>
      <c r="AN197" s="256"/>
      <c r="AO197" s="256"/>
      <c r="AP197" s="256"/>
      <c r="AQ197" s="256"/>
      <c r="AR197" s="256"/>
      <c r="AS197" s="256"/>
      <c r="AT197" s="256"/>
      <c r="AU197" s="256"/>
      <c r="AV197" s="256"/>
      <c r="AW197" s="301"/>
      <c r="AX197" s="301"/>
    </row>
    <row r="198" spans="18:50" x14ac:dyDescent="0.15">
      <c r="R198" s="255"/>
      <c r="S198" s="256"/>
      <c r="T198" s="256"/>
      <c r="U198" s="256"/>
      <c r="V198" s="256"/>
      <c r="W198" s="256"/>
      <c r="X198" s="256"/>
      <c r="Y198" s="256"/>
      <c r="Z198" s="256"/>
      <c r="AA198" s="256"/>
      <c r="AB198" s="256"/>
      <c r="AC198" s="256"/>
      <c r="AD198" s="256"/>
      <c r="AE198" s="256"/>
      <c r="AF198" s="256"/>
      <c r="AG198" s="256"/>
      <c r="AH198" s="256"/>
      <c r="AI198" s="256"/>
      <c r="AJ198" s="256"/>
      <c r="AK198" s="256"/>
      <c r="AL198" s="256"/>
      <c r="AM198" s="256"/>
      <c r="AN198" s="256"/>
      <c r="AO198" s="256"/>
      <c r="AP198" s="256"/>
      <c r="AQ198" s="256"/>
      <c r="AR198" s="256"/>
      <c r="AS198" s="256"/>
      <c r="AT198" s="256"/>
      <c r="AU198" s="256"/>
      <c r="AV198" s="256"/>
      <c r="AW198" s="301"/>
      <c r="AX198" s="301"/>
    </row>
    <row r="199" spans="18:50" x14ac:dyDescent="0.15">
      <c r="R199" s="255"/>
      <c r="S199" s="256"/>
      <c r="T199" s="256"/>
      <c r="U199" s="256"/>
      <c r="V199" s="256"/>
      <c r="W199" s="256"/>
      <c r="X199" s="256"/>
      <c r="Y199" s="256"/>
      <c r="Z199" s="256"/>
      <c r="AA199" s="256"/>
      <c r="AB199" s="256"/>
      <c r="AC199" s="256"/>
      <c r="AD199" s="256"/>
      <c r="AE199" s="256"/>
      <c r="AF199" s="256"/>
      <c r="AG199" s="256"/>
      <c r="AH199" s="256"/>
      <c r="AI199" s="256"/>
      <c r="AJ199" s="256"/>
      <c r="AK199" s="256"/>
      <c r="AL199" s="256"/>
      <c r="AM199" s="256"/>
      <c r="AN199" s="256"/>
      <c r="AO199" s="256"/>
      <c r="AP199" s="256"/>
      <c r="AQ199" s="256"/>
      <c r="AR199" s="256"/>
      <c r="AS199" s="256"/>
      <c r="AT199" s="256"/>
      <c r="AU199" s="256"/>
      <c r="AV199" s="256"/>
      <c r="AW199" s="301"/>
      <c r="AX199" s="301"/>
    </row>
    <row r="200" spans="18:50" x14ac:dyDescent="0.15">
      <c r="R200" s="255"/>
      <c r="S200" s="256"/>
      <c r="T200" s="256"/>
      <c r="U200" s="256"/>
      <c r="V200" s="256"/>
      <c r="W200" s="256"/>
      <c r="X200" s="256"/>
      <c r="Y200" s="256"/>
      <c r="Z200" s="256"/>
      <c r="AA200" s="256"/>
      <c r="AB200" s="256"/>
      <c r="AC200" s="256"/>
      <c r="AD200" s="256"/>
      <c r="AE200" s="256"/>
      <c r="AF200" s="256"/>
      <c r="AG200" s="256"/>
      <c r="AH200" s="256"/>
      <c r="AI200" s="256"/>
      <c r="AJ200" s="256"/>
      <c r="AK200" s="256"/>
      <c r="AL200" s="256"/>
      <c r="AM200" s="256"/>
      <c r="AN200" s="256"/>
      <c r="AO200" s="256"/>
      <c r="AP200" s="256"/>
      <c r="AQ200" s="256"/>
      <c r="AR200" s="256"/>
      <c r="AS200" s="256"/>
      <c r="AT200" s="256"/>
      <c r="AU200" s="256"/>
      <c r="AV200" s="256"/>
      <c r="AW200" s="301"/>
      <c r="AX200" s="301"/>
    </row>
    <row r="201" spans="18:50" x14ac:dyDescent="0.15">
      <c r="R201" s="255"/>
      <c r="S201" s="256"/>
      <c r="T201" s="256"/>
      <c r="U201" s="256"/>
      <c r="V201" s="256"/>
      <c r="W201" s="256"/>
      <c r="X201" s="256"/>
      <c r="Y201" s="256"/>
      <c r="Z201" s="256"/>
      <c r="AA201" s="256"/>
      <c r="AB201" s="256"/>
      <c r="AC201" s="256"/>
      <c r="AD201" s="256"/>
      <c r="AE201" s="256"/>
      <c r="AF201" s="256"/>
      <c r="AG201" s="256"/>
      <c r="AH201" s="256"/>
      <c r="AI201" s="256"/>
      <c r="AJ201" s="256"/>
      <c r="AK201" s="256"/>
      <c r="AL201" s="256"/>
      <c r="AM201" s="256"/>
      <c r="AN201" s="256"/>
      <c r="AO201" s="256"/>
      <c r="AP201" s="256"/>
      <c r="AQ201" s="256"/>
      <c r="AR201" s="256"/>
      <c r="AS201" s="256"/>
      <c r="AT201" s="256"/>
      <c r="AU201" s="256"/>
      <c r="AV201" s="256"/>
      <c r="AW201" s="301"/>
      <c r="AX201" s="301"/>
    </row>
    <row r="202" spans="18:50" x14ac:dyDescent="0.15">
      <c r="R202" s="255"/>
      <c r="S202" s="256"/>
      <c r="T202" s="256"/>
      <c r="U202" s="256"/>
      <c r="V202" s="256"/>
      <c r="W202" s="256"/>
      <c r="X202" s="256"/>
      <c r="Y202" s="256"/>
      <c r="Z202" s="256"/>
      <c r="AA202" s="256"/>
      <c r="AB202" s="256"/>
      <c r="AC202" s="256"/>
      <c r="AD202" s="256"/>
      <c r="AE202" s="256"/>
      <c r="AF202" s="256"/>
      <c r="AG202" s="256"/>
      <c r="AH202" s="256"/>
      <c r="AI202" s="256"/>
      <c r="AJ202" s="256"/>
      <c r="AK202" s="256"/>
      <c r="AL202" s="256"/>
      <c r="AM202" s="256"/>
      <c r="AN202" s="256"/>
      <c r="AO202" s="256"/>
      <c r="AP202" s="256"/>
      <c r="AQ202" s="256"/>
      <c r="AR202" s="256"/>
      <c r="AS202" s="256"/>
      <c r="AT202" s="256"/>
      <c r="AU202" s="256"/>
      <c r="AV202" s="256"/>
      <c r="AW202" s="301"/>
      <c r="AX202" s="301"/>
    </row>
    <row r="203" spans="18:50" x14ac:dyDescent="0.15">
      <c r="R203" s="255"/>
      <c r="S203" s="256"/>
      <c r="T203" s="256"/>
      <c r="U203" s="256"/>
      <c r="V203" s="256"/>
      <c r="W203" s="256"/>
      <c r="X203" s="256"/>
      <c r="Y203" s="256"/>
      <c r="Z203" s="256"/>
      <c r="AA203" s="256"/>
      <c r="AB203" s="256"/>
      <c r="AC203" s="256"/>
      <c r="AD203" s="256"/>
      <c r="AE203" s="256"/>
      <c r="AF203" s="256"/>
      <c r="AG203" s="256"/>
      <c r="AH203" s="256"/>
      <c r="AI203" s="256"/>
      <c r="AJ203" s="256"/>
      <c r="AK203" s="256"/>
      <c r="AL203" s="256"/>
      <c r="AM203" s="256"/>
      <c r="AN203" s="256"/>
      <c r="AO203" s="256"/>
      <c r="AP203" s="256"/>
      <c r="AQ203" s="256"/>
      <c r="AR203" s="256"/>
      <c r="AS203" s="256"/>
      <c r="AT203" s="256"/>
      <c r="AU203" s="256"/>
      <c r="AV203" s="256"/>
      <c r="AW203" s="301"/>
      <c r="AX203" s="301"/>
    </row>
    <row r="204" spans="18:50" x14ac:dyDescent="0.15">
      <c r="R204" s="255"/>
      <c r="S204" s="256"/>
      <c r="T204" s="256"/>
      <c r="U204" s="256"/>
      <c r="V204" s="256"/>
      <c r="W204" s="256"/>
      <c r="X204" s="256"/>
      <c r="Y204" s="256"/>
      <c r="Z204" s="256"/>
      <c r="AA204" s="256"/>
      <c r="AB204" s="256"/>
      <c r="AC204" s="256"/>
      <c r="AD204" s="256"/>
      <c r="AE204" s="256"/>
      <c r="AF204" s="256"/>
      <c r="AG204" s="256"/>
      <c r="AH204" s="256"/>
      <c r="AI204" s="256"/>
      <c r="AJ204" s="256"/>
      <c r="AK204" s="256"/>
      <c r="AL204" s="256"/>
      <c r="AM204" s="256"/>
      <c r="AN204" s="256"/>
      <c r="AO204" s="256"/>
      <c r="AP204" s="256"/>
      <c r="AQ204" s="256"/>
      <c r="AR204" s="256"/>
      <c r="AS204" s="256"/>
      <c r="AT204" s="256"/>
      <c r="AU204" s="256"/>
      <c r="AV204" s="256"/>
      <c r="AW204" s="301"/>
      <c r="AX204" s="301"/>
    </row>
    <row r="205" spans="18:50" x14ac:dyDescent="0.15">
      <c r="R205" s="255"/>
      <c r="S205" s="256"/>
      <c r="T205" s="256"/>
      <c r="U205" s="256"/>
      <c r="V205" s="256"/>
      <c r="W205" s="256"/>
      <c r="X205" s="256"/>
      <c r="Y205" s="256"/>
      <c r="Z205" s="256"/>
      <c r="AA205" s="256"/>
      <c r="AB205" s="256"/>
      <c r="AC205" s="256"/>
      <c r="AD205" s="256"/>
      <c r="AE205" s="256"/>
      <c r="AF205" s="256"/>
      <c r="AG205" s="256"/>
      <c r="AH205" s="256"/>
      <c r="AI205" s="256"/>
      <c r="AJ205" s="256"/>
      <c r="AK205" s="256"/>
      <c r="AL205" s="256"/>
      <c r="AM205" s="256"/>
      <c r="AN205" s="256"/>
      <c r="AO205" s="256"/>
      <c r="AP205" s="256"/>
      <c r="AQ205" s="256"/>
      <c r="AR205" s="256"/>
      <c r="AS205" s="256"/>
      <c r="AT205" s="256"/>
      <c r="AU205" s="256"/>
      <c r="AV205" s="256"/>
      <c r="AW205" s="301"/>
      <c r="AX205" s="301"/>
    </row>
    <row r="206" spans="18:50" x14ac:dyDescent="0.15">
      <c r="R206" s="255"/>
      <c r="S206" s="256"/>
      <c r="T206" s="256"/>
      <c r="U206" s="256"/>
      <c r="V206" s="256"/>
      <c r="W206" s="256"/>
      <c r="X206" s="256"/>
      <c r="Y206" s="256"/>
      <c r="Z206" s="256"/>
      <c r="AA206" s="256"/>
      <c r="AB206" s="256"/>
      <c r="AC206" s="256"/>
      <c r="AD206" s="256"/>
      <c r="AE206" s="256"/>
      <c r="AF206" s="256"/>
      <c r="AG206" s="256"/>
      <c r="AH206" s="256"/>
      <c r="AI206" s="256"/>
      <c r="AJ206" s="256"/>
      <c r="AK206" s="256"/>
      <c r="AL206" s="256"/>
      <c r="AM206" s="256"/>
      <c r="AN206" s="256"/>
      <c r="AO206" s="256"/>
      <c r="AP206" s="256"/>
      <c r="AQ206" s="256"/>
      <c r="AR206" s="256"/>
      <c r="AS206" s="256"/>
      <c r="AT206" s="256"/>
      <c r="AU206" s="256"/>
      <c r="AV206" s="256"/>
      <c r="AW206" s="301"/>
      <c r="AX206" s="301"/>
    </row>
    <row r="207" spans="18:50" x14ac:dyDescent="0.15">
      <c r="R207" s="255"/>
      <c r="S207" s="256"/>
      <c r="T207" s="256"/>
      <c r="U207" s="256"/>
      <c r="V207" s="256"/>
      <c r="W207" s="256"/>
      <c r="X207" s="256"/>
      <c r="Y207" s="256"/>
      <c r="Z207" s="256"/>
      <c r="AA207" s="256"/>
      <c r="AB207" s="256"/>
      <c r="AC207" s="256"/>
      <c r="AD207" s="256"/>
      <c r="AE207" s="256"/>
      <c r="AF207" s="256"/>
      <c r="AG207" s="256"/>
      <c r="AH207" s="256"/>
      <c r="AI207" s="256"/>
      <c r="AJ207" s="256"/>
      <c r="AK207" s="256"/>
      <c r="AL207" s="256"/>
      <c r="AM207" s="256"/>
      <c r="AN207" s="256"/>
      <c r="AO207" s="256"/>
      <c r="AP207" s="256"/>
      <c r="AQ207" s="256"/>
      <c r="AR207" s="256"/>
      <c r="AS207" s="256"/>
      <c r="AT207" s="256"/>
      <c r="AU207" s="256"/>
      <c r="AV207" s="256"/>
      <c r="AW207" s="301"/>
      <c r="AX207" s="301"/>
    </row>
    <row r="208" spans="18:50" x14ac:dyDescent="0.15">
      <c r="R208" s="255"/>
      <c r="S208" s="256"/>
      <c r="T208" s="256"/>
      <c r="U208" s="256"/>
      <c r="V208" s="256"/>
      <c r="W208" s="256"/>
      <c r="X208" s="256"/>
      <c r="Y208" s="256"/>
      <c r="Z208" s="256"/>
      <c r="AA208" s="256"/>
      <c r="AB208" s="256"/>
      <c r="AC208" s="256"/>
      <c r="AD208" s="256"/>
      <c r="AE208" s="256"/>
      <c r="AF208" s="256"/>
      <c r="AG208" s="256"/>
      <c r="AH208" s="256"/>
      <c r="AI208" s="256"/>
      <c r="AJ208" s="256"/>
      <c r="AK208" s="256"/>
      <c r="AL208" s="256"/>
      <c r="AM208" s="256"/>
      <c r="AN208" s="256"/>
      <c r="AO208" s="256"/>
      <c r="AP208" s="256"/>
      <c r="AQ208" s="256"/>
      <c r="AR208" s="256"/>
      <c r="AS208" s="256"/>
      <c r="AT208" s="256"/>
      <c r="AU208" s="256"/>
      <c r="AV208" s="256"/>
      <c r="AW208" s="301"/>
      <c r="AX208" s="301"/>
    </row>
    <row r="209" spans="18:50" x14ac:dyDescent="0.15">
      <c r="R209" s="255"/>
      <c r="S209" s="256"/>
      <c r="T209" s="256"/>
      <c r="U209" s="256"/>
      <c r="V209" s="256"/>
      <c r="W209" s="256"/>
      <c r="X209" s="256"/>
      <c r="Y209" s="256"/>
      <c r="Z209" s="256"/>
      <c r="AA209" s="256"/>
      <c r="AB209" s="256"/>
      <c r="AC209" s="256"/>
      <c r="AD209" s="256"/>
      <c r="AE209" s="256"/>
      <c r="AF209" s="256"/>
      <c r="AG209" s="256"/>
      <c r="AH209" s="256"/>
      <c r="AI209" s="256"/>
      <c r="AJ209" s="256"/>
      <c r="AK209" s="256"/>
      <c r="AL209" s="256"/>
      <c r="AM209" s="256"/>
      <c r="AN209" s="256"/>
      <c r="AO209" s="256"/>
      <c r="AP209" s="256"/>
      <c r="AQ209" s="256"/>
      <c r="AR209" s="256"/>
      <c r="AS209" s="256"/>
      <c r="AT209" s="256"/>
      <c r="AU209" s="256"/>
      <c r="AV209" s="256"/>
      <c r="AW209" s="301"/>
      <c r="AX209" s="301"/>
    </row>
    <row r="210" spans="18:50" x14ac:dyDescent="0.15">
      <c r="R210" s="255"/>
      <c r="S210" s="256"/>
      <c r="T210" s="256"/>
      <c r="U210" s="256"/>
      <c r="V210" s="256"/>
      <c r="W210" s="256"/>
      <c r="X210" s="256"/>
      <c r="Y210" s="256"/>
      <c r="Z210" s="256"/>
      <c r="AA210" s="256"/>
      <c r="AB210" s="256"/>
      <c r="AC210" s="256"/>
      <c r="AD210" s="256"/>
      <c r="AE210" s="256"/>
      <c r="AF210" s="256"/>
      <c r="AG210" s="256"/>
      <c r="AH210" s="256"/>
      <c r="AI210" s="256"/>
      <c r="AJ210" s="256"/>
      <c r="AK210" s="256"/>
      <c r="AL210" s="256"/>
      <c r="AM210" s="256"/>
      <c r="AN210" s="256"/>
      <c r="AO210" s="256"/>
      <c r="AP210" s="256"/>
      <c r="AQ210" s="256"/>
      <c r="AR210" s="256"/>
      <c r="AS210" s="256"/>
      <c r="AT210" s="256"/>
      <c r="AU210" s="256"/>
      <c r="AV210" s="256"/>
      <c r="AW210" s="301"/>
      <c r="AX210" s="301"/>
    </row>
    <row r="211" spans="18:50" x14ac:dyDescent="0.15">
      <c r="R211" s="255"/>
      <c r="S211" s="256"/>
      <c r="T211" s="256"/>
      <c r="U211" s="256"/>
      <c r="V211" s="256"/>
      <c r="W211" s="256"/>
      <c r="X211" s="256"/>
      <c r="Y211" s="256"/>
      <c r="Z211" s="256"/>
      <c r="AA211" s="256"/>
      <c r="AB211" s="256"/>
      <c r="AC211" s="256"/>
      <c r="AD211" s="256"/>
      <c r="AE211" s="256"/>
      <c r="AF211" s="256"/>
      <c r="AG211" s="256"/>
      <c r="AH211" s="256"/>
      <c r="AI211" s="256"/>
      <c r="AJ211" s="256"/>
      <c r="AK211" s="256"/>
      <c r="AL211" s="256"/>
      <c r="AM211" s="256"/>
      <c r="AN211" s="256"/>
      <c r="AO211" s="256"/>
      <c r="AP211" s="256"/>
      <c r="AQ211" s="256"/>
      <c r="AR211" s="256"/>
      <c r="AS211" s="256"/>
      <c r="AT211" s="256"/>
      <c r="AU211" s="256"/>
      <c r="AV211" s="256"/>
      <c r="AW211" s="301"/>
      <c r="AX211" s="301"/>
    </row>
    <row r="212" spans="18:50" x14ac:dyDescent="0.15">
      <c r="R212" s="255"/>
      <c r="S212" s="256"/>
      <c r="T212" s="256"/>
      <c r="U212" s="256"/>
      <c r="V212" s="256"/>
      <c r="W212" s="256"/>
      <c r="X212" s="256"/>
      <c r="Y212" s="256"/>
      <c r="Z212" s="256"/>
      <c r="AA212" s="256"/>
      <c r="AB212" s="256"/>
      <c r="AC212" s="256"/>
      <c r="AD212" s="256"/>
      <c r="AE212" s="256"/>
      <c r="AF212" s="256"/>
      <c r="AG212" s="256"/>
      <c r="AH212" s="256"/>
      <c r="AI212" s="256"/>
      <c r="AJ212" s="256"/>
      <c r="AK212" s="256"/>
      <c r="AL212" s="256"/>
      <c r="AM212" s="256"/>
      <c r="AN212" s="256"/>
      <c r="AO212" s="256"/>
      <c r="AP212" s="256"/>
      <c r="AQ212" s="256"/>
      <c r="AR212" s="256"/>
      <c r="AS212" s="256"/>
      <c r="AT212" s="256"/>
      <c r="AU212" s="256"/>
      <c r="AV212" s="256"/>
      <c r="AW212" s="301"/>
      <c r="AX212" s="301"/>
    </row>
    <row r="213" spans="18:50" x14ac:dyDescent="0.15">
      <c r="R213" s="255"/>
      <c r="S213" s="256"/>
      <c r="T213" s="256"/>
      <c r="U213" s="256"/>
      <c r="V213" s="256"/>
      <c r="W213" s="256"/>
      <c r="X213" s="256"/>
      <c r="Y213" s="256"/>
      <c r="Z213" s="256"/>
      <c r="AA213" s="256"/>
      <c r="AB213" s="256"/>
      <c r="AC213" s="256"/>
      <c r="AD213" s="256"/>
      <c r="AE213" s="256"/>
      <c r="AF213" s="256"/>
      <c r="AG213" s="256"/>
      <c r="AH213" s="256"/>
      <c r="AI213" s="256"/>
      <c r="AJ213" s="256"/>
      <c r="AK213" s="256"/>
      <c r="AL213" s="256"/>
      <c r="AM213" s="256"/>
      <c r="AN213" s="256"/>
      <c r="AO213" s="256"/>
      <c r="AP213" s="256"/>
      <c r="AQ213" s="256"/>
      <c r="AR213" s="256"/>
      <c r="AS213" s="256"/>
      <c r="AT213" s="256"/>
      <c r="AU213" s="256"/>
      <c r="AV213" s="256"/>
      <c r="AW213" s="301"/>
      <c r="AX213" s="301"/>
    </row>
    <row r="214" spans="18:50" x14ac:dyDescent="0.15">
      <c r="R214" s="255"/>
      <c r="S214" s="256"/>
      <c r="T214" s="256"/>
      <c r="U214" s="256"/>
      <c r="V214" s="256"/>
      <c r="W214" s="256"/>
      <c r="X214" s="256"/>
      <c r="Y214" s="256"/>
      <c r="Z214" s="256"/>
      <c r="AA214" s="256"/>
      <c r="AB214" s="256"/>
      <c r="AC214" s="256"/>
      <c r="AD214" s="256"/>
      <c r="AE214" s="256"/>
      <c r="AF214" s="256"/>
      <c r="AG214" s="256"/>
      <c r="AH214" s="256"/>
      <c r="AI214" s="256"/>
      <c r="AJ214" s="256"/>
      <c r="AK214" s="256"/>
      <c r="AL214" s="256"/>
      <c r="AM214" s="256"/>
      <c r="AN214" s="256"/>
      <c r="AO214" s="256"/>
      <c r="AP214" s="256"/>
      <c r="AQ214" s="256"/>
      <c r="AR214" s="256"/>
      <c r="AS214" s="256"/>
      <c r="AT214" s="256"/>
      <c r="AU214" s="256"/>
      <c r="AV214" s="256"/>
      <c r="AW214" s="301"/>
      <c r="AX214" s="301"/>
    </row>
    <row r="215" spans="18:50" x14ac:dyDescent="0.15">
      <c r="R215" s="255"/>
      <c r="S215" s="256"/>
      <c r="T215" s="256"/>
      <c r="U215" s="256"/>
      <c r="V215" s="256"/>
      <c r="W215" s="256"/>
      <c r="X215" s="256"/>
      <c r="Y215" s="256"/>
      <c r="Z215" s="256"/>
      <c r="AA215" s="256"/>
      <c r="AB215" s="256"/>
      <c r="AC215" s="256"/>
      <c r="AD215" s="256"/>
      <c r="AE215" s="256"/>
      <c r="AF215" s="256"/>
      <c r="AG215" s="256"/>
      <c r="AH215" s="256"/>
      <c r="AI215" s="256"/>
      <c r="AJ215" s="256"/>
      <c r="AK215" s="256"/>
      <c r="AL215" s="256"/>
      <c r="AM215" s="256"/>
      <c r="AN215" s="256"/>
      <c r="AO215" s="256"/>
      <c r="AP215" s="256"/>
      <c r="AQ215" s="256"/>
      <c r="AR215" s="256"/>
      <c r="AS215" s="256"/>
      <c r="AT215" s="256"/>
      <c r="AU215" s="256"/>
      <c r="AV215" s="256"/>
      <c r="AW215" s="301"/>
      <c r="AX215" s="301"/>
    </row>
    <row r="216" spans="18:50" x14ac:dyDescent="0.15">
      <c r="R216" s="255"/>
      <c r="S216" s="256"/>
      <c r="T216" s="256"/>
      <c r="U216" s="256"/>
      <c r="V216" s="256"/>
      <c r="W216" s="256"/>
      <c r="X216" s="256"/>
      <c r="Y216" s="256"/>
      <c r="Z216" s="256"/>
      <c r="AA216" s="256"/>
      <c r="AB216" s="256"/>
      <c r="AC216" s="256"/>
      <c r="AD216" s="256"/>
      <c r="AE216" s="256"/>
      <c r="AF216" s="256"/>
      <c r="AG216" s="256"/>
      <c r="AH216" s="256"/>
      <c r="AI216" s="256"/>
      <c r="AJ216" s="256"/>
      <c r="AK216" s="256"/>
      <c r="AL216" s="256"/>
      <c r="AM216" s="256"/>
      <c r="AN216" s="256"/>
      <c r="AO216" s="256"/>
      <c r="AP216" s="256"/>
      <c r="AQ216" s="256"/>
      <c r="AR216" s="256"/>
      <c r="AS216" s="256"/>
      <c r="AT216" s="256"/>
      <c r="AU216" s="256"/>
      <c r="AV216" s="256"/>
      <c r="AW216" s="301"/>
      <c r="AX216" s="301"/>
    </row>
    <row r="217" spans="18:50" x14ac:dyDescent="0.15">
      <c r="R217" s="255"/>
      <c r="S217" s="256"/>
      <c r="T217" s="256"/>
      <c r="U217" s="256"/>
      <c r="V217" s="256"/>
      <c r="W217" s="256"/>
      <c r="X217" s="256"/>
      <c r="Y217" s="256"/>
      <c r="Z217" s="256"/>
      <c r="AA217" s="256"/>
      <c r="AB217" s="256"/>
      <c r="AC217" s="256"/>
      <c r="AD217" s="256"/>
      <c r="AE217" s="256"/>
      <c r="AF217" s="256"/>
      <c r="AG217" s="256"/>
      <c r="AH217" s="256"/>
      <c r="AI217" s="256"/>
      <c r="AJ217" s="256"/>
      <c r="AK217" s="256"/>
      <c r="AL217" s="256"/>
      <c r="AM217" s="256"/>
      <c r="AN217" s="256"/>
      <c r="AO217" s="256"/>
      <c r="AP217" s="256"/>
      <c r="AQ217" s="256"/>
      <c r="AR217" s="256"/>
      <c r="AS217" s="256"/>
      <c r="AT217" s="256"/>
      <c r="AU217" s="256"/>
      <c r="AV217" s="256"/>
      <c r="AW217" s="301"/>
      <c r="AX217" s="301"/>
    </row>
    <row r="218" spans="18:50" x14ac:dyDescent="0.15">
      <c r="R218" s="255"/>
      <c r="S218" s="256"/>
      <c r="T218" s="256"/>
      <c r="U218" s="256"/>
      <c r="V218" s="256"/>
      <c r="W218" s="256"/>
      <c r="X218" s="256"/>
      <c r="Y218" s="256"/>
      <c r="Z218" s="256"/>
      <c r="AA218" s="256"/>
      <c r="AB218" s="256"/>
      <c r="AC218" s="256"/>
      <c r="AD218" s="256"/>
      <c r="AE218" s="256"/>
      <c r="AF218" s="256"/>
      <c r="AG218" s="256"/>
      <c r="AH218" s="256"/>
      <c r="AI218" s="256"/>
      <c r="AJ218" s="256"/>
      <c r="AK218" s="256"/>
      <c r="AL218" s="256"/>
      <c r="AM218" s="256"/>
      <c r="AN218" s="256"/>
      <c r="AO218" s="256"/>
      <c r="AP218" s="256"/>
      <c r="AQ218" s="256"/>
      <c r="AR218" s="256"/>
      <c r="AS218" s="256"/>
      <c r="AT218" s="256"/>
      <c r="AU218" s="256"/>
      <c r="AV218" s="256"/>
      <c r="AW218" s="301"/>
      <c r="AX218" s="301"/>
    </row>
    <row r="219" spans="18:50" x14ac:dyDescent="0.15">
      <c r="R219" s="255"/>
      <c r="S219" s="256"/>
      <c r="T219" s="256"/>
      <c r="U219" s="256"/>
      <c r="V219" s="256"/>
      <c r="W219" s="256"/>
      <c r="X219" s="256"/>
      <c r="Y219" s="256"/>
      <c r="Z219" s="256"/>
      <c r="AA219" s="256"/>
      <c r="AB219" s="256"/>
      <c r="AC219" s="256"/>
      <c r="AD219" s="256"/>
      <c r="AE219" s="256"/>
      <c r="AF219" s="256"/>
      <c r="AG219" s="256"/>
      <c r="AH219" s="256"/>
      <c r="AI219" s="256"/>
      <c r="AJ219" s="256"/>
      <c r="AK219" s="256"/>
      <c r="AL219" s="256"/>
      <c r="AM219" s="256"/>
      <c r="AN219" s="256"/>
      <c r="AO219" s="256"/>
      <c r="AP219" s="256"/>
      <c r="AQ219" s="256"/>
      <c r="AR219" s="256"/>
      <c r="AS219" s="256"/>
      <c r="AT219" s="256"/>
      <c r="AU219" s="256"/>
      <c r="AV219" s="256"/>
      <c r="AW219" s="301"/>
      <c r="AX219" s="301"/>
    </row>
    <row r="220" spans="18:50" x14ac:dyDescent="0.15">
      <c r="R220" s="255"/>
      <c r="S220" s="256"/>
      <c r="T220" s="256"/>
      <c r="U220" s="256"/>
      <c r="V220" s="256"/>
      <c r="W220" s="256"/>
      <c r="X220" s="256"/>
      <c r="Y220" s="256"/>
      <c r="Z220" s="256"/>
      <c r="AA220" s="256"/>
      <c r="AB220" s="256"/>
      <c r="AC220" s="256"/>
      <c r="AD220" s="256"/>
      <c r="AE220" s="256"/>
      <c r="AF220" s="256"/>
      <c r="AG220" s="256"/>
      <c r="AH220" s="256"/>
      <c r="AI220" s="256"/>
      <c r="AJ220" s="256"/>
      <c r="AK220" s="256"/>
      <c r="AL220" s="256"/>
      <c r="AM220" s="256"/>
      <c r="AN220" s="256"/>
      <c r="AO220" s="256"/>
      <c r="AP220" s="256"/>
      <c r="AQ220" s="256"/>
      <c r="AR220" s="256"/>
      <c r="AS220" s="256"/>
      <c r="AT220" s="256"/>
      <c r="AU220" s="256"/>
      <c r="AV220" s="256"/>
      <c r="AW220" s="301"/>
      <c r="AX220" s="301"/>
    </row>
    <row r="221" spans="18:50" x14ac:dyDescent="0.15">
      <c r="R221" s="255"/>
      <c r="S221" s="256"/>
      <c r="T221" s="256"/>
      <c r="U221" s="256"/>
      <c r="V221" s="256"/>
      <c r="W221" s="256"/>
      <c r="X221" s="256"/>
      <c r="Y221" s="256"/>
      <c r="Z221" s="256"/>
      <c r="AA221" s="256"/>
      <c r="AB221" s="256"/>
      <c r="AC221" s="256"/>
      <c r="AD221" s="256"/>
      <c r="AE221" s="256"/>
      <c r="AF221" s="256"/>
      <c r="AG221" s="256"/>
      <c r="AH221" s="256"/>
      <c r="AI221" s="256"/>
      <c r="AJ221" s="256"/>
      <c r="AK221" s="256"/>
      <c r="AL221" s="256"/>
      <c r="AM221" s="256"/>
      <c r="AN221" s="256"/>
      <c r="AO221" s="256"/>
      <c r="AP221" s="256"/>
      <c r="AQ221" s="256"/>
      <c r="AR221" s="256"/>
      <c r="AS221" s="256"/>
      <c r="AT221" s="256"/>
      <c r="AU221" s="256"/>
      <c r="AV221" s="256"/>
      <c r="AW221" s="301"/>
      <c r="AX221" s="301"/>
    </row>
    <row r="222" spans="18:50" x14ac:dyDescent="0.15">
      <c r="R222" s="255"/>
      <c r="S222" s="256"/>
      <c r="T222" s="256"/>
      <c r="U222" s="256"/>
      <c r="V222" s="256"/>
      <c r="W222" s="256"/>
      <c r="X222" s="256"/>
      <c r="Y222" s="256"/>
      <c r="Z222" s="256"/>
      <c r="AA222" s="256"/>
      <c r="AB222" s="256"/>
      <c r="AC222" s="256"/>
      <c r="AD222" s="256"/>
      <c r="AE222" s="256"/>
      <c r="AF222" s="256"/>
      <c r="AG222" s="256"/>
      <c r="AH222" s="256"/>
      <c r="AI222" s="256"/>
      <c r="AJ222" s="256"/>
      <c r="AK222" s="256"/>
      <c r="AL222" s="256"/>
      <c r="AM222" s="256"/>
      <c r="AN222" s="256"/>
      <c r="AO222" s="256"/>
      <c r="AP222" s="256"/>
      <c r="AQ222" s="256"/>
      <c r="AR222" s="256"/>
      <c r="AS222" s="256"/>
      <c r="AT222" s="256"/>
      <c r="AU222" s="256"/>
      <c r="AV222" s="256"/>
      <c r="AW222" s="301"/>
      <c r="AX222" s="301"/>
    </row>
    <row r="223" spans="18:50" x14ac:dyDescent="0.15">
      <c r="R223" s="255"/>
      <c r="S223" s="256"/>
      <c r="T223" s="256"/>
      <c r="U223" s="256"/>
      <c r="V223" s="256"/>
      <c r="W223" s="256"/>
      <c r="X223" s="256"/>
      <c r="Y223" s="256"/>
      <c r="Z223" s="256"/>
      <c r="AA223" s="256"/>
      <c r="AB223" s="256"/>
      <c r="AC223" s="256"/>
      <c r="AD223" s="256"/>
      <c r="AE223" s="256"/>
      <c r="AF223" s="256"/>
      <c r="AG223" s="256"/>
      <c r="AH223" s="256"/>
      <c r="AI223" s="256"/>
      <c r="AJ223" s="256"/>
      <c r="AK223" s="256"/>
      <c r="AL223" s="256"/>
      <c r="AM223" s="256"/>
      <c r="AN223" s="256"/>
      <c r="AO223" s="256"/>
      <c r="AP223" s="256"/>
      <c r="AQ223" s="256"/>
      <c r="AR223" s="256"/>
      <c r="AS223" s="256"/>
      <c r="AT223" s="256"/>
      <c r="AU223" s="256"/>
      <c r="AV223" s="256"/>
      <c r="AW223" s="301"/>
      <c r="AX223" s="301"/>
    </row>
    <row r="224" spans="18:50" x14ac:dyDescent="0.15">
      <c r="R224" s="255"/>
      <c r="S224" s="256"/>
      <c r="T224" s="256"/>
      <c r="U224" s="256"/>
      <c r="V224" s="256"/>
      <c r="W224" s="256"/>
      <c r="X224" s="256"/>
      <c r="Y224" s="256"/>
      <c r="Z224" s="256"/>
      <c r="AA224" s="256"/>
      <c r="AB224" s="256"/>
      <c r="AC224" s="256"/>
      <c r="AD224" s="256"/>
      <c r="AE224" s="256"/>
      <c r="AF224" s="256"/>
      <c r="AG224" s="256"/>
      <c r="AH224" s="256"/>
      <c r="AI224" s="256"/>
      <c r="AJ224" s="256"/>
      <c r="AK224" s="256"/>
      <c r="AL224" s="256"/>
      <c r="AM224" s="256"/>
      <c r="AN224" s="256"/>
      <c r="AO224" s="256"/>
      <c r="AP224" s="256"/>
      <c r="AQ224" s="256"/>
      <c r="AR224" s="256"/>
      <c r="AS224" s="256"/>
      <c r="AT224" s="256"/>
      <c r="AU224" s="256"/>
      <c r="AV224" s="256"/>
      <c r="AW224" s="301"/>
      <c r="AX224" s="301"/>
    </row>
    <row r="225" spans="18:50" x14ac:dyDescent="0.15">
      <c r="R225" s="255"/>
      <c r="S225" s="256"/>
      <c r="T225" s="256"/>
      <c r="U225" s="256"/>
      <c r="V225" s="256"/>
      <c r="W225" s="256"/>
      <c r="X225" s="256"/>
      <c r="Y225" s="256"/>
      <c r="Z225" s="256"/>
      <c r="AA225" s="256"/>
      <c r="AB225" s="256"/>
      <c r="AC225" s="256"/>
      <c r="AD225" s="256"/>
      <c r="AE225" s="256"/>
      <c r="AF225" s="256"/>
      <c r="AG225" s="256"/>
      <c r="AH225" s="256"/>
      <c r="AI225" s="256"/>
      <c r="AJ225" s="256"/>
      <c r="AK225" s="256"/>
      <c r="AL225" s="256"/>
      <c r="AM225" s="256"/>
      <c r="AN225" s="256"/>
      <c r="AO225" s="256"/>
      <c r="AP225" s="256"/>
      <c r="AQ225" s="256"/>
      <c r="AR225" s="256"/>
      <c r="AS225" s="256"/>
      <c r="AT225" s="256"/>
      <c r="AU225" s="256"/>
      <c r="AV225" s="256"/>
      <c r="AW225" s="301"/>
      <c r="AX225" s="301"/>
    </row>
    <row r="226" spans="18:50" x14ac:dyDescent="0.15">
      <c r="R226" s="255"/>
      <c r="S226" s="256"/>
      <c r="T226" s="256"/>
      <c r="U226" s="256"/>
      <c r="V226" s="256"/>
      <c r="W226" s="256"/>
      <c r="X226" s="256"/>
      <c r="Y226" s="256"/>
      <c r="Z226" s="256"/>
      <c r="AA226" s="256"/>
      <c r="AB226" s="256"/>
      <c r="AC226" s="256"/>
      <c r="AD226" s="256"/>
      <c r="AE226" s="256"/>
      <c r="AF226" s="256"/>
      <c r="AG226" s="256"/>
      <c r="AH226" s="256"/>
      <c r="AI226" s="256"/>
      <c r="AJ226" s="256"/>
      <c r="AK226" s="256"/>
      <c r="AL226" s="256"/>
      <c r="AM226" s="256"/>
      <c r="AN226" s="256"/>
      <c r="AO226" s="256"/>
      <c r="AP226" s="256"/>
      <c r="AQ226" s="256"/>
      <c r="AR226" s="256"/>
      <c r="AS226" s="256"/>
      <c r="AT226" s="256"/>
      <c r="AU226" s="256"/>
      <c r="AV226" s="256"/>
      <c r="AW226" s="301"/>
      <c r="AX226" s="301"/>
    </row>
    <row r="227" spans="18:50" x14ac:dyDescent="0.15">
      <c r="R227" s="255"/>
      <c r="S227" s="256"/>
      <c r="T227" s="256"/>
      <c r="U227" s="256"/>
      <c r="V227" s="256"/>
      <c r="W227" s="256"/>
      <c r="X227" s="256"/>
      <c r="Y227" s="256"/>
      <c r="Z227" s="256"/>
      <c r="AA227" s="256"/>
      <c r="AB227" s="256"/>
      <c r="AC227" s="256"/>
      <c r="AD227" s="256"/>
      <c r="AE227" s="256"/>
      <c r="AF227" s="256"/>
      <c r="AG227" s="256"/>
      <c r="AH227" s="256"/>
      <c r="AI227" s="256"/>
      <c r="AJ227" s="256"/>
      <c r="AK227" s="256"/>
      <c r="AL227" s="256"/>
      <c r="AM227" s="256"/>
      <c r="AN227" s="256"/>
      <c r="AO227" s="256"/>
      <c r="AP227" s="256"/>
      <c r="AQ227" s="256"/>
      <c r="AR227" s="256"/>
      <c r="AS227" s="256"/>
      <c r="AT227" s="256"/>
      <c r="AU227" s="256"/>
      <c r="AV227" s="256"/>
      <c r="AW227" s="301"/>
      <c r="AX227" s="301"/>
    </row>
    <row r="228" spans="18:50" x14ac:dyDescent="0.15">
      <c r="R228" s="255"/>
      <c r="S228" s="256"/>
      <c r="T228" s="256"/>
      <c r="U228" s="256"/>
      <c r="V228" s="256"/>
      <c r="W228" s="256"/>
      <c r="X228" s="256"/>
      <c r="Y228" s="256"/>
      <c r="Z228" s="256"/>
      <c r="AA228" s="256"/>
      <c r="AB228" s="256"/>
      <c r="AC228" s="256"/>
      <c r="AD228" s="256"/>
      <c r="AE228" s="256"/>
      <c r="AF228" s="256"/>
      <c r="AG228" s="256"/>
      <c r="AH228" s="256"/>
      <c r="AI228" s="256"/>
      <c r="AJ228" s="256"/>
      <c r="AK228" s="256"/>
      <c r="AL228" s="256"/>
      <c r="AM228" s="256"/>
      <c r="AN228" s="256"/>
      <c r="AO228" s="256"/>
      <c r="AP228" s="256"/>
      <c r="AQ228" s="256"/>
      <c r="AR228" s="256"/>
      <c r="AS228" s="256"/>
      <c r="AT228" s="256"/>
      <c r="AU228" s="256"/>
      <c r="AV228" s="256"/>
      <c r="AW228" s="301"/>
      <c r="AX228" s="301"/>
    </row>
    <row r="229" spans="18:50" x14ac:dyDescent="0.15">
      <c r="R229" s="255"/>
      <c r="S229" s="256"/>
      <c r="T229" s="256"/>
      <c r="U229" s="256"/>
      <c r="V229" s="256"/>
      <c r="W229" s="256"/>
      <c r="X229" s="256"/>
      <c r="Y229" s="256"/>
      <c r="Z229" s="256"/>
      <c r="AA229" s="256"/>
      <c r="AB229" s="256"/>
      <c r="AC229" s="256"/>
      <c r="AD229" s="256"/>
      <c r="AE229" s="256"/>
      <c r="AF229" s="256"/>
      <c r="AG229" s="256"/>
      <c r="AH229" s="256"/>
      <c r="AI229" s="256"/>
      <c r="AJ229" s="256"/>
      <c r="AK229" s="256"/>
      <c r="AL229" s="256"/>
      <c r="AM229" s="256"/>
      <c r="AN229" s="256"/>
      <c r="AO229" s="256"/>
      <c r="AP229" s="256"/>
      <c r="AQ229" s="256"/>
      <c r="AR229" s="256"/>
      <c r="AS229" s="256"/>
      <c r="AT229" s="256"/>
      <c r="AU229" s="256"/>
      <c r="AV229" s="256"/>
      <c r="AW229" s="301"/>
      <c r="AX229" s="301"/>
    </row>
    <row r="230" spans="18:50" x14ac:dyDescent="0.15">
      <c r="R230" s="255"/>
      <c r="S230" s="256"/>
      <c r="T230" s="256"/>
      <c r="U230" s="256"/>
      <c r="V230" s="256"/>
      <c r="W230" s="256"/>
      <c r="X230" s="256"/>
      <c r="Y230" s="256"/>
      <c r="Z230" s="256"/>
      <c r="AA230" s="256"/>
      <c r="AB230" s="256"/>
      <c r="AC230" s="256"/>
      <c r="AD230" s="256"/>
      <c r="AE230" s="256"/>
      <c r="AF230" s="256"/>
      <c r="AG230" s="256"/>
      <c r="AH230" s="256"/>
      <c r="AI230" s="256"/>
      <c r="AJ230" s="256"/>
      <c r="AK230" s="256"/>
      <c r="AL230" s="256"/>
      <c r="AM230" s="256"/>
      <c r="AN230" s="256"/>
      <c r="AO230" s="256"/>
      <c r="AP230" s="256"/>
      <c r="AQ230" s="256"/>
      <c r="AR230" s="256"/>
      <c r="AS230" s="256"/>
      <c r="AT230" s="256"/>
      <c r="AU230" s="256"/>
      <c r="AV230" s="256"/>
      <c r="AW230" s="301"/>
      <c r="AX230" s="301"/>
    </row>
    <row r="231" spans="18:50" x14ac:dyDescent="0.15">
      <c r="R231" s="255"/>
      <c r="S231" s="256"/>
      <c r="T231" s="256"/>
      <c r="U231" s="256"/>
      <c r="V231" s="256"/>
      <c r="W231" s="256"/>
      <c r="X231" s="256"/>
      <c r="Y231" s="256"/>
      <c r="Z231" s="256"/>
      <c r="AA231" s="256"/>
      <c r="AB231" s="256"/>
      <c r="AC231" s="256"/>
      <c r="AD231" s="256"/>
      <c r="AE231" s="256"/>
      <c r="AF231" s="256"/>
      <c r="AG231" s="256"/>
      <c r="AH231" s="256"/>
      <c r="AI231" s="256"/>
      <c r="AJ231" s="256"/>
      <c r="AK231" s="256"/>
      <c r="AL231" s="256"/>
      <c r="AM231" s="256"/>
      <c r="AN231" s="256"/>
      <c r="AO231" s="256"/>
      <c r="AP231" s="256"/>
      <c r="AQ231" s="256"/>
      <c r="AR231" s="256"/>
      <c r="AS231" s="256"/>
      <c r="AT231" s="256"/>
      <c r="AU231" s="256"/>
      <c r="AV231" s="256"/>
      <c r="AW231" s="301"/>
      <c r="AX231" s="301"/>
    </row>
    <row r="232" spans="18:50" x14ac:dyDescent="0.15">
      <c r="R232" s="255"/>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301"/>
      <c r="AX232" s="301"/>
    </row>
    <row r="233" spans="18:50" x14ac:dyDescent="0.15">
      <c r="R233" s="255"/>
      <c r="S233" s="256"/>
      <c r="T233" s="256"/>
      <c r="U233" s="256"/>
      <c r="V233" s="256"/>
      <c r="W233" s="256"/>
      <c r="X233" s="256"/>
      <c r="Y233" s="256"/>
      <c r="Z233" s="256"/>
      <c r="AA233" s="256"/>
      <c r="AB233" s="256"/>
      <c r="AC233" s="256"/>
      <c r="AD233" s="256"/>
      <c r="AE233" s="256"/>
      <c r="AF233" s="256"/>
      <c r="AG233" s="256"/>
      <c r="AH233" s="256"/>
      <c r="AI233" s="256"/>
      <c r="AJ233" s="256"/>
      <c r="AK233" s="256"/>
      <c r="AL233" s="256"/>
      <c r="AM233" s="256"/>
      <c r="AN233" s="256"/>
      <c r="AO233" s="256"/>
      <c r="AP233" s="256"/>
      <c r="AQ233" s="256"/>
      <c r="AR233" s="256"/>
      <c r="AS233" s="256"/>
      <c r="AT233" s="256"/>
      <c r="AU233" s="256"/>
      <c r="AV233" s="256"/>
      <c r="AW233" s="301"/>
      <c r="AX233" s="301"/>
    </row>
    <row r="234" spans="18:50" x14ac:dyDescent="0.15">
      <c r="R234" s="257"/>
      <c r="S234" s="258"/>
      <c r="T234" s="258"/>
      <c r="U234" s="258"/>
      <c r="V234" s="258"/>
      <c r="W234" s="258"/>
      <c r="X234" s="258"/>
      <c r="Y234" s="258"/>
      <c r="Z234" s="258"/>
      <c r="AA234" s="258"/>
      <c r="AB234" s="258"/>
      <c r="AC234" s="258"/>
      <c r="AD234" s="258"/>
      <c r="AE234" s="258"/>
      <c r="AF234" s="258"/>
      <c r="AG234" s="258"/>
      <c r="AH234" s="258"/>
      <c r="AI234" s="258"/>
      <c r="AJ234" s="258"/>
      <c r="AK234" s="258"/>
      <c r="AL234" s="258"/>
      <c r="AM234" s="258"/>
      <c r="AN234" s="258"/>
      <c r="AO234" s="258"/>
      <c r="AP234" s="258"/>
      <c r="AQ234" s="258"/>
      <c r="AR234" s="258"/>
      <c r="AS234" s="258"/>
      <c r="AT234" s="258"/>
      <c r="AU234" s="258"/>
      <c r="AV234" s="258"/>
      <c r="AW234" s="302"/>
      <c r="AX234" s="302"/>
    </row>
    <row r="235" spans="18:50" x14ac:dyDescent="0.15">
      <c r="R235" s="257"/>
      <c r="S235" s="258"/>
      <c r="T235" s="258"/>
      <c r="U235" s="258"/>
      <c r="V235" s="258"/>
      <c r="W235" s="258"/>
      <c r="X235" s="258"/>
      <c r="Y235" s="258"/>
      <c r="Z235" s="258"/>
      <c r="AA235" s="258"/>
      <c r="AB235" s="258"/>
      <c r="AC235" s="258"/>
      <c r="AD235" s="258"/>
      <c r="AE235" s="258"/>
      <c r="AF235" s="258"/>
      <c r="AG235" s="258"/>
      <c r="AH235" s="258"/>
      <c r="AI235" s="258"/>
      <c r="AJ235" s="258"/>
      <c r="AK235" s="258"/>
      <c r="AL235" s="258"/>
      <c r="AM235" s="258"/>
      <c r="AN235" s="258"/>
      <c r="AO235" s="258"/>
      <c r="AP235" s="258"/>
      <c r="AQ235" s="258"/>
      <c r="AR235" s="258"/>
      <c r="AS235" s="258"/>
      <c r="AT235" s="258"/>
      <c r="AU235" s="258"/>
      <c r="AV235" s="258"/>
      <c r="AW235" s="302"/>
      <c r="AX235" s="302"/>
    </row>
    <row r="236" spans="18:50" x14ac:dyDescent="0.15">
      <c r="R236" s="257"/>
      <c r="S236" s="258"/>
      <c r="T236" s="258"/>
      <c r="U236" s="258"/>
      <c r="V236" s="258"/>
      <c r="W236" s="258"/>
      <c r="X236" s="258"/>
      <c r="Y236" s="258"/>
      <c r="Z236" s="258"/>
      <c r="AA236" s="258"/>
      <c r="AB236" s="258"/>
      <c r="AC236" s="258"/>
      <c r="AD236" s="258"/>
      <c r="AE236" s="258"/>
      <c r="AF236" s="258"/>
      <c r="AG236" s="258"/>
      <c r="AH236" s="258"/>
      <c r="AI236" s="258"/>
      <c r="AJ236" s="258"/>
      <c r="AK236" s="258"/>
      <c r="AL236" s="258"/>
      <c r="AM236" s="258"/>
      <c r="AN236" s="258"/>
      <c r="AO236" s="258"/>
      <c r="AP236" s="258"/>
      <c r="AQ236" s="258"/>
      <c r="AR236" s="258"/>
      <c r="AS236" s="258"/>
      <c r="AT236" s="258"/>
      <c r="AU236" s="258"/>
      <c r="AV236" s="258"/>
      <c r="AW236" s="302"/>
      <c r="AX236" s="302"/>
    </row>
    <row r="237" spans="18:50" x14ac:dyDescent="0.15">
      <c r="R237" s="257"/>
      <c r="S237" s="258"/>
      <c r="T237" s="258"/>
      <c r="U237" s="258"/>
      <c r="V237" s="258"/>
      <c r="W237" s="258"/>
      <c r="X237" s="258"/>
      <c r="Y237" s="258"/>
      <c r="Z237" s="258"/>
      <c r="AA237" s="258"/>
      <c r="AB237" s="258"/>
      <c r="AC237" s="258"/>
      <c r="AD237" s="258"/>
      <c r="AE237" s="258"/>
      <c r="AF237" s="258"/>
      <c r="AG237" s="258"/>
      <c r="AH237" s="258"/>
      <c r="AI237" s="258"/>
      <c r="AJ237" s="258"/>
      <c r="AK237" s="258"/>
      <c r="AL237" s="258"/>
      <c r="AM237" s="258"/>
      <c r="AN237" s="258"/>
      <c r="AO237" s="258"/>
      <c r="AP237" s="258"/>
      <c r="AQ237" s="258"/>
      <c r="AR237" s="258"/>
      <c r="AS237" s="258"/>
      <c r="AT237" s="258"/>
      <c r="AU237" s="258"/>
      <c r="AV237" s="258"/>
      <c r="AW237" s="302"/>
      <c r="AX237" s="302"/>
    </row>
    <row r="238" spans="18:50" x14ac:dyDescent="0.15">
      <c r="R238" s="257"/>
      <c r="S238" s="258"/>
      <c r="T238" s="258"/>
      <c r="U238" s="258"/>
      <c r="V238" s="258"/>
      <c r="W238" s="258"/>
      <c r="X238" s="258"/>
      <c r="Y238" s="258"/>
      <c r="Z238" s="258"/>
      <c r="AA238" s="258"/>
      <c r="AB238" s="258"/>
      <c r="AC238" s="258"/>
      <c r="AD238" s="258"/>
      <c r="AE238" s="258"/>
      <c r="AF238" s="258"/>
      <c r="AG238" s="258"/>
      <c r="AH238" s="258"/>
      <c r="AI238" s="258"/>
      <c r="AJ238" s="258"/>
      <c r="AK238" s="258"/>
      <c r="AL238" s="258"/>
      <c r="AM238" s="258"/>
      <c r="AN238" s="258"/>
      <c r="AO238" s="258"/>
      <c r="AP238" s="258"/>
      <c r="AQ238" s="258"/>
      <c r="AR238" s="258"/>
      <c r="AS238" s="258"/>
      <c r="AT238" s="258"/>
      <c r="AU238" s="258"/>
      <c r="AV238" s="258"/>
      <c r="AW238" s="302"/>
      <c r="AX238" s="302"/>
    </row>
    <row r="239" spans="18:50" x14ac:dyDescent="0.15">
      <c r="R239" s="257"/>
      <c r="S239" s="258"/>
      <c r="T239" s="258"/>
      <c r="U239" s="258"/>
      <c r="V239" s="258"/>
      <c r="W239" s="258"/>
      <c r="X239" s="258"/>
      <c r="Y239" s="258"/>
      <c r="Z239" s="258"/>
      <c r="AA239" s="258"/>
      <c r="AB239" s="258"/>
      <c r="AC239" s="258"/>
      <c r="AD239" s="258"/>
      <c r="AE239" s="258"/>
      <c r="AF239" s="258"/>
      <c r="AG239" s="258"/>
      <c r="AH239" s="258"/>
      <c r="AI239" s="258"/>
      <c r="AJ239" s="258"/>
      <c r="AK239" s="258"/>
      <c r="AL239" s="258"/>
      <c r="AM239" s="258"/>
      <c r="AN239" s="258"/>
      <c r="AO239" s="258"/>
      <c r="AP239" s="258"/>
      <c r="AQ239" s="258"/>
      <c r="AR239" s="258"/>
      <c r="AS239" s="258"/>
      <c r="AT239" s="258"/>
      <c r="AU239" s="258"/>
      <c r="AV239" s="258"/>
      <c r="AW239" s="302"/>
      <c r="AX239" s="302"/>
    </row>
  </sheetData>
  <sheetProtection insertRows="0"/>
  <protectedRanges>
    <protectedRange sqref="AI2 AP2 BA26:BB142 R26:AV142 D53:E142" name="範囲1"/>
    <protectedRange sqref="D26:E52" name="範囲1_2"/>
    <protectedRange sqref="F26:J142" name="範囲1_1"/>
  </protectedRanges>
  <mergeCells count="545">
    <mergeCell ref="K122:N124"/>
    <mergeCell ref="AW122:AX122"/>
    <mergeCell ref="AY122:AZ124"/>
    <mergeCell ref="BA122:BF124"/>
    <mergeCell ref="AW123:AX123"/>
    <mergeCell ref="AW124:AX124"/>
    <mergeCell ref="A125:A127"/>
    <mergeCell ref="B125:C127"/>
    <mergeCell ref="D125:E127"/>
    <mergeCell ref="F125:J127"/>
    <mergeCell ref="K125:N127"/>
    <mergeCell ref="AW125:AX125"/>
    <mergeCell ref="AY125:AZ127"/>
    <mergeCell ref="BA125:BF127"/>
    <mergeCell ref="AW126:AX126"/>
    <mergeCell ref="AW127:AX127"/>
    <mergeCell ref="O127:Q127"/>
    <mergeCell ref="O124:Q124"/>
    <mergeCell ref="O125:Q125"/>
    <mergeCell ref="O122:Q122"/>
    <mergeCell ref="A122:A124"/>
    <mergeCell ref="B122:C124"/>
    <mergeCell ref="D128:E130"/>
    <mergeCell ref="F128:J130"/>
    <mergeCell ref="K128:N130"/>
    <mergeCell ref="AW128:AX128"/>
    <mergeCell ref="AY128:AZ130"/>
    <mergeCell ref="BA128:BF130"/>
    <mergeCell ref="AW129:AX129"/>
    <mergeCell ref="AW130:AX130"/>
    <mergeCell ref="O128:Q128"/>
    <mergeCell ref="AY137:AZ139"/>
    <mergeCell ref="BA137:BF139"/>
    <mergeCell ref="AW138:AX138"/>
    <mergeCell ref="AW139:AX139"/>
    <mergeCell ref="O142:Q142"/>
    <mergeCell ref="A140:A142"/>
    <mergeCell ref="B140:C142"/>
    <mergeCell ref="D140:E142"/>
    <mergeCell ref="F140:J142"/>
    <mergeCell ref="K140:N142"/>
    <mergeCell ref="AW140:AX140"/>
    <mergeCell ref="AY140:AZ142"/>
    <mergeCell ref="BA140:BF142"/>
    <mergeCell ref="AW141:AX141"/>
    <mergeCell ref="AW142:AX142"/>
    <mergeCell ref="O140:Q140"/>
    <mergeCell ref="O137:Q137"/>
    <mergeCell ref="O134:Q134"/>
    <mergeCell ref="A131:A133"/>
    <mergeCell ref="B131:C133"/>
    <mergeCell ref="D131:E133"/>
    <mergeCell ref="F131:J133"/>
    <mergeCell ref="K131:N133"/>
    <mergeCell ref="AW131:AX131"/>
    <mergeCell ref="O139:Q139"/>
    <mergeCell ref="A137:A139"/>
    <mergeCell ref="B137:C139"/>
    <mergeCell ref="D137:E139"/>
    <mergeCell ref="F137:J139"/>
    <mergeCell ref="K137:N139"/>
    <mergeCell ref="AW137:AX137"/>
    <mergeCell ref="BA119:BF121"/>
    <mergeCell ref="AW120:AX120"/>
    <mergeCell ref="AW121:AX121"/>
    <mergeCell ref="O121:Q121"/>
    <mergeCell ref="AY131:AZ133"/>
    <mergeCell ref="BA131:BF133"/>
    <mergeCell ref="AW132:AX132"/>
    <mergeCell ref="AW133:AX133"/>
    <mergeCell ref="A134:A136"/>
    <mergeCell ref="B134:C136"/>
    <mergeCell ref="O133:Q133"/>
    <mergeCell ref="O130:Q130"/>
    <mergeCell ref="O131:Q131"/>
    <mergeCell ref="D134:E136"/>
    <mergeCell ref="F134:J136"/>
    <mergeCell ref="K134:N136"/>
    <mergeCell ref="AW134:AX134"/>
    <mergeCell ref="AY134:AZ136"/>
    <mergeCell ref="BA134:BF136"/>
    <mergeCell ref="AW135:AX135"/>
    <mergeCell ref="AW136:AX136"/>
    <mergeCell ref="O136:Q136"/>
    <mergeCell ref="A128:A130"/>
    <mergeCell ref="B128:C130"/>
    <mergeCell ref="K116:N118"/>
    <mergeCell ref="AW116:AX116"/>
    <mergeCell ref="AY116:AZ118"/>
    <mergeCell ref="A119:A121"/>
    <mergeCell ref="B119:C121"/>
    <mergeCell ref="D119:E121"/>
    <mergeCell ref="F119:J121"/>
    <mergeCell ref="K119:N121"/>
    <mergeCell ref="AW119:AX119"/>
    <mergeCell ref="AY119:AZ121"/>
    <mergeCell ref="BA116:BF118"/>
    <mergeCell ref="AW117:AX117"/>
    <mergeCell ref="AW118:AX118"/>
    <mergeCell ref="D122:E124"/>
    <mergeCell ref="F122:J124"/>
    <mergeCell ref="O116:Q116"/>
    <mergeCell ref="O115:Q115"/>
    <mergeCell ref="A113:A115"/>
    <mergeCell ref="B113:C115"/>
    <mergeCell ref="D113:E115"/>
    <mergeCell ref="F113:J115"/>
    <mergeCell ref="K113:N115"/>
    <mergeCell ref="O113:Q113"/>
    <mergeCell ref="AW113:AX113"/>
    <mergeCell ref="AY113:AZ115"/>
    <mergeCell ref="BA113:BF115"/>
    <mergeCell ref="AW114:AX114"/>
    <mergeCell ref="AW115:AX115"/>
    <mergeCell ref="O118:Q118"/>
    <mergeCell ref="O119:Q119"/>
    <mergeCell ref="A116:A118"/>
    <mergeCell ref="B116:C118"/>
    <mergeCell ref="D116:E118"/>
    <mergeCell ref="F116:J118"/>
    <mergeCell ref="AY110:AZ112"/>
    <mergeCell ref="BA110:BF112"/>
    <mergeCell ref="O112:Q112"/>
    <mergeCell ref="AY107:AZ109"/>
    <mergeCell ref="BA107:BF109"/>
    <mergeCell ref="O109:Q109"/>
    <mergeCell ref="A110:A112"/>
    <mergeCell ref="B110:C112"/>
    <mergeCell ref="D110:E112"/>
    <mergeCell ref="F110:J112"/>
    <mergeCell ref="K110:N112"/>
    <mergeCell ref="O110:Q110"/>
    <mergeCell ref="AW110:AX110"/>
    <mergeCell ref="AW111:AX111"/>
    <mergeCell ref="AW112:AX112"/>
    <mergeCell ref="AY104:AZ106"/>
    <mergeCell ref="BA104:BF106"/>
    <mergeCell ref="O106:Q106"/>
    <mergeCell ref="A107:A109"/>
    <mergeCell ref="B107:C109"/>
    <mergeCell ref="D107:E109"/>
    <mergeCell ref="F107:J109"/>
    <mergeCell ref="K107:N109"/>
    <mergeCell ref="O107:Q107"/>
    <mergeCell ref="AW107:AX107"/>
    <mergeCell ref="AW108:AX108"/>
    <mergeCell ref="AW109:AX109"/>
    <mergeCell ref="A104:A106"/>
    <mergeCell ref="B104:C106"/>
    <mergeCell ref="D104:E106"/>
    <mergeCell ref="F104:J106"/>
    <mergeCell ref="K104:N106"/>
    <mergeCell ref="O104:Q104"/>
    <mergeCell ref="AW104:AX104"/>
    <mergeCell ref="AW105:AX105"/>
    <mergeCell ref="AW106:AX106"/>
    <mergeCell ref="AY98:AZ100"/>
    <mergeCell ref="BA98:BF100"/>
    <mergeCell ref="O100:Q100"/>
    <mergeCell ref="A101:A103"/>
    <mergeCell ref="B101:C103"/>
    <mergeCell ref="D101:E103"/>
    <mergeCell ref="F101:J103"/>
    <mergeCell ref="K101:N103"/>
    <mergeCell ref="O101:Q101"/>
    <mergeCell ref="AW101:AX101"/>
    <mergeCell ref="AW102:AX102"/>
    <mergeCell ref="AW103:AX103"/>
    <mergeCell ref="AY101:AZ103"/>
    <mergeCell ref="BA101:BF103"/>
    <mergeCell ref="O103:Q103"/>
    <mergeCell ref="A98:A100"/>
    <mergeCell ref="B98:C100"/>
    <mergeCell ref="D98:E100"/>
    <mergeCell ref="F98:J100"/>
    <mergeCell ref="K98:N100"/>
    <mergeCell ref="O98:Q98"/>
    <mergeCell ref="AW98:AX98"/>
    <mergeCell ref="AW99:AX99"/>
    <mergeCell ref="AW100:AX100"/>
    <mergeCell ref="AY92:AZ94"/>
    <mergeCell ref="BA92:BF94"/>
    <mergeCell ref="O94:Q94"/>
    <mergeCell ref="A95:A97"/>
    <mergeCell ref="B95:C97"/>
    <mergeCell ref="D95:E97"/>
    <mergeCell ref="F95:J97"/>
    <mergeCell ref="K95:N97"/>
    <mergeCell ref="O95:Q95"/>
    <mergeCell ref="AW95:AX95"/>
    <mergeCell ref="AW96:AX96"/>
    <mergeCell ref="AW97:AX97"/>
    <mergeCell ref="AY95:AZ97"/>
    <mergeCell ref="BA95:BF97"/>
    <mergeCell ref="O97:Q97"/>
    <mergeCell ref="A92:A94"/>
    <mergeCell ref="B92:C94"/>
    <mergeCell ref="D92:E94"/>
    <mergeCell ref="F92:J94"/>
    <mergeCell ref="K92:N94"/>
    <mergeCell ref="O92:Q92"/>
    <mergeCell ref="AW92:AX92"/>
    <mergeCell ref="AW93:AX93"/>
    <mergeCell ref="AW94:AX94"/>
    <mergeCell ref="AY86:AZ88"/>
    <mergeCell ref="BA86:BF88"/>
    <mergeCell ref="O88:Q88"/>
    <mergeCell ref="A89:A91"/>
    <mergeCell ref="B89:C91"/>
    <mergeCell ref="D89:E91"/>
    <mergeCell ref="F89:J91"/>
    <mergeCell ref="K89:N91"/>
    <mergeCell ref="O89:Q89"/>
    <mergeCell ref="AW89:AX89"/>
    <mergeCell ref="AW90:AX90"/>
    <mergeCell ref="AW91:AX91"/>
    <mergeCell ref="AY89:AZ91"/>
    <mergeCell ref="BA89:BF91"/>
    <mergeCell ref="O91:Q91"/>
    <mergeCell ref="A86:A88"/>
    <mergeCell ref="B86:C88"/>
    <mergeCell ref="D86:E88"/>
    <mergeCell ref="F86:J88"/>
    <mergeCell ref="K86:N88"/>
    <mergeCell ref="O86:Q86"/>
    <mergeCell ref="AW86:AX86"/>
    <mergeCell ref="AW87:AX87"/>
    <mergeCell ref="AW88:AX88"/>
    <mergeCell ref="AY80:AZ82"/>
    <mergeCell ref="BA80:BF82"/>
    <mergeCell ref="O82:Q82"/>
    <mergeCell ref="A83:A85"/>
    <mergeCell ref="B83:C85"/>
    <mergeCell ref="D83:E85"/>
    <mergeCell ref="F83:J85"/>
    <mergeCell ref="K83:N85"/>
    <mergeCell ref="O83:Q83"/>
    <mergeCell ref="AW83:AX83"/>
    <mergeCell ref="AW84:AX84"/>
    <mergeCell ref="AW85:AX85"/>
    <mergeCell ref="AY83:AZ85"/>
    <mergeCell ref="BA83:BF85"/>
    <mergeCell ref="O85:Q85"/>
    <mergeCell ref="A80:A82"/>
    <mergeCell ref="B80:C82"/>
    <mergeCell ref="D80:E82"/>
    <mergeCell ref="F80:J82"/>
    <mergeCell ref="K80:N82"/>
    <mergeCell ref="O80:Q80"/>
    <mergeCell ref="AW80:AX80"/>
    <mergeCell ref="AW81:AX81"/>
    <mergeCell ref="AW82:AX82"/>
    <mergeCell ref="AY74:AZ76"/>
    <mergeCell ref="BA74:BF76"/>
    <mergeCell ref="O76:Q76"/>
    <mergeCell ref="A77:A79"/>
    <mergeCell ref="B77:C79"/>
    <mergeCell ref="D77:E79"/>
    <mergeCell ref="F77:J79"/>
    <mergeCell ref="K77:N79"/>
    <mergeCell ref="O77:Q77"/>
    <mergeCell ref="AW77:AX77"/>
    <mergeCell ref="AW78:AX78"/>
    <mergeCell ref="AW79:AX79"/>
    <mergeCell ref="AY77:AZ79"/>
    <mergeCell ref="BA77:BF79"/>
    <mergeCell ref="O79:Q79"/>
    <mergeCell ref="A74:A76"/>
    <mergeCell ref="B74:C76"/>
    <mergeCell ref="D74:E76"/>
    <mergeCell ref="F74:J76"/>
    <mergeCell ref="K74:N76"/>
    <mergeCell ref="O74:Q74"/>
    <mergeCell ref="AW74:AX74"/>
    <mergeCell ref="AW75:AX75"/>
    <mergeCell ref="AW76:AX76"/>
    <mergeCell ref="AY68:AZ70"/>
    <mergeCell ref="BA68:BF70"/>
    <mergeCell ref="O70:Q70"/>
    <mergeCell ref="A71:A73"/>
    <mergeCell ref="B71:C73"/>
    <mergeCell ref="D71:E73"/>
    <mergeCell ref="F71:J73"/>
    <mergeCell ref="K71:N73"/>
    <mergeCell ref="O71:Q71"/>
    <mergeCell ref="AW71:AX71"/>
    <mergeCell ref="AW72:AX72"/>
    <mergeCell ref="AW73:AX73"/>
    <mergeCell ref="AY71:AZ73"/>
    <mergeCell ref="BA71:BF73"/>
    <mergeCell ref="O73:Q73"/>
    <mergeCell ref="A68:A70"/>
    <mergeCell ref="B68:C70"/>
    <mergeCell ref="D68:E70"/>
    <mergeCell ref="F68:J70"/>
    <mergeCell ref="K68:N70"/>
    <mergeCell ref="O68:Q68"/>
    <mergeCell ref="AW68:AX68"/>
    <mergeCell ref="AW69:AX69"/>
    <mergeCell ref="AW70:AX70"/>
    <mergeCell ref="AY62:AZ64"/>
    <mergeCell ref="BA62:BF64"/>
    <mergeCell ref="O64:Q64"/>
    <mergeCell ref="A65:A67"/>
    <mergeCell ref="B65:C67"/>
    <mergeCell ref="D65:E67"/>
    <mergeCell ref="F65:J67"/>
    <mergeCell ref="K65:N67"/>
    <mergeCell ref="O65:Q65"/>
    <mergeCell ref="AW65:AX65"/>
    <mergeCell ref="AW66:AX66"/>
    <mergeCell ref="AW67:AX67"/>
    <mergeCell ref="AY65:AZ67"/>
    <mergeCell ref="BA65:BF67"/>
    <mergeCell ref="O67:Q67"/>
    <mergeCell ref="A62:A64"/>
    <mergeCell ref="B62:C64"/>
    <mergeCell ref="D62:E64"/>
    <mergeCell ref="F62:J64"/>
    <mergeCell ref="K62:N64"/>
    <mergeCell ref="O62:Q62"/>
    <mergeCell ref="AW62:AX62"/>
    <mergeCell ref="AW63:AX63"/>
    <mergeCell ref="AW64:AX64"/>
    <mergeCell ref="AY56:AZ58"/>
    <mergeCell ref="BA56:BF58"/>
    <mergeCell ref="O58:Q58"/>
    <mergeCell ref="A59:A61"/>
    <mergeCell ref="B59:C61"/>
    <mergeCell ref="D59:E61"/>
    <mergeCell ref="F59:J61"/>
    <mergeCell ref="K59:N61"/>
    <mergeCell ref="O59:Q59"/>
    <mergeCell ref="AW59:AX59"/>
    <mergeCell ref="AW60:AX60"/>
    <mergeCell ref="AW61:AX61"/>
    <mergeCell ref="AY59:AZ61"/>
    <mergeCell ref="BA59:BF61"/>
    <mergeCell ref="O61:Q61"/>
    <mergeCell ref="A56:A58"/>
    <mergeCell ref="B56:C58"/>
    <mergeCell ref="D56:E58"/>
    <mergeCell ref="F56:J58"/>
    <mergeCell ref="K56:N58"/>
    <mergeCell ref="O56:Q56"/>
    <mergeCell ref="AW56:AX56"/>
    <mergeCell ref="AW57:AX57"/>
    <mergeCell ref="AW58:AX58"/>
    <mergeCell ref="AY50:AZ52"/>
    <mergeCell ref="BA50:BF52"/>
    <mergeCell ref="O52:Q52"/>
    <mergeCell ref="A53:A55"/>
    <mergeCell ref="B53:C55"/>
    <mergeCell ref="D53:E55"/>
    <mergeCell ref="F53:J55"/>
    <mergeCell ref="K53:N55"/>
    <mergeCell ref="O53:Q53"/>
    <mergeCell ref="AW53:AX53"/>
    <mergeCell ref="AW54:AX54"/>
    <mergeCell ref="AW55:AX55"/>
    <mergeCell ref="AY53:AZ55"/>
    <mergeCell ref="BA53:BF55"/>
    <mergeCell ref="O55:Q55"/>
    <mergeCell ref="A50:A52"/>
    <mergeCell ref="B50:C52"/>
    <mergeCell ref="D50:E52"/>
    <mergeCell ref="F50:J52"/>
    <mergeCell ref="K50:N52"/>
    <mergeCell ref="O50:Q50"/>
    <mergeCell ref="AW50:AX50"/>
    <mergeCell ref="AW51:AX51"/>
    <mergeCell ref="AW52:AX52"/>
    <mergeCell ref="AY44:AZ46"/>
    <mergeCell ref="BA44:BF46"/>
    <mergeCell ref="O46:Q46"/>
    <mergeCell ref="A47:A49"/>
    <mergeCell ref="B47:C49"/>
    <mergeCell ref="D47:E49"/>
    <mergeCell ref="F47:J49"/>
    <mergeCell ref="K47:N49"/>
    <mergeCell ref="O47:Q47"/>
    <mergeCell ref="AW47:AX47"/>
    <mergeCell ref="AW48:AX48"/>
    <mergeCell ref="AW49:AX49"/>
    <mergeCell ref="AY47:AZ49"/>
    <mergeCell ref="BA47:BF49"/>
    <mergeCell ref="O49:Q49"/>
    <mergeCell ref="A44:A46"/>
    <mergeCell ref="B44:C46"/>
    <mergeCell ref="D44:E46"/>
    <mergeCell ref="F44:J46"/>
    <mergeCell ref="K44:N46"/>
    <mergeCell ref="O44:Q44"/>
    <mergeCell ref="AW44:AX44"/>
    <mergeCell ref="AW45:AX45"/>
    <mergeCell ref="AW46:AX46"/>
    <mergeCell ref="AY38:AZ40"/>
    <mergeCell ref="BA38:BF40"/>
    <mergeCell ref="O40:Q40"/>
    <mergeCell ref="A41:A43"/>
    <mergeCell ref="B41:C43"/>
    <mergeCell ref="D41:E43"/>
    <mergeCell ref="F41:J43"/>
    <mergeCell ref="K41:N43"/>
    <mergeCell ref="O41:Q41"/>
    <mergeCell ref="AW41:AX41"/>
    <mergeCell ref="AW42:AX42"/>
    <mergeCell ref="AW43:AX43"/>
    <mergeCell ref="AY41:AZ43"/>
    <mergeCell ref="BA41:BF43"/>
    <mergeCell ref="O43:Q43"/>
    <mergeCell ref="A38:A40"/>
    <mergeCell ref="B38:C40"/>
    <mergeCell ref="D38:E40"/>
    <mergeCell ref="F38:J40"/>
    <mergeCell ref="K38:N40"/>
    <mergeCell ref="O38:Q38"/>
    <mergeCell ref="AW38:AX38"/>
    <mergeCell ref="AW39:AX39"/>
    <mergeCell ref="AW40:AX40"/>
    <mergeCell ref="AY32:AZ34"/>
    <mergeCell ref="BA32:BF34"/>
    <mergeCell ref="O34:Q34"/>
    <mergeCell ref="A35:A37"/>
    <mergeCell ref="B35:C37"/>
    <mergeCell ref="D35:E37"/>
    <mergeCell ref="F35:J37"/>
    <mergeCell ref="K35:N37"/>
    <mergeCell ref="O35:Q35"/>
    <mergeCell ref="AW35:AX35"/>
    <mergeCell ref="AW36:AX36"/>
    <mergeCell ref="AW37:AX37"/>
    <mergeCell ref="AY35:AZ37"/>
    <mergeCell ref="BA35:BF37"/>
    <mergeCell ref="O37:Q37"/>
    <mergeCell ref="A32:A34"/>
    <mergeCell ref="B32:C34"/>
    <mergeCell ref="D32:E34"/>
    <mergeCell ref="F32:J34"/>
    <mergeCell ref="K32:N34"/>
    <mergeCell ref="O32:Q32"/>
    <mergeCell ref="AW32:AX32"/>
    <mergeCell ref="AW33:AX33"/>
    <mergeCell ref="AW34:AX34"/>
    <mergeCell ref="AY26:AZ28"/>
    <mergeCell ref="BA26:BF28"/>
    <mergeCell ref="O28:Q28"/>
    <mergeCell ref="A29:A31"/>
    <mergeCell ref="B29:C31"/>
    <mergeCell ref="D29:E31"/>
    <mergeCell ref="F29:J31"/>
    <mergeCell ref="K29:N31"/>
    <mergeCell ref="O29:Q29"/>
    <mergeCell ref="A26:A28"/>
    <mergeCell ref="B26:C28"/>
    <mergeCell ref="D26:E28"/>
    <mergeCell ref="F26:J28"/>
    <mergeCell ref="K26:N28"/>
    <mergeCell ref="O26:Q26"/>
    <mergeCell ref="AW28:AX28"/>
    <mergeCell ref="AW29:AX29"/>
    <mergeCell ref="AW30:AX30"/>
    <mergeCell ref="AW31:AX31"/>
    <mergeCell ref="AY29:AZ31"/>
    <mergeCell ref="BA29:BF31"/>
    <mergeCell ref="O31:Q31"/>
    <mergeCell ref="AX18:BA18"/>
    <mergeCell ref="AD19:AG19"/>
    <mergeCell ref="AH19:AL19"/>
    <mergeCell ref="AN19:AW19"/>
    <mergeCell ref="AX19:BA19"/>
    <mergeCell ref="A21:A25"/>
    <mergeCell ref="B21:C25"/>
    <mergeCell ref="D21:E25"/>
    <mergeCell ref="F21:J25"/>
    <mergeCell ref="K21:N25"/>
    <mergeCell ref="O21:Q25"/>
    <mergeCell ref="R21:AV21"/>
    <mergeCell ref="AW21:AX25"/>
    <mergeCell ref="AY21:AZ25"/>
    <mergeCell ref="BA21:BF25"/>
    <mergeCell ref="R22:X22"/>
    <mergeCell ref="Y22:AE22"/>
    <mergeCell ref="AF22:AL22"/>
    <mergeCell ref="AM22:AS22"/>
    <mergeCell ref="AT22:AV22"/>
    <mergeCell ref="AD17:AG17"/>
    <mergeCell ref="AH17:AL17"/>
    <mergeCell ref="AN17:AR17"/>
    <mergeCell ref="AS17:AW17"/>
    <mergeCell ref="AD18:AG18"/>
    <mergeCell ref="AH18:AL18"/>
    <mergeCell ref="AN18:AW18"/>
    <mergeCell ref="B18:F18"/>
    <mergeCell ref="AD16:AG16"/>
    <mergeCell ref="AH16:AL16"/>
    <mergeCell ref="AN16:AR16"/>
    <mergeCell ref="B16:M16"/>
    <mergeCell ref="AD15:AG15"/>
    <mergeCell ref="AH15:AL15"/>
    <mergeCell ref="AN15:AR15"/>
    <mergeCell ref="AS15:AW15"/>
    <mergeCell ref="AX15:BA15"/>
    <mergeCell ref="AD13:AG13"/>
    <mergeCell ref="AH13:AL13"/>
    <mergeCell ref="AN13:AR13"/>
    <mergeCell ref="AS13:AW13"/>
    <mergeCell ref="AX13:BA13"/>
    <mergeCell ref="AD14:AG14"/>
    <mergeCell ref="AH14:AL14"/>
    <mergeCell ref="AN14:AR14"/>
    <mergeCell ref="AS14:AW14"/>
    <mergeCell ref="AH11:AL11"/>
    <mergeCell ref="AN11:AR11"/>
    <mergeCell ref="AS11:AW11"/>
    <mergeCell ref="AX11:BA11"/>
    <mergeCell ref="AD12:AG12"/>
    <mergeCell ref="AH12:AL12"/>
    <mergeCell ref="AN12:AR12"/>
    <mergeCell ref="AS12:AW12"/>
    <mergeCell ref="AX12:BA12"/>
    <mergeCell ref="AI2:AJ2"/>
    <mergeCell ref="AL2:AM2"/>
    <mergeCell ref="AP2:AQ2"/>
    <mergeCell ref="BD2:BE2"/>
    <mergeCell ref="AK4:BE4"/>
    <mergeCell ref="BA6:BB6"/>
    <mergeCell ref="AW27:AX27"/>
    <mergeCell ref="AW26:AX26"/>
    <mergeCell ref="AD10:AG10"/>
    <mergeCell ref="AH10:AL10"/>
    <mergeCell ref="AN10:AR10"/>
    <mergeCell ref="AS10:AW10"/>
    <mergeCell ref="AD8:AG8"/>
    <mergeCell ref="AH8:AL8"/>
    <mergeCell ref="AN8:AR8"/>
    <mergeCell ref="AS8:AW8"/>
    <mergeCell ref="AX8:BA8"/>
    <mergeCell ref="AD9:AG9"/>
    <mergeCell ref="AH9:AL9"/>
    <mergeCell ref="AN9:AR9"/>
    <mergeCell ref="AS9:AW9"/>
    <mergeCell ref="AX9:BA9"/>
    <mergeCell ref="AX10:BA10"/>
    <mergeCell ref="AD11:AG11"/>
  </mergeCells>
  <phoneticPr fontId="1"/>
  <dataValidations count="2">
    <dataValidation type="list" allowBlank="1" showInputMessage="1" showErrorMessage="1" sqref="B26:C142" xr:uid="{00000000-0002-0000-0500-000001000000}">
      <formula1>"管理者,代表者,介護従業者,計画作成担当者"</formula1>
    </dataValidation>
    <dataValidation type="list" allowBlank="1" showErrorMessage="1" promptTitle="該当する英字を選択してください。" prompt="A：常勤で専従　_x000a_B：常勤で兼務_x000a_C：非常勤で専従_x000a_D：非常勤で兼務" sqref="D53:D54 D56:D57 D59:D60 D62:D63 D74:D75 D65:D66 D68:D69 D71:D72 D95:D96 D77:D78 D80:D81 D83:D84 D86:D87 D98:D99 D89:D90 D92:D93 D101:D102 D104:D105 D107:D108 D110:D111 D29:D30 D50:D51 D47:D48 D44:D45 D41:D42 D38:D39 D35:D36 D32:D33 D26:D27 D113:D114 D116:D117 D119:D120 D122:D123 D125:D126 D128:D129 D131:D132 D134:D135 D137:D138 D140:D141" xr:uid="{00000000-0002-0000-0500-000002000000}">
      <formula1>"A,B,C,D"</formula1>
    </dataValidation>
  </dataValidations>
  <printOptions horizontalCentered="1"/>
  <pageMargins left="0.39370078740157483" right="0.39370078740157483" top="0.55118110236220474" bottom="0.35433070866141736" header="0.39370078740157483" footer="0.39370078740157483"/>
  <pageSetup paperSize="9" scale="59" fitToHeight="0" orientation="landscape" useFirstPageNumber="1" r:id="rId1"/>
  <headerFooter alignWithMargins="0"/>
  <rowBreaks count="2" manualBreakCount="2">
    <brk id="52" max="57" man="1"/>
    <brk id="103" max="57" man="1"/>
  </rowBreaks>
  <extLst>
    <ext xmlns:x14="http://schemas.microsoft.com/office/spreadsheetml/2009/9/main" uri="{CCE6A557-97BC-4b89-ADB6-D9C93CAAB3DF}">
      <x14:dataValidations xmlns:xm="http://schemas.microsoft.com/office/excel/2006/main" count="1">
        <x14: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xr:uid="{3B17DC47-5DCE-41E1-9D83-073107833732}">
          <x14:formula1>
            <xm:f>'【記載例】従業者名簿（GH）'!$AF$1:$AF$11</xm:f>
          </x14:formula1>
          <xm:sqref>F26:J142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FFFF00"/>
    <pageSetUpPr fitToPage="1"/>
  </sheetPr>
  <dimension ref="A1:AA1289"/>
  <sheetViews>
    <sheetView showGridLines="0" view="pageBreakPreview" zoomScaleNormal="100" zoomScaleSheetLayoutView="100" workbookViewId="0">
      <selection activeCell="AA723" sqref="AA723:AA724"/>
    </sheetView>
  </sheetViews>
  <sheetFormatPr defaultColWidth="9" defaultRowHeight="13.5" x14ac:dyDescent="0.15"/>
  <cols>
    <col min="1" max="3" width="4.125" style="141" customWidth="1"/>
    <col min="4" max="23" width="3.625" style="141" customWidth="1"/>
    <col min="24" max="26" width="4.125" style="141" customWidth="1"/>
    <col min="27" max="16384" width="9" style="42"/>
  </cols>
  <sheetData>
    <row r="1" spans="1:26" s="154" customFormat="1" ht="16.5" customHeight="1" x14ac:dyDescent="0.15">
      <c r="A1" s="214" t="s">
        <v>662</v>
      </c>
      <c r="B1" s="155"/>
      <c r="C1" s="155"/>
      <c r="D1" s="155"/>
      <c r="E1" s="155"/>
      <c r="F1" s="155"/>
      <c r="G1" s="155"/>
      <c r="H1" s="155"/>
      <c r="I1" s="155"/>
      <c r="J1" s="155"/>
      <c r="K1" s="155"/>
      <c r="L1" s="155"/>
      <c r="M1" s="155"/>
      <c r="N1" s="155"/>
      <c r="O1" s="155"/>
      <c r="P1" s="155"/>
      <c r="Q1" s="155"/>
      <c r="R1" s="155"/>
      <c r="S1" s="155"/>
      <c r="T1" s="155"/>
      <c r="U1" s="155"/>
      <c r="V1" s="155"/>
      <c r="W1" s="155"/>
      <c r="X1" s="155"/>
      <c r="Y1" s="155"/>
      <c r="Z1" s="155"/>
    </row>
    <row r="2" spans="1:26" s="154" customFormat="1" ht="16.5" customHeight="1" x14ac:dyDescent="0.15">
      <c r="B2" s="155"/>
      <c r="C2" s="155"/>
      <c r="D2" s="155"/>
      <c r="E2" s="155"/>
      <c r="F2" s="155"/>
      <c r="G2" s="155"/>
      <c r="H2" s="155"/>
      <c r="I2" s="155"/>
      <c r="J2" s="155"/>
      <c r="K2" s="155"/>
      <c r="L2" s="155"/>
      <c r="M2" s="155"/>
      <c r="N2" s="155"/>
      <c r="O2" s="155"/>
      <c r="P2" s="155"/>
      <c r="Q2" s="155"/>
      <c r="R2" s="155"/>
      <c r="S2" s="155"/>
      <c r="T2" s="155"/>
      <c r="U2" s="155"/>
      <c r="V2" s="155"/>
      <c r="W2" s="155"/>
      <c r="X2" s="155"/>
      <c r="Y2" s="155"/>
      <c r="Z2" s="155"/>
    </row>
    <row r="3" spans="1:26" s="154" customFormat="1" ht="16.5" customHeight="1" x14ac:dyDescent="0.15">
      <c r="A3" s="1138" t="s">
        <v>1</v>
      </c>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138"/>
    </row>
    <row r="4" spans="1:26" s="154" customFormat="1" ht="16.5" customHeight="1" x14ac:dyDescent="0.15">
      <c r="A4" s="1138"/>
      <c r="B4" s="1138"/>
      <c r="C4" s="1138"/>
      <c r="D4" s="1138"/>
      <c r="E4" s="1138"/>
      <c r="F4" s="1138"/>
      <c r="G4" s="1138"/>
      <c r="H4" s="1138"/>
      <c r="I4" s="1138"/>
      <c r="J4" s="1138"/>
      <c r="K4" s="1138"/>
      <c r="L4" s="1138"/>
      <c r="M4" s="1138"/>
      <c r="N4" s="1138"/>
      <c r="O4" s="1138"/>
      <c r="P4" s="1138"/>
      <c r="Q4" s="1138"/>
      <c r="R4" s="1138"/>
      <c r="S4" s="1138"/>
      <c r="T4" s="1138"/>
      <c r="U4" s="1138"/>
      <c r="V4" s="1138"/>
      <c r="W4" s="1138"/>
      <c r="X4" s="1138"/>
      <c r="Y4" s="1138"/>
      <c r="Z4" s="1138"/>
    </row>
    <row r="5" spans="1:26" s="154" customFormat="1" ht="16.5" customHeight="1" x14ac:dyDescent="0.15">
      <c r="A5" s="1138"/>
      <c r="B5" s="1138"/>
      <c r="C5" s="1138"/>
      <c r="D5" s="1138"/>
      <c r="E5" s="1138"/>
      <c r="F5" s="1138"/>
      <c r="G5" s="1138"/>
      <c r="H5" s="1138"/>
      <c r="I5" s="1138"/>
      <c r="J5" s="1138"/>
      <c r="K5" s="1138"/>
      <c r="L5" s="1138"/>
      <c r="M5" s="1138"/>
      <c r="N5" s="1138"/>
      <c r="O5" s="1138"/>
      <c r="P5" s="1138"/>
      <c r="Q5" s="1138"/>
      <c r="R5" s="1138"/>
      <c r="S5" s="1138"/>
      <c r="T5" s="1138"/>
      <c r="U5" s="1138"/>
      <c r="V5" s="1138"/>
      <c r="W5" s="1138"/>
      <c r="X5" s="1138"/>
      <c r="Y5" s="1138"/>
      <c r="Z5" s="1138"/>
    </row>
    <row r="6" spans="1:26" s="154" customFormat="1" ht="16.5" customHeight="1" x14ac:dyDescent="0.15">
      <c r="A6" s="209"/>
      <c r="B6" s="209"/>
      <c r="C6" s="209"/>
      <c r="D6" s="209"/>
      <c r="E6" s="209"/>
      <c r="F6" s="209"/>
      <c r="G6" s="209"/>
      <c r="H6" s="209"/>
      <c r="I6" s="209"/>
      <c r="J6" s="209"/>
      <c r="K6" s="209"/>
      <c r="L6" s="209"/>
      <c r="M6" s="209"/>
      <c r="N6" s="209"/>
      <c r="O6" s="209"/>
      <c r="P6" s="209"/>
      <c r="Q6" s="209"/>
      <c r="R6" s="209"/>
      <c r="S6" s="209"/>
      <c r="T6" s="209"/>
      <c r="U6" s="209"/>
      <c r="V6" s="209"/>
      <c r="W6" s="209"/>
      <c r="X6" s="209"/>
      <c r="Y6" s="209"/>
      <c r="Z6" s="209"/>
    </row>
    <row r="7" spans="1:26" s="154" customFormat="1" ht="16.5" customHeight="1" x14ac:dyDescent="0.15">
      <c r="A7" s="209"/>
      <c r="B7" s="209"/>
      <c r="C7" s="209"/>
      <c r="D7" s="209"/>
      <c r="E7" s="209"/>
      <c r="F7" s="209"/>
      <c r="G7" s="209"/>
      <c r="H7" s="209"/>
      <c r="I7" s="209"/>
      <c r="J7" s="209"/>
      <c r="K7" s="209"/>
      <c r="L7" s="209"/>
      <c r="M7" s="209"/>
      <c r="N7" s="209"/>
      <c r="O7" s="209"/>
      <c r="P7" s="209"/>
      <c r="Q7" s="209"/>
      <c r="R7" s="209"/>
      <c r="S7" s="209"/>
      <c r="T7" s="209"/>
      <c r="U7" s="209"/>
      <c r="V7" s="209"/>
      <c r="W7" s="209"/>
      <c r="X7" s="209"/>
      <c r="Y7" s="209"/>
      <c r="Z7" s="209"/>
    </row>
    <row r="8" spans="1:26" s="154" customFormat="1" ht="16.5" customHeight="1" x14ac:dyDescent="0.15">
      <c r="A8" s="209"/>
      <c r="B8" s="210"/>
      <c r="C8" s="210"/>
      <c r="D8" s="210"/>
      <c r="E8" s="210"/>
      <c r="F8" s="210"/>
      <c r="G8" s="210"/>
      <c r="H8" s="210"/>
      <c r="I8" s="210"/>
      <c r="J8" s="210"/>
      <c r="K8" s="210"/>
      <c r="L8" s="210"/>
      <c r="M8" s="210"/>
      <c r="N8" s="210"/>
      <c r="O8" s="210"/>
      <c r="P8" s="210"/>
      <c r="Q8" s="210"/>
      <c r="R8" s="210"/>
      <c r="S8" s="210"/>
      <c r="T8" s="210"/>
      <c r="U8" s="210"/>
      <c r="V8" s="210"/>
      <c r="W8" s="210"/>
      <c r="X8" s="210"/>
      <c r="Y8" s="210"/>
      <c r="Z8" s="210"/>
    </row>
    <row r="9" spans="1:26" s="154" customFormat="1" ht="16.5" customHeight="1" x14ac:dyDescent="0.15">
      <c r="A9" s="1139" t="s">
        <v>0</v>
      </c>
      <c r="B9" s="1139"/>
      <c r="C9" s="1139"/>
      <c r="D9" s="1139"/>
      <c r="E9" s="1139"/>
      <c r="F9" s="1139"/>
      <c r="G9" s="1139"/>
      <c r="H9" s="1139"/>
      <c r="I9" s="1139"/>
      <c r="J9" s="1139"/>
      <c r="K9" s="1139"/>
      <c r="L9" s="1139"/>
      <c r="M9" s="1139"/>
      <c r="N9" s="1139"/>
      <c r="O9" s="1139"/>
      <c r="P9" s="1139"/>
      <c r="Q9" s="1139"/>
      <c r="R9" s="1139"/>
      <c r="S9" s="1139"/>
      <c r="T9" s="1139"/>
      <c r="U9" s="1139"/>
      <c r="V9" s="1139"/>
      <c r="W9" s="1139"/>
      <c r="X9" s="1139"/>
      <c r="Y9" s="1139"/>
      <c r="Z9" s="1139"/>
    </row>
    <row r="10" spans="1:26" s="154" customFormat="1" ht="16.5" customHeight="1" x14ac:dyDescent="0.15">
      <c r="A10" s="1139"/>
      <c r="B10" s="1139"/>
      <c r="C10" s="1139"/>
      <c r="D10" s="1139"/>
      <c r="E10" s="1139"/>
      <c r="F10" s="1139"/>
      <c r="G10" s="1139"/>
      <c r="H10" s="1139"/>
      <c r="I10" s="1139"/>
      <c r="J10" s="1139"/>
      <c r="K10" s="1139"/>
      <c r="L10" s="1139"/>
      <c r="M10" s="1139"/>
      <c r="N10" s="1139"/>
      <c r="O10" s="1139"/>
      <c r="P10" s="1139"/>
      <c r="Q10" s="1139"/>
      <c r="R10" s="1139"/>
      <c r="S10" s="1139"/>
      <c r="T10" s="1139"/>
      <c r="U10" s="1139"/>
      <c r="V10" s="1139"/>
      <c r="W10" s="1139"/>
      <c r="X10" s="1139"/>
      <c r="Y10" s="1139"/>
      <c r="Z10" s="1139"/>
    </row>
    <row r="11" spans="1:26" s="154" customFormat="1" ht="16.5" customHeight="1" x14ac:dyDescent="0.15">
      <c r="A11" s="1139" t="s">
        <v>561</v>
      </c>
      <c r="B11" s="1139"/>
      <c r="C11" s="1139"/>
      <c r="D11" s="1139"/>
      <c r="E11" s="1139"/>
      <c r="F11" s="1140"/>
      <c r="G11" s="1140"/>
      <c r="H11" s="1140"/>
      <c r="I11" s="1140"/>
      <c r="J11" s="1140"/>
      <c r="K11" s="1140"/>
      <c r="L11" s="1140"/>
      <c r="M11" s="1140"/>
      <c r="N11" s="1139" t="s">
        <v>884</v>
      </c>
      <c r="O11" s="1139"/>
      <c r="P11" s="1139"/>
      <c r="Q11" s="1139"/>
      <c r="R11" s="1139" t="s">
        <v>562</v>
      </c>
      <c r="S11" s="1139"/>
      <c r="T11" s="1139"/>
      <c r="U11" s="1139"/>
      <c r="V11" s="1139"/>
      <c r="W11" s="1139"/>
      <c r="X11" s="1139"/>
      <c r="Y11" s="1139"/>
      <c r="Z11" s="1139"/>
    </row>
    <row r="12" spans="1:26" s="154" customFormat="1" ht="16.5" customHeight="1" x14ac:dyDescent="0.15">
      <c r="A12" s="1139"/>
      <c r="B12" s="1139"/>
      <c r="C12" s="1139"/>
      <c r="D12" s="1139"/>
      <c r="E12" s="1139"/>
      <c r="F12" s="1140"/>
      <c r="G12" s="1140"/>
      <c r="H12" s="1140"/>
      <c r="I12" s="1140"/>
      <c r="J12" s="1140"/>
      <c r="K12" s="1140"/>
      <c r="L12" s="1140"/>
      <c r="M12" s="1140"/>
      <c r="N12" s="1139"/>
      <c r="O12" s="1139"/>
      <c r="P12" s="1139"/>
      <c r="Q12" s="1139"/>
      <c r="R12" s="1139"/>
      <c r="S12" s="1139"/>
      <c r="T12" s="1139"/>
      <c r="U12" s="1139"/>
      <c r="V12" s="1139"/>
      <c r="W12" s="1139"/>
      <c r="X12" s="1139"/>
      <c r="Y12" s="1139"/>
      <c r="Z12" s="1139"/>
    </row>
    <row r="13" spans="1:26" s="154" customFormat="1" ht="16.5" customHeight="1" x14ac:dyDescent="0.15">
      <c r="A13" s="19"/>
      <c r="B13" s="211"/>
      <c r="C13" s="211"/>
      <c r="D13" s="211"/>
      <c r="E13" s="211"/>
      <c r="F13" s="436"/>
      <c r="G13" s="436"/>
      <c r="H13" s="436"/>
      <c r="I13" s="436"/>
      <c r="J13" s="436"/>
      <c r="K13" s="436"/>
      <c r="L13" s="436"/>
      <c r="M13" s="436"/>
      <c r="N13" s="211"/>
      <c r="O13" s="211"/>
      <c r="P13" s="211"/>
      <c r="Q13" s="211"/>
      <c r="R13" s="211"/>
      <c r="S13" s="211"/>
      <c r="T13" s="211"/>
      <c r="U13" s="211"/>
      <c r="V13" s="211"/>
      <c r="W13" s="211"/>
      <c r="X13" s="211"/>
      <c r="Y13" s="211"/>
      <c r="Z13" s="43"/>
    </row>
    <row r="14" spans="1:26" s="154" customFormat="1" ht="16.5" customHeight="1" x14ac:dyDescent="0.15">
      <c r="A14" s="1141" t="s">
        <v>563</v>
      </c>
      <c r="B14" s="1141"/>
      <c r="C14" s="1141"/>
      <c r="D14" s="1141"/>
      <c r="E14" s="1141"/>
      <c r="F14" s="1141"/>
      <c r="G14" s="1141"/>
      <c r="H14" s="1141"/>
      <c r="I14" s="1141"/>
      <c r="J14" s="1141"/>
      <c r="K14" s="1141"/>
      <c r="L14" s="1141"/>
      <c r="M14" s="1141"/>
      <c r="N14" s="1141"/>
      <c r="O14" s="1141"/>
      <c r="P14" s="1141"/>
      <c r="Q14" s="1141"/>
      <c r="R14" s="1141"/>
      <c r="S14" s="1141"/>
      <c r="T14" s="1141"/>
      <c r="U14" s="1141"/>
      <c r="V14" s="1141"/>
      <c r="W14" s="1141"/>
      <c r="X14" s="1141"/>
      <c r="Y14" s="1141"/>
      <c r="Z14" s="1141"/>
    </row>
    <row r="15" spans="1:26" s="154" customFormat="1" ht="16.5" customHeight="1" x14ac:dyDescent="0.15">
      <c r="A15" s="1141"/>
      <c r="B15" s="1141"/>
      <c r="C15" s="1141"/>
      <c r="D15" s="1141"/>
      <c r="E15" s="1141"/>
      <c r="F15" s="1141"/>
      <c r="G15" s="1141"/>
      <c r="H15" s="1141"/>
      <c r="I15" s="1141"/>
      <c r="J15" s="1141"/>
      <c r="K15" s="1141"/>
      <c r="L15" s="1141"/>
      <c r="M15" s="1141"/>
      <c r="N15" s="1141"/>
      <c r="O15" s="1141"/>
      <c r="P15" s="1141"/>
      <c r="Q15" s="1141"/>
      <c r="R15" s="1141"/>
      <c r="S15" s="1141"/>
      <c r="T15" s="1141"/>
      <c r="U15" s="1141"/>
      <c r="V15" s="1141"/>
      <c r="W15" s="1141"/>
      <c r="X15" s="1141"/>
      <c r="Y15" s="1141"/>
      <c r="Z15" s="1141"/>
    </row>
    <row r="16" spans="1:26" s="455" customFormat="1" ht="16.5" customHeight="1" x14ac:dyDescent="0.15">
      <c r="A16" s="453"/>
      <c r="B16" s="454" t="s">
        <v>384</v>
      </c>
      <c r="C16" s="683" t="s">
        <v>896</v>
      </c>
      <c r="D16" s="683"/>
      <c r="E16" s="683"/>
      <c r="F16" s="683"/>
      <c r="G16" s="683"/>
      <c r="H16" s="683"/>
      <c r="I16" s="683"/>
      <c r="J16" s="683"/>
      <c r="K16" s="683"/>
      <c r="L16" s="683"/>
      <c r="M16" s="683"/>
      <c r="N16" s="683"/>
      <c r="O16" s="683"/>
      <c r="P16" s="683"/>
      <c r="Q16" s="683"/>
      <c r="R16" s="683"/>
      <c r="S16" s="683"/>
      <c r="T16" s="683"/>
      <c r="U16" s="683"/>
      <c r="V16" s="683"/>
      <c r="W16" s="683"/>
      <c r="X16" s="683"/>
      <c r="Y16" s="683"/>
      <c r="Z16" s="683"/>
    </row>
    <row r="17" spans="1:26" s="455" customFormat="1" ht="16.5" customHeight="1" x14ac:dyDescent="0.15">
      <c r="A17" s="453"/>
      <c r="B17" s="456"/>
      <c r="C17" s="683"/>
      <c r="D17" s="683"/>
      <c r="E17" s="683"/>
      <c r="F17" s="683"/>
      <c r="G17" s="683"/>
      <c r="H17" s="683"/>
      <c r="I17" s="683"/>
      <c r="J17" s="683"/>
      <c r="K17" s="683"/>
      <c r="L17" s="683"/>
      <c r="M17" s="683"/>
      <c r="N17" s="683"/>
      <c r="O17" s="683"/>
      <c r="P17" s="683"/>
      <c r="Q17" s="683"/>
      <c r="R17" s="683"/>
      <c r="S17" s="683"/>
      <c r="T17" s="683"/>
      <c r="U17" s="683"/>
      <c r="V17" s="683"/>
      <c r="W17" s="683"/>
      <c r="X17" s="683"/>
      <c r="Y17" s="683"/>
      <c r="Z17" s="683"/>
    </row>
    <row r="18" spans="1:26" s="455" customFormat="1" ht="16.5" customHeight="1" x14ac:dyDescent="0.15">
      <c r="A18" s="453"/>
      <c r="B18" s="457" t="s">
        <v>384</v>
      </c>
      <c r="C18" s="684" t="s">
        <v>776</v>
      </c>
      <c r="D18" s="684"/>
      <c r="E18" s="684"/>
      <c r="F18" s="684"/>
      <c r="G18" s="684"/>
      <c r="H18" s="684"/>
      <c r="I18" s="684"/>
      <c r="J18" s="684"/>
      <c r="K18" s="684"/>
      <c r="L18" s="684"/>
      <c r="M18" s="684"/>
      <c r="N18" s="684"/>
      <c r="O18" s="684"/>
      <c r="P18" s="684"/>
      <c r="Q18" s="684"/>
      <c r="R18" s="684"/>
      <c r="S18" s="684"/>
      <c r="T18" s="684"/>
      <c r="U18" s="684"/>
      <c r="V18" s="684"/>
      <c r="W18" s="684"/>
      <c r="X18" s="684"/>
      <c r="Y18" s="684"/>
    </row>
    <row r="19" spans="1:26" s="455" customFormat="1" ht="16.5" customHeight="1" x14ac:dyDescent="0.15">
      <c r="A19" s="453"/>
      <c r="B19" s="457" t="s">
        <v>384</v>
      </c>
      <c r="C19" s="685" t="s">
        <v>897</v>
      </c>
      <c r="D19" s="686"/>
      <c r="E19" s="686"/>
      <c r="F19" s="686"/>
      <c r="G19" s="686"/>
      <c r="H19" s="686"/>
      <c r="I19" s="686"/>
      <c r="J19" s="686"/>
      <c r="K19" s="686"/>
      <c r="L19" s="686"/>
      <c r="M19" s="686"/>
      <c r="N19" s="686"/>
      <c r="O19" s="686"/>
      <c r="P19" s="686"/>
      <c r="Q19" s="686"/>
      <c r="R19" s="686"/>
      <c r="S19" s="686"/>
      <c r="T19" s="686"/>
      <c r="U19" s="686"/>
      <c r="V19" s="686"/>
      <c r="W19" s="686"/>
      <c r="X19" s="686"/>
      <c r="Y19" s="686"/>
      <c r="Z19" s="686"/>
    </row>
    <row r="20" spans="1:26" s="455" customFormat="1" ht="16.5" customHeight="1" x14ac:dyDescent="0.15">
      <c r="A20" s="453"/>
      <c r="B20" s="457"/>
      <c r="C20" s="686"/>
      <c r="D20" s="686"/>
      <c r="E20" s="686"/>
      <c r="F20" s="686"/>
      <c r="G20" s="686"/>
      <c r="H20" s="686"/>
      <c r="I20" s="686"/>
      <c r="J20" s="686"/>
      <c r="K20" s="686"/>
      <c r="L20" s="686"/>
      <c r="M20" s="686"/>
      <c r="N20" s="686"/>
      <c r="O20" s="686"/>
      <c r="P20" s="686"/>
      <c r="Q20" s="686"/>
      <c r="R20" s="686"/>
      <c r="S20" s="686"/>
      <c r="T20" s="686"/>
      <c r="U20" s="686"/>
      <c r="V20" s="686"/>
      <c r="W20" s="686"/>
      <c r="X20" s="686"/>
      <c r="Y20" s="686"/>
      <c r="Z20" s="686"/>
    </row>
    <row r="21" spans="1:26" s="154" customFormat="1" ht="16.5" customHeight="1" x14ac:dyDescent="0.15">
      <c r="A21" s="212"/>
      <c r="B21" s="213"/>
      <c r="C21" s="304"/>
      <c r="D21" s="304"/>
      <c r="E21" s="304"/>
      <c r="F21" s="304"/>
      <c r="G21" s="304"/>
      <c r="H21" s="304"/>
      <c r="I21" s="304"/>
      <c r="J21" s="304"/>
      <c r="K21" s="304"/>
      <c r="L21" s="304"/>
      <c r="M21" s="304"/>
      <c r="N21" s="304"/>
      <c r="O21" s="304"/>
      <c r="P21" s="304"/>
      <c r="Q21" s="304"/>
      <c r="R21" s="304"/>
      <c r="S21" s="304"/>
      <c r="T21" s="304"/>
      <c r="U21" s="304"/>
      <c r="V21" s="304"/>
      <c r="W21" s="304"/>
      <c r="X21" s="304"/>
      <c r="Y21" s="304"/>
    </row>
    <row r="22" spans="1:26" s="154" customFormat="1" ht="16.5" customHeight="1" x14ac:dyDescent="0.15">
      <c r="A22" s="1142" t="s">
        <v>497</v>
      </c>
      <c r="B22" s="1142"/>
      <c r="C22" s="1142"/>
      <c r="D22" s="1142"/>
      <c r="E22" s="1142"/>
      <c r="F22" s="1142"/>
      <c r="G22" s="1142"/>
      <c r="H22" s="1142"/>
      <c r="I22" s="1142"/>
      <c r="J22" s="1142"/>
      <c r="K22" s="1142"/>
      <c r="L22" s="1142"/>
      <c r="M22" s="1142"/>
      <c r="N22" s="1142"/>
      <c r="O22" s="1142"/>
      <c r="P22" s="1142"/>
      <c r="Q22" s="1142"/>
      <c r="R22" s="1142"/>
      <c r="S22" s="1142"/>
      <c r="T22" s="1142"/>
      <c r="U22" s="1142"/>
      <c r="V22" s="1142"/>
      <c r="W22" s="1142"/>
      <c r="X22" s="1142"/>
      <c r="Y22" s="1142"/>
      <c r="Z22" s="1142"/>
    </row>
    <row r="23" spans="1:26" s="154" customFormat="1" ht="16.5" customHeight="1" x14ac:dyDescent="0.15">
      <c r="A23" s="1142"/>
      <c r="B23" s="1142"/>
      <c r="C23" s="1142"/>
      <c r="D23" s="1142"/>
      <c r="E23" s="1142"/>
      <c r="F23" s="1142"/>
      <c r="G23" s="1142"/>
      <c r="H23" s="1142"/>
      <c r="I23" s="1142"/>
      <c r="J23" s="1142"/>
      <c r="K23" s="1142"/>
      <c r="L23" s="1142"/>
      <c r="M23" s="1142"/>
      <c r="N23" s="1142"/>
      <c r="O23" s="1142"/>
      <c r="P23" s="1142"/>
      <c r="Q23" s="1142"/>
      <c r="R23" s="1142"/>
      <c r="S23" s="1142"/>
      <c r="T23" s="1142"/>
      <c r="U23" s="1142"/>
      <c r="V23" s="1142"/>
      <c r="W23" s="1142"/>
      <c r="X23" s="1142"/>
      <c r="Y23" s="1142"/>
      <c r="Z23" s="1142"/>
    </row>
    <row r="24" spans="1:26" s="154" customFormat="1" ht="16.5" customHeight="1" x14ac:dyDescent="0.15">
      <c r="A24" s="1143" t="s">
        <v>564</v>
      </c>
      <c r="B24" s="1144"/>
      <c r="C24" s="1144"/>
      <c r="D24" s="1145"/>
      <c r="E24" s="1149" t="s">
        <v>565</v>
      </c>
      <c r="F24" s="1150"/>
      <c r="G24" s="1150"/>
      <c r="H24" s="1150"/>
      <c r="I24" s="1150"/>
      <c r="J24" s="1150"/>
      <c r="K24" s="1150"/>
      <c r="L24" s="1150"/>
      <c r="M24" s="1150"/>
      <c r="N24" s="1150"/>
      <c r="O24" s="1150"/>
      <c r="P24" s="1150"/>
      <c r="Q24" s="1150"/>
      <c r="R24" s="1150"/>
      <c r="S24" s="1150"/>
      <c r="T24" s="1150"/>
      <c r="U24" s="1150"/>
      <c r="V24" s="1150"/>
      <c r="W24" s="1150"/>
      <c r="X24" s="1150"/>
      <c r="Y24" s="1150"/>
      <c r="Z24" s="1151"/>
    </row>
    <row r="25" spans="1:26" s="154" customFormat="1" ht="16.5" customHeight="1" x14ac:dyDescent="0.15">
      <c r="A25" s="1146"/>
      <c r="B25" s="1147"/>
      <c r="C25" s="1147"/>
      <c r="D25" s="1148"/>
      <c r="E25" s="1152"/>
      <c r="F25" s="1153"/>
      <c r="G25" s="1153"/>
      <c r="H25" s="1153"/>
      <c r="I25" s="1153"/>
      <c r="J25" s="1153"/>
      <c r="K25" s="1153"/>
      <c r="L25" s="1153"/>
      <c r="M25" s="1153"/>
      <c r="N25" s="1153"/>
      <c r="O25" s="1153"/>
      <c r="P25" s="1153"/>
      <c r="Q25" s="1153"/>
      <c r="R25" s="1153"/>
      <c r="S25" s="1153"/>
      <c r="T25" s="1153"/>
      <c r="U25" s="1153"/>
      <c r="V25" s="1153"/>
      <c r="W25" s="1153"/>
      <c r="X25" s="1153"/>
      <c r="Y25" s="1153"/>
      <c r="Z25" s="1154"/>
    </row>
    <row r="26" spans="1:26" s="154" customFormat="1" ht="16.5" customHeight="1" x14ac:dyDescent="0.15">
      <c r="A26" s="1143" t="s">
        <v>566</v>
      </c>
      <c r="B26" s="1144"/>
      <c r="C26" s="1144"/>
      <c r="D26" s="1145"/>
      <c r="E26" s="1143" t="s">
        <v>567</v>
      </c>
      <c r="F26" s="1144"/>
      <c r="G26" s="1144"/>
      <c r="H26" s="1144"/>
      <c r="I26" s="1144"/>
      <c r="J26" s="1144"/>
      <c r="K26" s="1144"/>
      <c r="L26" s="1144"/>
      <c r="M26" s="1144"/>
      <c r="N26" s="1144"/>
      <c r="O26" s="1144"/>
      <c r="P26" s="1144"/>
      <c r="Q26" s="1144"/>
      <c r="R26" s="1144"/>
      <c r="S26" s="1144"/>
      <c r="T26" s="1144"/>
      <c r="U26" s="1144"/>
      <c r="V26" s="1144"/>
      <c r="W26" s="1144"/>
      <c r="X26" s="1144"/>
      <c r="Y26" s="1144"/>
      <c r="Z26" s="1145"/>
    </row>
    <row r="27" spans="1:26" s="154" customFormat="1" ht="16.5" customHeight="1" x14ac:dyDescent="0.15">
      <c r="A27" s="1146"/>
      <c r="B27" s="1147"/>
      <c r="C27" s="1147"/>
      <c r="D27" s="1148"/>
      <c r="E27" s="1146"/>
      <c r="F27" s="1147"/>
      <c r="G27" s="1147"/>
      <c r="H27" s="1147"/>
      <c r="I27" s="1147"/>
      <c r="J27" s="1147"/>
      <c r="K27" s="1147"/>
      <c r="L27" s="1147"/>
      <c r="M27" s="1147"/>
      <c r="N27" s="1147"/>
      <c r="O27" s="1147"/>
      <c r="P27" s="1147"/>
      <c r="Q27" s="1147"/>
      <c r="R27" s="1147"/>
      <c r="S27" s="1147"/>
      <c r="T27" s="1147"/>
      <c r="U27" s="1147"/>
      <c r="V27" s="1147"/>
      <c r="W27" s="1147"/>
      <c r="X27" s="1147"/>
      <c r="Y27" s="1147"/>
      <c r="Z27" s="1148"/>
    </row>
    <row r="28" spans="1:26" s="154" customFormat="1" ht="16.5" customHeight="1" x14ac:dyDescent="0.15">
      <c r="A28" s="1143" t="s">
        <v>568</v>
      </c>
      <c r="B28" s="1144"/>
      <c r="C28" s="1144"/>
      <c r="D28" s="1145"/>
      <c r="E28" s="1158" t="s">
        <v>569</v>
      </c>
      <c r="F28" s="1158"/>
      <c r="G28" s="1158"/>
      <c r="H28" s="1158"/>
      <c r="I28" s="1158"/>
      <c r="J28" s="1158"/>
      <c r="K28" s="1158"/>
      <c r="L28" s="1158"/>
      <c r="M28" s="1158"/>
      <c r="N28" s="1158"/>
      <c r="O28" s="1158"/>
      <c r="P28" s="1158"/>
      <c r="Q28" s="1158"/>
      <c r="R28" s="1158"/>
      <c r="S28" s="1158"/>
      <c r="T28" s="1158"/>
      <c r="U28" s="1158"/>
      <c r="V28" s="1158"/>
      <c r="W28" s="1158"/>
      <c r="X28" s="1158"/>
      <c r="Y28" s="1158"/>
      <c r="Z28" s="1158"/>
    </row>
    <row r="29" spans="1:26" s="154" customFormat="1" ht="16.5" customHeight="1" x14ac:dyDescent="0.15">
      <c r="A29" s="1155"/>
      <c r="B29" s="1156"/>
      <c r="C29" s="1156"/>
      <c r="D29" s="1157"/>
      <c r="E29" s="1158"/>
      <c r="F29" s="1158"/>
      <c r="G29" s="1158"/>
      <c r="H29" s="1158"/>
      <c r="I29" s="1158"/>
      <c r="J29" s="1158"/>
      <c r="K29" s="1158"/>
      <c r="L29" s="1158"/>
      <c r="M29" s="1158"/>
      <c r="N29" s="1158"/>
      <c r="O29" s="1158"/>
      <c r="P29" s="1158"/>
      <c r="Q29" s="1158"/>
      <c r="R29" s="1158"/>
      <c r="S29" s="1158"/>
      <c r="T29" s="1158"/>
      <c r="U29" s="1158"/>
      <c r="V29" s="1158"/>
      <c r="W29" s="1158"/>
      <c r="X29" s="1158"/>
      <c r="Y29" s="1158"/>
      <c r="Z29" s="1158"/>
    </row>
    <row r="30" spans="1:26" s="154" customFormat="1" ht="16.5" customHeight="1" x14ac:dyDescent="0.15">
      <c r="A30" s="1146"/>
      <c r="B30" s="1147"/>
      <c r="C30" s="1147"/>
      <c r="D30" s="1148"/>
      <c r="E30" s="1158"/>
      <c r="F30" s="1158"/>
      <c r="G30" s="1158"/>
      <c r="H30" s="1158"/>
      <c r="I30" s="1158"/>
      <c r="J30" s="1158"/>
      <c r="K30" s="1158"/>
      <c r="L30" s="1158"/>
      <c r="M30" s="1158"/>
      <c r="N30" s="1158"/>
      <c r="O30" s="1158"/>
      <c r="P30" s="1158"/>
      <c r="Q30" s="1158"/>
      <c r="R30" s="1158"/>
      <c r="S30" s="1158"/>
      <c r="T30" s="1158"/>
      <c r="U30" s="1158"/>
      <c r="V30" s="1158"/>
      <c r="W30" s="1158"/>
      <c r="X30" s="1158"/>
      <c r="Y30" s="1158"/>
      <c r="Z30" s="1158"/>
    </row>
    <row r="31" spans="1:26" s="154" customFormat="1" ht="16.5" customHeight="1" x14ac:dyDescent="0.15">
      <c r="A31" s="1143" t="s">
        <v>570</v>
      </c>
      <c r="B31" s="1144"/>
      <c r="C31" s="1144"/>
      <c r="D31" s="1145"/>
      <c r="E31" s="1158" t="s">
        <v>571</v>
      </c>
      <c r="F31" s="1158"/>
      <c r="G31" s="1158"/>
      <c r="H31" s="1158"/>
      <c r="I31" s="1158"/>
      <c r="J31" s="1158"/>
      <c r="K31" s="1158"/>
      <c r="L31" s="1158"/>
      <c r="M31" s="1158"/>
      <c r="N31" s="1158"/>
      <c r="O31" s="1158"/>
      <c r="P31" s="1158"/>
      <c r="Q31" s="1158"/>
      <c r="R31" s="1158"/>
      <c r="S31" s="1158"/>
      <c r="T31" s="1158"/>
      <c r="U31" s="1158"/>
      <c r="V31" s="1158"/>
      <c r="W31" s="1158"/>
      <c r="X31" s="1158"/>
      <c r="Y31" s="1158"/>
      <c r="Z31" s="1158"/>
    </row>
    <row r="32" spans="1:26" s="154" customFormat="1" ht="16.5" customHeight="1" x14ac:dyDescent="0.15">
      <c r="A32" s="1155"/>
      <c r="B32" s="1156"/>
      <c r="C32" s="1156"/>
      <c r="D32" s="1157"/>
      <c r="E32" s="1158"/>
      <c r="F32" s="1158"/>
      <c r="G32" s="1158"/>
      <c r="H32" s="1158"/>
      <c r="I32" s="1158"/>
      <c r="J32" s="1158"/>
      <c r="K32" s="1158"/>
      <c r="L32" s="1158"/>
      <c r="M32" s="1158"/>
      <c r="N32" s="1158"/>
      <c r="O32" s="1158"/>
      <c r="P32" s="1158"/>
      <c r="Q32" s="1158"/>
      <c r="R32" s="1158"/>
      <c r="S32" s="1158"/>
      <c r="T32" s="1158"/>
      <c r="U32" s="1158"/>
      <c r="V32" s="1158"/>
      <c r="W32" s="1158"/>
      <c r="X32" s="1158"/>
      <c r="Y32" s="1158"/>
      <c r="Z32" s="1158"/>
    </row>
    <row r="33" spans="1:26" s="154" customFormat="1" ht="16.5" customHeight="1" x14ac:dyDescent="0.15">
      <c r="A33" s="1146"/>
      <c r="B33" s="1147"/>
      <c r="C33" s="1147"/>
      <c r="D33" s="1148"/>
      <c r="E33" s="1158"/>
      <c r="F33" s="1158"/>
      <c r="G33" s="1158"/>
      <c r="H33" s="1158"/>
      <c r="I33" s="1158"/>
      <c r="J33" s="1158"/>
      <c r="K33" s="1158"/>
      <c r="L33" s="1158"/>
      <c r="M33" s="1158"/>
      <c r="N33" s="1158"/>
      <c r="O33" s="1158"/>
      <c r="P33" s="1158"/>
      <c r="Q33" s="1158"/>
      <c r="R33" s="1158"/>
      <c r="S33" s="1158"/>
      <c r="T33" s="1158"/>
      <c r="U33" s="1158"/>
      <c r="V33" s="1158"/>
      <c r="W33" s="1158"/>
      <c r="X33" s="1158"/>
      <c r="Y33" s="1158"/>
      <c r="Z33" s="1158"/>
    </row>
    <row r="34" spans="1:26" s="154" customFormat="1" ht="16.5" customHeight="1" x14ac:dyDescent="0.15">
      <c r="A34" s="1143" t="s">
        <v>572</v>
      </c>
      <c r="B34" s="1144"/>
      <c r="C34" s="1144"/>
      <c r="D34" s="1145"/>
      <c r="E34" s="1158" t="s">
        <v>573</v>
      </c>
      <c r="F34" s="1158"/>
      <c r="G34" s="1158"/>
      <c r="H34" s="1158"/>
      <c r="I34" s="1158"/>
      <c r="J34" s="1158"/>
      <c r="K34" s="1158"/>
      <c r="L34" s="1158"/>
      <c r="M34" s="1158"/>
      <c r="N34" s="1158"/>
      <c r="O34" s="1158"/>
      <c r="P34" s="1158"/>
      <c r="Q34" s="1158"/>
      <c r="R34" s="1158"/>
      <c r="S34" s="1158"/>
      <c r="T34" s="1158"/>
      <c r="U34" s="1158"/>
      <c r="V34" s="1158"/>
      <c r="W34" s="1158"/>
      <c r="X34" s="1158"/>
      <c r="Y34" s="1158"/>
      <c r="Z34" s="1158"/>
    </row>
    <row r="35" spans="1:26" s="154" customFormat="1" ht="16.5" customHeight="1" x14ac:dyDescent="0.15">
      <c r="A35" s="1155"/>
      <c r="B35" s="1156"/>
      <c r="C35" s="1156"/>
      <c r="D35" s="1157"/>
      <c r="E35" s="1158"/>
      <c r="F35" s="1158"/>
      <c r="G35" s="1158"/>
      <c r="H35" s="1158"/>
      <c r="I35" s="1158"/>
      <c r="J35" s="1158"/>
      <c r="K35" s="1158"/>
      <c r="L35" s="1158"/>
      <c r="M35" s="1158"/>
      <c r="N35" s="1158"/>
      <c r="O35" s="1158"/>
      <c r="P35" s="1158"/>
      <c r="Q35" s="1158"/>
      <c r="R35" s="1158"/>
      <c r="S35" s="1158"/>
      <c r="T35" s="1158"/>
      <c r="U35" s="1158"/>
      <c r="V35" s="1158"/>
      <c r="W35" s="1158"/>
      <c r="X35" s="1158"/>
      <c r="Y35" s="1158"/>
      <c r="Z35" s="1158"/>
    </row>
    <row r="36" spans="1:26" s="154" customFormat="1" ht="16.5" customHeight="1" x14ac:dyDescent="0.15">
      <c r="A36" s="1146"/>
      <c r="B36" s="1147"/>
      <c r="C36" s="1147"/>
      <c r="D36" s="1148"/>
      <c r="E36" s="1158"/>
      <c r="F36" s="1158"/>
      <c r="G36" s="1158"/>
      <c r="H36" s="1158"/>
      <c r="I36" s="1158"/>
      <c r="J36" s="1158"/>
      <c r="K36" s="1158"/>
      <c r="L36" s="1158"/>
      <c r="M36" s="1158"/>
      <c r="N36" s="1158"/>
      <c r="O36" s="1158"/>
      <c r="P36" s="1158"/>
      <c r="Q36" s="1158"/>
      <c r="R36" s="1158"/>
      <c r="S36" s="1158"/>
      <c r="T36" s="1158"/>
      <c r="U36" s="1158"/>
      <c r="V36" s="1158"/>
      <c r="W36" s="1158"/>
      <c r="X36" s="1158"/>
      <c r="Y36" s="1158"/>
      <c r="Z36" s="1158"/>
    </row>
    <row r="37" spans="1:26" s="154" customFormat="1" ht="16.5" customHeight="1" x14ac:dyDescent="0.15">
      <c r="A37" s="1159" t="s">
        <v>574</v>
      </c>
      <c r="B37" s="1160"/>
      <c r="C37" s="1160"/>
      <c r="D37" s="1161"/>
      <c r="E37" s="1159" t="s">
        <v>575</v>
      </c>
      <c r="F37" s="1160"/>
      <c r="G37" s="1160"/>
      <c r="H37" s="1160"/>
      <c r="I37" s="1160"/>
      <c r="J37" s="1160"/>
      <c r="K37" s="1160"/>
      <c r="L37" s="1160"/>
      <c r="M37" s="1160"/>
      <c r="N37" s="1160"/>
      <c r="O37" s="1160"/>
      <c r="P37" s="1160"/>
      <c r="Q37" s="1160"/>
      <c r="R37" s="1160"/>
      <c r="S37" s="1160"/>
      <c r="T37" s="1160"/>
      <c r="U37" s="1160"/>
      <c r="V37" s="1160"/>
      <c r="W37" s="1160"/>
      <c r="X37" s="1160"/>
      <c r="Y37" s="1160"/>
      <c r="Z37" s="1161"/>
    </row>
    <row r="38" spans="1:26" s="154" customFormat="1" ht="16.5" customHeight="1" x14ac:dyDescent="0.15">
      <c r="A38" s="1162"/>
      <c r="B38" s="1163"/>
      <c r="C38" s="1163"/>
      <c r="D38" s="1164"/>
      <c r="E38" s="1162"/>
      <c r="F38" s="1163"/>
      <c r="G38" s="1163"/>
      <c r="H38" s="1163"/>
      <c r="I38" s="1163"/>
      <c r="J38" s="1163"/>
      <c r="K38" s="1163"/>
      <c r="L38" s="1163"/>
      <c r="M38" s="1163"/>
      <c r="N38" s="1163"/>
      <c r="O38" s="1163"/>
      <c r="P38" s="1163"/>
      <c r="Q38" s="1163"/>
      <c r="R38" s="1163"/>
      <c r="S38" s="1163"/>
      <c r="T38" s="1163"/>
      <c r="U38" s="1163"/>
      <c r="V38" s="1163"/>
      <c r="W38" s="1163"/>
      <c r="X38" s="1163"/>
      <c r="Y38" s="1163"/>
      <c r="Z38" s="1164"/>
    </row>
    <row r="39" spans="1:26" s="154" customFormat="1" ht="16.5" customHeight="1" x14ac:dyDescent="0.15">
      <c r="A39" s="1143" t="s">
        <v>576</v>
      </c>
      <c r="B39" s="1144"/>
      <c r="C39" s="1144"/>
      <c r="D39" s="1145"/>
      <c r="E39" s="1158" t="s">
        <v>577</v>
      </c>
      <c r="F39" s="1158"/>
      <c r="G39" s="1158"/>
      <c r="H39" s="1158"/>
      <c r="I39" s="1158"/>
      <c r="J39" s="1158"/>
      <c r="K39" s="1158"/>
      <c r="L39" s="1158"/>
      <c r="M39" s="1158"/>
      <c r="N39" s="1158"/>
      <c r="O39" s="1158"/>
      <c r="P39" s="1158"/>
      <c r="Q39" s="1158"/>
      <c r="R39" s="1158"/>
      <c r="S39" s="1158"/>
      <c r="T39" s="1158"/>
      <c r="U39" s="1158"/>
      <c r="V39" s="1158"/>
      <c r="W39" s="1158"/>
      <c r="X39" s="1158"/>
      <c r="Y39" s="1158"/>
      <c r="Z39" s="1158"/>
    </row>
    <row r="40" spans="1:26" s="154" customFormat="1" ht="16.5" customHeight="1" x14ac:dyDescent="0.15">
      <c r="A40" s="1155"/>
      <c r="B40" s="1156"/>
      <c r="C40" s="1156"/>
      <c r="D40" s="1157"/>
      <c r="E40" s="1158"/>
      <c r="F40" s="1158"/>
      <c r="G40" s="1158"/>
      <c r="H40" s="1158"/>
      <c r="I40" s="1158"/>
      <c r="J40" s="1158"/>
      <c r="K40" s="1158"/>
      <c r="L40" s="1158"/>
      <c r="M40" s="1158"/>
      <c r="N40" s="1158"/>
      <c r="O40" s="1158"/>
      <c r="P40" s="1158"/>
      <c r="Q40" s="1158"/>
      <c r="R40" s="1158"/>
      <c r="S40" s="1158"/>
      <c r="T40" s="1158"/>
      <c r="U40" s="1158"/>
      <c r="V40" s="1158"/>
      <c r="W40" s="1158"/>
      <c r="X40" s="1158"/>
      <c r="Y40" s="1158"/>
      <c r="Z40" s="1158"/>
    </row>
    <row r="41" spans="1:26" s="154" customFormat="1" ht="16.5" customHeight="1" x14ac:dyDescent="0.15">
      <c r="A41" s="1155"/>
      <c r="B41" s="1156"/>
      <c r="C41" s="1156"/>
      <c r="D41" s="1157"/>
      <c r="E41" s="1158"/>
      <c r="F41" s="1158"/>
      <c r="G41" s="1158"/>
      <c r="H41" s="1158"/>
      <c r="I41" s="1158"/>
      <c r="J41" s="1158"/>
      <c r="K41" s="1158"/>
      <c r="L41" s="1158"/>
      <c r="M41" s="1158"/>
      <c r="N41" s="1158"/>
      <c r="O41" s="1158"/>
      <c r="P41" s="1158"/>
      <c r="Q41" s="1158"/>
      <c r="R41" s="1158"/>
      <c r="S41" s="1158"/>
      <c r="T41" s="1158"/>
      <c r="U41" s="1158"/>
      <c r="V41" s="1158"/>
      <c r="W41" s="1158"/>
      <c r="X41" s="1158"/>
      <c r="Y41" s="1158"/>
      <c r="Z41" s="1158"/>
    </row>
    <row r="42" spans="1:26" s="154" customFormat="1" ht="16.5" customHeight="1" x14ac:dyDescent="0.15">
      <c r="A42" s="1146"/>
      <c r="B42" s="1147"/>
      <c r="C42" s="1147"/>
      <c r="D42" s="1148"/>
      <c r="E42" s="1158"/>
      <c r="F42" s="1158"/>
      <c r="G42" s="1158"/>
      <c r="H42" s="1158"/>
      <c r="I42" s="1158"/>
      <c r="J42" s="1158"/>
      <c r="K42" s="1158"/>
      <c r="L42" s="1158"/>
      <c r="M42" s="1158"/>
      <c r="N42" s="1158"/>
      <c r="O42" s="1158"/>
      <c r="P42" s="1158"/>
      <c r="Q42" s="1158"/>
      <c r="R42" s="1158"/>
      <c r="S42" s="1158"/>
      <c r="T42" s="1158"/>
      <c r="U42" s="1158"/>
      <c r="V42" s="1158"/>
      <c r="W42" s="1158"/>
      <c r="X42" s="1158"/>
      <c r="Y42" s="1158"/>
      <c r="Z42" s="1158"/>
    </row>
    <row r="43" spans="1:26" s="40" customFormat="1" ht="16.5" customHeight="1" x14ac:dyDescent="0.15">
      <c r="A43" s="43"/>
      <c r="B43" s="43"/>
      <c r="C43" s="43"/>
      <c r="D43" s="43"/>
      <c r="E43" s="43"/>
      <c r="F43" s="43"/>
      <c r="G43" s="43"/>
      <c r="H43" s="43"/>
      <c r="I43" s="43"/>
      <c r="J43" s="43"/>
      <c r="K43" s="43"/>
      <c r="L43" s="43"/>
      <c r="M43" s="43"/>
      <c r="N43" s="43"/>
      <c r="O43" s="43"/>
      <c r="P43" s="43"/>
      <c r="Q43" s="43"/>
      <c r="R43" s="43"/>
      <c r="S43" s="43"/>
      <c r="T43" s="43"/>
      <c r="U43" s="43"/>
    </row>
    <row r="44" spans="1:26" s="40" customFormat="1" ht="18" customHeight="1" x14ac:dyDescent="0.15">
      <c r="A44" s="43" t="s">
        <v>734</v>
      </c>
      <c r="B44" s="43"/>
      <c r="C44" s="43"/>
      <c r="D44" s="43"/>
      <c r="E44" s="43"/>
      <c r="F44" s="43"/>
      <c r="G44" s="43"/>
      <c r="H44" s="43"/>
      <c r="I44" s="43"/>
      <c r="J44" s="43"/>
      <c r="K44" s="43"/>
      <c r="L44" s="43"/>
      <c r="M44" s="43"/>
      <c r="N44" s="43"/>
      <c r="O44" s="43"/>
      <c r="P44" s="43"/>
      <c r="Q44" s="43"/>
      <c r="R44" s="43"/>
      <c r="S44" s="43"/>
      <c r="T44" s="43"/>
      <c r="U44" s="43"/>
    </row>
    <row r="45" spans="1:26" s="40" customFormat="1" ht="18" customHeight="1" x14ac:dyDescent="0.15">
      <c r="B45" s="43"/>
      <c r="C45" s="43"/>
      <c r="D45" s="43"/>
      <c r="E45" s="43"/>
      <c r="F45" s="43"/>
      <c r="G45" s="43"/>
      <c r="H45" s="43"/>
      <c r="I45" s="43"/>
      <c r="J45" s="43"/>
      <c r="K45" s="43"/>
      <c r="L45" s="43"/>
      <c r="M45" s="43"/>
      <c r="N45" s="43"/>
      <c r="O45" s="43"/>
      <c r="P45" s="43"/>
      <c r="Q45" s="43"/>
      <c r="R45" s="43"/>
      <c r="S45" s="43"/>
      <c r="T45" s="43"/>
      <c r="U45" s="43"/>
    </row>
    <row r="46" spans="1:26" ht="17.100000000000001" customHeight="1" x14ac:dyDescent="0.15">
      <c r="A46" s="999" t="s">
        <v>385</v>
      </c>
      <c r="B46" s="999"/>
      <c r="C46" s="999"/>
      <c r="D46" s="999"/>
      <c r="E46" s="999"/>
      <c r="F46" s="999"/>
      <c r="G46" s="999"/>
      <c r="H46" s="999"/>
      <c r="I46" s="999"/>
      <c r="J46" s="999"/>
      <c r="K46" s="999"/>
      <c r="L46" s="999"/>
      <c r="M46" s="999"/>
      <c r="N46" s="999"/>
      <c r="O46" s="999"/>
      <c r="P46" s="999"/>
      <c r="Q46" s="999"/>
      <c r="R46" s="999"/>
      <c r="S46" s="999"/>
      <c r="T46" s="999"/>
      <c r="U46" s="999"/>
      <c r="V46" s="999"/>
      <c r="W46" s="999"/>
      <c r="X46" s="999"/>
      <c r="Y46" s="999"/>
      <c r="Z46" s="999"/>
    </row>
    <row r="47" spans="1:26" ht="17.100000000000001" customHeight="1" x14ac:dyDescent="0.15">
      <c r="A47" s="999"/>
      <c r="B47" s="999"/>
      <c r="C47" s="999"/>
      <c r="D47" s="999"/>
      <c r="E47" s="999"/>
      <c r="F47" s="999"/>
      <c r="G47" s="999"/>
      <c r="H47" s="999"/>
      <c r="I47" s="999"/>
      <c r="J47" s="999"/>
      <c r="K47" s="999"/>
      <c r="L47" s="999"/>
      <c r="M47" s="999"/>
      <c r="N47" s="999"/>
      <c r="O47" s="999"/>
      <c r="P47" s="999"/>
      <c r="Q47" s="999"/>
      <c r="R47" s="999"/>
      <c r="S47" s="999"/>
      <c r="T47" s="999"/>
      <c r="U47" s="999"/>
      <c r="V47" s="999"/>
      <c r="W47" s="999"/>
      <c r="X47" s="999"/>
      <c r="Y47" s="999"/>
      <c r="Z47" s="999"/>
    </row>
    <row r="48" spans="1:26" ht="17.100000000000001" customHeight="1" x14ac:dyDescent="0.15">
      <c r="A48" s="882" t="s">
        <v>2</v>
      </c>
      <c r="B48" s="1010"/>
      <c r="C48" s="883"/>
      <c r="D48" s="1013" t="s">
        <v>6</v>
      </c>
      <c r="E48" s="1014"/>
      <c r="F48" s="1014"/>
      <c r="G48" s="1014"/>
      <c r="H48" s="1014"/>
      <c r="I48" s="1014"/>
      <c r="J48" s="1014"/>
      <c r="K48" s="1014"/>
      <c r="L48" s="1014"/>
      <c r="M48" s="1014"/>
      <c r="N48" s="1014"/>
      <c r="O48" s="1014"/>
      <c r="P48" s="1014"/>
      <c r="Q48" s="1014"/>
      <c r="R48" s="1014"/>
      <c r="S48" s="1014"/>
      <c r="T48" s="1015"/>
      <c r="U48" s="882" t="s">
        <v>5</v>
      </c>
      <c r="V48" s="1010"/>
      <c r="W48" s="883"/>
      <c r="X48" s="896" t="s">
        <v>3</v>
      </c>
      <c r="Y48" s="896"/>
      <c r="Z48" s="896"/>
    </row>
    <row r="49" spans="1:26" ht="17.100000000000001" customHeight="1" x14ac:dyDescent="0.15">
      <c r="A49" s="785"/>
      <c r="B49" s="926"/>
      <c r="C49" s="884"/>
      <c r="D49" s="1016"/>
      <c r="E49" s="1017"/>
      <c r="F49" s="1017"/>
      <c r="G49" s="1017"/>
      <c r="H49" s="1017"/>
      <c r="I49" s="1017"/>
      <c r="J49" s="1017"/>
      <c r="K49" s="1017"/>
      <c r="L49" s="1017"/>
      <c r="M49" s="1017"/>
      <c r="N49" s="1017"/>
      <c r="O49" s="1017"/>
      <c r="P49" s="1017"/>
      <c r="Q49" s="1017"/>
      <c r="R49" s="1017"/>
      <c r="S49" s="1017"/>
      <c r="T49" s="1018"/>
      <c r="U49" s="785"/>
      <c r="V49" s="926"/>
      <c r="W49" s="884"/>
      <c r="X49" s="1022" t="s">
        <v>56</v>
      </c>
      <c r="Y49" s="1022" t="s">
        <v>23</v>
      </c>
      <c r="Z49" s="1022" t="s">
        <v>4</v>
      </c>
    </row>
    <row r="50" spans="1:26" ht="17.100000000000001" customHeight="1" x14ac:dyDescent="0.15">
      <c r="A50" s="1011"/>
      <c r="B50" s="1012"/>
      <c r="C50" s="953"/>
      <c r="D50" s="1019"/>
      <c r="E50" s="1020"/>
      <c r="F50" s="1020"/>
      <c r="G50" s="1020"/>
      <c r="H50" s="1020"/>
      <c r="I50" s="1020"/>
      <c r="J50" s="1020"/>
      <c r="K50" s="1020"/>
      <c r="L50" s="1020"/>
      <c r="M50" s="1020"/>
      <c r="N50" s="1020"/>
      <c r="O50" s="1020"/>
      <c r="P50" s="1020"/>
      <c r="Q50" s="1020"/>
      <c r="R50" s="1020"/>
      <c r="S50" s="1020"/>
      <c r="T50" s="1021"/>
      <c r="U50" s="1011"/>
      <c r="V50" s="1012"/>
      <c r="W50" s="953"/>
      <c r="X50" s="1023"/>
      <c r="Y50" s="1023"/>
      <c r="Z50" s="1023"/>
    </row>
    <row r="51" spans="1:26" s="309" customFormat="1" ht="17.100000000000001" customHeight="1" x14ac:dyDescent="0.15">
      <c r="A51" s="1024" t="s">
        <v>557</v>
      </c>
      <c r="B51" s="1025"/>
      <c r="C51" s="1026"/>
      <c r="D51" s="1033" t="s">
        <v>558</v>
      </c>
      <c r="E51" s="1034"/>
      <c r="F51" s="1034"/>
      <c r="G51" s="1034"/>
      <c r="H51" s="1034"/>
      <c r="I51" s="1034"/>
      <c r="J51" s="1034"/>
      <c r="K51" s="1034"/>
      <c r="L51" s="1034"/>
      <c r="M51" s="1034"/>
      <c r="N51" s="1034"/>
      <c r="O51" s="1034"/>
      <c r="P51" s="1034"/>
      <c r="Q51" s="1034"/>
      <c r="R51" s="1034"/>
      <c r="S51" s="1034"/>
      <c r="T51" s="1035"/>
      <c r="U51" s="1039" t="s">
        <v>559</v>
      </c>
      <c r="V51" s="1040"/>
      <c r="W51" s="1041"/>
      <c r="X51" s="1048"/>
      <c r="Y51" s="1048"/>
      <c r="Z51" s="1048"/>
    </row>
    <row r="52" spans="1:26" s="309" customFormat="1" ht="17.100000000000001" customHeight="1" x14ac:dyDescent="0.15">
      <c r="A52" s="1027"/>
      <c r="B52" s="1028"/>
      <c r="C52" s="1029"/>
      <c r="D52" s="1036"/>
      <c r="E52" s="1037"/>
      <c r="F52" s="1037"/>
      <c r="G52" s="1037"/>
      <c r="H52" s="1037"/>
      <c r="I52" s="1037"/>
      <c r="J52" s="1037"/>
      <c r="K52" s="1037"/>
      <c r="L52" s="1037"/>
      <c r="M52" s="1037"/>
      <c r="N52" s="1037"/>
      <c r="O52" s="1037"/>
      <c r="P52" s="1037"/>
      <c r="Q52" s="1037"/>
      <c r="R52" s="1037"/>
      <c r="S52" s="1037"/>
      <c r="T52" s="1038"/>
      <c r="U52" s="1042"/>
      <c r="V52" s="1043"/>
      <c r="W52" s="1044"/>
      <c r="X52" s="1049"/>
      <c r="Y52" s="1049"/>
      <c r="Z52" s="1049"/>
    </row>
    <row r="53" spans="1:26" s="309" customFormat="1" ht="17.100000000000001" customHeight="1" x14ac:dyDescent="0.15">
      <c r="A53" s="1027"/>
      <c r="B53" s="1028"/>
      <c r="C53" s="1029"/>
      <c r="D53" s="310"/>
      <c r="E53" s="1050" t="s">
        <v>560</v>
      </c>
      <c r="F53" s="1051"/>
      <c r="G53" s="1051"/>
      <c r="H53" s="1051"/>
      <c r="I53" s="1051"/>
      <c r="J53" s="1051"/>
      <c r="K53" s="1051"/>
      <c r="L53" s="1051"/>
      <c r="M53" s="1051"/>
      <c r="N53" s="1051"/>
      <c r="O53" s="1051"/>
      <c r="P53" s="1051"/>
      <c r="Q53" s="1051"/>
      <c r="R53" s="1051"/>
      <c r="S53" s="1052"/>
      <c r="T53" s="311"/>
      <c r="U53" s="1042"/>
      <c r="V53" s="1043"/>
      <c r="W53" s="1044"/>
      <c r="X53" s="1059"/>
      <c r="Y53" s="1059"/>
      <c r="Z53" s="1059"/>
    </row>
    <row r="54" spans="1:26" s="309" customFormat="1" ht="17.100000000000001" customHeight="1" x14ac:dyDescent="0.15">
      <c r="A54" s="1027"/>
      <c r="B54" s="1028"/>
      <c r="C54" s="1029"/>
      <c r="D54" s="310"/>
      <c r="E54" s="1053"/>
      <c r="F54" s="1054"/>
      <c r="G54" s="1054"/>
      <c r="H54" s="1054"/>
      <c r="I54" s="1054"/>
      <c r="J54" s="1054"/>
      <c r="K54" s="1054"/>
      <c r="L54" s="1054"/>
      <c r="M54" s="1054"/>
      <c r="N54" s="1054"/>
      <c r="O54" s="1054"/>
      <c r="P54" s="1054"/>
      <c r="Q54" s="1054"/>
      <c r="R54" s="1054"/>
      <c r="S54" s="1055"/>
      <c r="T54" s="311"/>
      <c r="U54" s="1042"/>
      <c r="V54" s="1043"/>
      <c r="W54" s="1044"/>
      <c r="X54" s="1059"/>
      <c r="Y54" s="1059"/>
      <c r="Z54" s="1059"/>
    </row>
    <row r="55" spans="1:26" s="309" customFormat="1" ht="17.100000000000001" customHeight="1" x14ac:dyDescent="0.15">
      <c r="A55" s="1027"/>
      <c r="B55" s="1028"/>
      <c r="C55" s="1029"/>
      <c r="D55" s="310"/>
      <c r="E55" s="1053"/>
      <c r="F55" s="1054"/>
      <c r="G55" s="1054"/>
      <c r="H55" s="1054"/>
      <c r="I55" s="1054"/>
      <c r="J55" s="1054"/>
      <c r="K55" s="1054"/>
      <c r="L55" s="1054"/>
      <c r="M55" s="1054"/>
      <c r="N55" s="1054"/>
      <c r="O55" s="1054"/>
      <c r="P55" s="1054"/>
      <c r="Q55" s="1054"/>
      <c r="R55" s="1054"/>
      <c r="S55" s="1055"/>
      <c r="T55" s="311"/>
      <c r="U55" s="1042"/>
      <c r="V55" s="1043"/>
      <c r="W55" s="1044"/>
      <c r="X55" s="1059"/>
      <c r="Y55" s="1059"/>
      <c r="Z55" s="1059"/>
    </row>
    <row r="56" spans="1:26" s="312" customFormat="1" ht="17.100000000000001" customHeight="1" x14ac:dyDescent="0.15">
      <c r="A56" s="1027"/>
      <c r="B56" s="1028"/>
      <c r="C56" s="1029"/>
      <c r="D56" s="310"/>
      <c r="E56" s="1053"/>
      <c r="F56" s="1054"/>
      <c r="G56" s="1054"/>
      <c r="H56" s="1054"/>
      <c r="I56" s="1054"/>
      <c r="J56" s="1054"/>
      <c r="K56" s="1054"/>
      <c r="L56" s="1054"/>
      <c r="M56" s="1054"/>
      <c r="N56" s="1054"/>
      <c r="O56" s="1054"/>
      <c r="P56" s="1054"/>
      <c r="Q56" s="1054"/>
      <c r="R56" s="1054"/>
      <c r="S56" s="1055"/>
      <c r="T56" s="311"/>
      <c r="U56" s="1042"/>
      <c r="V56" s="1043"/>
      <c r="W56" s="1044"/>
      <c r="X56" s="1059"/>
      <c r="Y56" s="1059"/>
      <c r="Z56" s="1059"/>
    </row>
    <row r="57" spans="1:26" s="312" customFormat="1" ht="17.100000000000001" customHeight="1" x14ac:dyDescent="0.15">
      <c r="A57" s="1027"/>
      <c r="B57" s="1028"/>
      <c r="C57" s="1029"/>
      <c r="D57" s="310"/>
      <c r="E57" s="1053"/>
      <c r="F57" s="1054"/>
      <c r="G57" s="1054"/>
      <c r="H57" s="1054"/>
      <c r="I57" s="1054"/>
      <c r="J57" s="1054"/>
      <c r="K57" s="1054"/>
      <c r="L57" s="1054"/>
      <c r="M57" s="1054"/>
      <c r="N57" s="1054"/>
      <c r="O57" s="1054"/>
      <c r="P57" s="1054"/>
      <c r="Q57" s="1054"/>
      <c r="R57" s="1054"/>
      <c r="S57" s="1055"/>
      <c r="T57" s="311"/>
      <c r="U57" s="1042"/>
      <c r="V57" s="1043"/>
      <c r="W57" s="1044"/>
      <c r="X57" s="1059"/>
      <c r="Y57" s="1059"/>
      <c r="Z57" s="1059"/>
    </row>
    <row r="58" spans="1:26" s="312" customFormat="1" ht="17.100000000000001" customHeight="1" x14ac:dyDescent="0.15">
      <c r="A58" s="1027"/>
      <c r="B58" s="1028"/>
      <c r="C58" s="1029"/>
      <c r="D58" s="310"/>
      <c r="E58" s="1056"/>
      <c r="F58" s="1057"/>
      <c r="G58" s="1057"/>
      <c r="H58" s="1057"/>
      <c r="I58" s="1057"/>
      <c r="J58" s="1057"/>
      <c r="K58" s="1057"/>
      <c r="L58" s="1057"/>
      <c r="M58" s="1057"/>
      <c r="N58" s="1057"/>
      <c r="O58" s="1057"/>
      <c r="P58" s="1057"/>
      <c r="Q58" s="1057"/>
      <c r="R58" s="1057"/>
      <c r="S58" s="1058"/>
      <c r="T58" s="311"/>
      <c r="U58" s="1042"/>
      <c r="V58" s="1043"/>
      <c r="W58" s="1044"/>
      <c r="X58" s="1059"/>
      <c r="Y58" s="1059"/>
      <c r="Z58" s="1059"/>
    </row>
    <row r="59" spans="1:26" s="312" customFormat="1" ht="17.100000000000001" customHeight="1" x14ac:dyDescent="0.15">
      <c r="A59" s="1030"/>
      <c r="B59" s="1031"/>
      <c r="C59" s="1032"/>
      <c r="D59" s="313"/>
      <c r="E59" s="314"/>
      <c r="F59" s="314"/>
      <c r="G59" s="314"/>
      <c r="H59" s="314"/>
      <c r="I59" s="314"/>
      <c r="J59" s="314"/>
      <c r="K59" s="314"/>
      <c r="L59" s="314"/>
      <c r="M59" s="314"/>
      <c r="N59" s="314"/>
      <c r="O59" s="314"/>
      <c r="P59" s="314"/>
      <c r="Q59" s="314"/>
      <c r="R59" s="314"/>
      <c r="S59" s="314"/>
      <c r="T59" s="315"/>
      <c r="U59" s="1045"/>
      <c r="V59" s="1046"/>
      <c r="W59" s="1047"/>
      <c r="X59" s="1060"/>
      <c r="Y59" s="1060"/>
      <c r="Z59" s="1060"/>
    </row>
    <row r="60" spans="1:26" ht="17.100000000000001" customHeight="1" x14ac:dyDescent="0.15">
      <c r="A60" s="44"/>
      <c r="B60" s="44"/>
      <c r="C60" s="148"/>
      <c r="D60" s="384"/>
      <c r="E60" s="384"/>
      <c r="F60" s="384"/>
      <c r="G60" s="384"/>
      <c r="H60" s="384"/>
      <c r="I60" s="384"/>
      <c r="J60" s="384"/>
      <c r="K60" s="384"/>
      <c r="L60" s="384"/>
      <c r="M60" s="384"/>
      <c r="N60" s="384"/>
      <c r="O60" s="384"/>
      <c r="P60" s="384"/>
      <c r="Q60" s="384"/>
      <c r="R60" s="384"/>
      <c r="S60" s="384"/>
      <c r="T60" s="384"/>
      <c r="U60" s="149"/>
      <c r="V60" s="45"/>
      <c r="W60" s="149"/>
      <c r="X60" s="46"/>
      <c r="Y60" s="46"/>
      <c r="Z60" s="46"/>
    </row>
    <row r="61" spans="1:26" ht="17.100000000000001" customHeight="1" x14ac:dyDescent="0.15">
      <c r="A61" s="998" t="s">
        <v>114</v>
      </c>
      <c r="B61" s="999"/>
      <c r="C61" s="999"/>
      <c r="D61" s="999"/>
      <c r="E61" s="999"/>
      <c r="F61" s="999"/>
      <c r="G61" s="999"/>
      <c r="H61" s="999"/>
      <c r="I61" s="999"/>
      <c r="J61" s="999"/>
      <c r="K61" s="999"/>
      <c r="L61" s="999"/>
      <c r="M61" s="999"/>
      <c r="N61" s="999"/>
      <c r="O61" s="999"/>
      <c r="P61" s="999"/>
      <c r="Q61" s="999"/>
      <c r="R61" s="999"/>
      <c r="S61" s="999"/>
      <c r="T61" s="999"/>
      <c r="U61" s="999"/>
      <c r="V61" s="999"/>
      <c r="W61" s="999"/>
      <c r="X61" s="999"/>
      <c r="Y61" s="999"/>
      <c r="Z61" s="999"/>
    </row>
    <row r="62" spans="1:26" ht="17.100000000000001" customHeight="1" x14ac:dyDescent="0.15">
      <c r="A62" s="1000"/>
      <c r="B62" s="1000"/>
      <c r="C62" s="1000"/>
      <c r="D62" s="1001"/>
      <c r="E62" s="1001"/>
      <c r="F62" s="1001"/>
      <c r="G62" s="1001"/>
      <c r="H62" s="1001"/>
      <c r="I62" s="1001"/>
      <c r="J62" s="1001"/>
      <c r="K62" s="1001"/>
      <c r="L62" s="1001"/>
      <c r="M62" s="1001"/>
      <c r="N62" s="1001"/>
      <c r="O62" s="1001"/>
      <c r="P62" s="1001"/>
      <c r="Q62" s="1001"/>
      <c r="R62" s="1001"/>
      <c r="S62" s="1001"/>
      <c r="T62" s="1001"/>
      <c r="U62" s="1000"/>
      <c r="V62" s="1000"/>
      <c r="W62" s="1000"/>
      <c r="X62" s="1000"/>
      <c r="Y62" s="1000"/>
      <c r="Z62" s="1001"/>
    </row>
    <row r="63" spans="1:26" ht="17.100000000000001" customHeight="1" x14ac:dyDescent="0.15">
      <c r="A63" s="762" t="s">
        <v>129</v>
      </c>
      <c r="B63" s="770"/>
      <c r="C63" s="771"/>
      <c r="D63" s="762" t="s">
        <v>498</v>
      </c>
      <c r="E63" s="770"/>
      <c r="F63" s="770"/>
      <c r="G63" s="770"/>
      <c r="H63" s="770"/>
      <c r="I63" s="770"/>
      <c r="J63" s="770"/>
      <c r="K63" s="770"/>
      <c r="L63" s="770"/>
      <c r="M63" s="770"/>
      <c r="N63" s="770"/>
      <c r="O63" s="770"/>
      <c r="P63" s="770"/>
      <c r="Q63" s="770"/>
      <c r="R63" s="770"/>
      <c r="S63" s="770"/>
      <c r="T63" s="771"/>
      <c r="U63" s="1092" t="s">
        <v>663</v>
      </c>
      <c r="V63" s="1093"/>
      <c r="W63" s="1094"/>
      <c r="X63" s="951"/>
      <c r="Y63" s="1101"/>
      <c r="Z63" s="1103"/>
    </row>
    <row r="64" spans="1:26" ht="17.100000000000001" customHeight="1" x14ac:dyDescent="0.15">
      <c r="A64" s="772"/>
      <c r="B64" s="773"/>
      <c r="C64" s="774"/>
      <c r="D64" s="772"/>
      <c r="E64" s="773"/>
      <c r="F64" s="773"/>
      <c r="G64" s="773"/>
      <c r="H64" s="773"/>
      <c r="I64" s="773"/>
      <c r="J64" s="773"/>
      <c r="K64" s="773"/>
      <c r="L64" s="773"/>
      <c r="M64" s="773"/>
      <c r="N64" s="773"/>
      <c r="O64" s="773"/>
      <c r="P64" s="773"/>
      <c r="Q64" s="773"/>
      <c r="R64" s="773"/>
      <c r="S64" s="773"/>
      <c r="T64" s="774"/>
      <c r="U64" s="1095"/>
      <c r="V64" s="1096"/>
      <c r="W64" s="1097"/>
      <c r="X64" s="968"/>
      <c r="Y64" s="1102"/>
      <c r="Z64" s="1104"/>
    </row>
    <row r="65" spans="1:26" ht="17.100000000000001" customHeight="1" x14ac:dyDescent="0.15">
      <c r="A65" s="772"/>
      <c r="B65" s="773"/>
      <c r="C65" s="774"/>
      <c r="D65" s="800" t="s">
        <v>866</v>
      </c>
      <c r="E65" s="801"/>
      <c r="F65" s="801"/>
      <c r="G65" s="801"/>
      <c r="H65" s="801"/>
      <c r="I65" s="801"/>
      <c r="J65" s="801"/>
      <c r="K65" s="801"/>
      <c r="L65" s="801"/>
      <c r="M65" s="801"/>
      <c r="N65" s="801"/>
      <c r="O65" s="801"/>
      <c r="P65" s="801"/>
      <c r="Q65" s="801"/>
      <c r="R65" s="801"/>
      <c r="S65" s="801"/>
      <c r="T65" s="802"/>
      <c r="U65" s="1095"/>
      <c r="V65" s="1096"/>
      <c r="W65" s="1097"/>
      <c r="X65" s="843"/>
      <c r="Y65" s="843"/>
      <c r="Z65" s="1087"/>
    </row>
    <row r="66" spans="1:26" ht="17.100000000000001" customHeight="1" x14ac:dyDescent="0.15">
      <c r="A66" s="772"/>
      <c r="B66" s="773"/>
      <c r="C66" s="774"/>
      <c r="D66" s="772"/>
      <c r="E66" s="773"/>
      <c r="F66" s="773"/>
      <c r="G66" s="773"/>
      <c r="H66" s="773"/>
      <c r="I66" s="773"/>
      <c r="J66" s="773"/>
      <c r="K66" s="773"/>
      <c r="L66" s="773"/>
      <c r="M66" s="773"/>
      <c r="N66" s="773"/>
      <c r="O66" s="773"/>
      <c r="P66" s="773"/>
      <c r="Q66" s="773"/>
      <c r="R66" s="773"/>
      <c r="S66" s="773"/>
      <c r="T66" s="774"/>
      <c r="U66" s="1095"/>
      <c r="V66" s="1096"/>
      <c r="W66" s="1097"/>
      <c r="X66" s="798"/>
      <c r="Y66" s="798"/>
      <c r="Z66" s="1087"/>
    </row>
    <row r="67" spans="1:26" ht="17.100000000000001" customHeight="1" x14ac:dyDescent="0.15">
      <c r="A67" s="772"/>
      <c r="B67" s="773"/>
      <c r="C67" s="774"/>
      <c r="D67" s="772"/>
      <c r="E67" s="773"/>
      <c r="F67" s="773"/>
      <c r="G67" s="773"/>
      <c r="H67" s="773"/>
      <c r="I67" s="773"/>
      <c r="J67" s="773"/>
      <c r="K67" s="773"/>
      <c r="L67" s="773"/>
      <c r="M67" s="773"/>
      <c r="N67" s="773"/>
      <c r="O67" s="773"/>
      <c r="P67" s="773"/>
      <c r="Q67" s="773"/>
      <c r="R67" s="773"/>
      <c r="S67" s="773"/>
      <c r="T67" s="774"/>
      <c r="U67" s="1095"/>
      <c r="V67" s="1096"/>
      <c r="W67" s="1097"/>
      <c r="X67" s="798"/>
      <c r="Y67" s="798"/>
      <c r="Z67" s="1087"/>
    </row>
    <row r="68" spans="1:26" ht="17.100000000000001" customHeight="1" x14ac:dyDescent="0.15">
      <c r="A68" s="772"/>
      <c r="B68" s="773"/>
      <c r="C68" s="774"/>
      <c r="D68" s="772"/>
      <c r="E68" s="773"/>
      <c r="F68" s="773"/>
      <c r="G68" s="773"/>
      <c r="H68" s="773"/>
      <c r="I68" s="773"/>
      <c r="J68" s="773"/>
      <c r="K68" s="773"/>
      <c r="L68" s="773"/>
      <c r="M68" s="773"/>
      <c r="N68" s="773"/>
      <c r="O68" s="773"/>
      <c r="P68" s="773"/>
      <c r="Q68" s="773"/>
      <c r="R68" s="773"/>
      <c r="S68" s="773"/>
      <c r="T68" s="774"/>
      <c r="U68" s="1095"/>
      <c r="V68" s="1096"/>
      <c r="W68" s="1097"/>
      <c r="X68" s="798"/>
      <c r="Y68" s="798"/>
      <c r="Z68" s="1087"/>
    </row>
    <row r="69" spans="1:26" ht="16.5" customHeight="1" x14ac:dyDescent="0.15">
      <c r="A69" s="772"/>
      <c r="B69" s="773"/>
      <c r="C69" s="774"/>
      <c r="D69" s="772"/>
      <c r="E69" s="773"/>
      <c r="F69" s="773"/>
      <c r="G69" s="773"/>
      <c r="H69" s="773"/>
      <c r="I69" s="773"/>
      <c r="J69" s="773"/>
      <c r="K69" s="773"/>
      <c r="L69" s="773"/>
      <c r="M69" s="773"/>
      <c r="N69" s="773"/>
      <c r="O69" s="773"/>
      <c r="P69" s="773"/>
      <c r="Q69" s="773"/>
      <c r="R69" s="773"/>
      <c r="S69" s="773"/>
      <c r="T69" s="774"/>
      <c r="U69" s="1095"/>
      <c r="V69" s="1096"/>
      <c r="W69" s="1097"/>
      <c r="X69" s="798"/>
      <c r="Y69" s="798"/>
      <c r="Z69" s="1087"/>
    </row>
    <row r="70" spans="1:26" ht="16.5" customHeight="1" x14ac:dyDescent="0.15">
      <c r="A70" s="772"/>
      <c r="B70" s="773"/>
      <c r="C70" s="774"/>
      <c r="D70" s="772"/>
      <c r="E70" s="773"/>
      <c r="F70" s="773"/>
      <c r="G70" s="773"/>
      <c r="H70" s="773"/>
      <c r="I70" s="773"/>
      <c r="J70" s="773"/>
      <c r="K70" s="773"/>
      <c r="L70" s="773"/>
      <c r="M70" s="773"/>
      <c r="N70" s="773"/>
      <c r="O70" s="773"/>
      <c r="P70" s="773"/>
      <c r="Q70" s="773"/>
      <c r="R70" s="773"/>
      <c r="S70" s="773"/>
      <c r="T70" s="774"/>
      <c r="U70" s="1095"/>
      <c r="V70" s="1096"/>
      <c r="W70" s="1097"/>
      <c r="X70" s="799"/>
      <c r="Y70" s="799"/>
      <c r="Z70" s="434"/>
    </row>
    <row r="71" spans="1:26" ht="16.5" customHeight="1" x14ac:dyDescent="0.15">
      <c r="A71" s="772"/>
      <c r="B71" s="773"/>
      <c r="C71" s="774"/>
      <c r="D71" s="21" t="s">
        <v>77</v>
      </c>
      <c r="E71" s="773" t="s">
        <v>191</v>
      </c>
      <c r="F71" s="773"/>
      <c r="G71" s="773"/>
      <c r="H71" s="773"/>
      <c r="I71" s="773"/>
      <c r="J71" s="773"/>
      <c r="K71" s="773"/>
      <c r="L71" s="773"/>
      <c r="M71" s="773"/>
      <c r="N71" s="773"/>
      <c r="O71" s="773"/>
      <c r="P71" s="773"/>
      <c r="Q71" s="773"/>
      <c r="R71" s="773"/>
      <c r="S71" s="773"/>
      <c r="T71" s="774"/>
      <c r="U71" s="1095"/>
      <c r="V71" s="1096"/>
      <c r="W71" s="1097"/>
      <c r="X71" s="954"/>
      <c r="Y71" s="1091"/>
      <c r="Z71" s="1087"/>
    </row>
    <row r="72" spans="1:26" ht="16.5" customHeight="1" x14ac:dyDescent="0.15">
      <c r="A72" s="772"/>
      <c r="B72" s="773"/>
      <c r="C72" s="774"/>
      <c r="D72" s="367"/>
      <c r="E72" s="773"/>
      <c r="F72" s="773"/>
      <c r="G72" s="773"/>
      <c r="H72" s="773"/>
      <c r="I72" s="773"/>
      <c r="J72" s="773"/>
      <c r="K72" s="773"/>
      <c r="L72" s="773"/>
      <c r="M72" s="773"/>
      <c r="N72" s="773"/>
      <c r="O72" s="773"/>
      <c r="P72" s="773"/>
      <c r="Q72" s="773"/>
      <c r="R72" s="773"/>
      <c r="S72" s="773"/>
      <c r="T72" s="774"/>
      <c r="U72" s="1095"/>
      <c r="V72" s="1096"/>
      <c r="W72" s="1097"/>
      <c r="X72" s="757"/>
      <c r="Y72" s="1087"/>
      <c r="Z72" s="1087"/>
    </row>
    <row r="73" spans="1:26" ht="16.5" customHeight="1" x14ac:dyDescent="0.15">
      <c r="A73" s="772"/>
      <c r="B73" s="773"/>
      <c r="C73" s="774"/>
      <c r="D73" s="47"/>
      <c r="E73" s="773"/>
      <c r="F73" s="773"/>
      <c r="G73" s="773"/>
      <c r="H73" s="773"/>
      <c r="I73" s="773"/>
      <c r="J73" s="773"/>
      <c r="K73" s="773"/>
      <c r="L73" s="773"/>
      <c r="M73" s="773"/>
      <c r="N73" s="773"/>
      <c r="O73" s="773"/>
      <c r="P73" s="773"/>
      <c r="Q73" s="773"/>
      <c r="R73" s="773"/>
      <c r="S73" s="773"/>
      <c r="T73" s="774"/>
      <c r="U73" s="1095"/>
      <c r="V73" s="1096"/>
      <c r="W73" s="1097"/>
      <c r="X73" s="379"/>
      <c r="Y73" s="434"/>
      <c r="Z73" s="434"/>
    </row>
    <row r="74" spans="1:26" ht="16.5" customHeight="1" x14ac:dyDescent="0.15">
      <c r="A74" s="772"/>
      <c r="B74" s="773"/>
      <c r="C74" s="774"/>
      <c r="D74" s="48"/>
      <c r="E74" s="841"/>
      <c r="F74" s="841"/>
      <c r="G74" s="841"/>
      <c r="H74" s="841"/>
      <c r="I74" s="841"/>
      <c r="J74" s="841"/>
      <c r="K74" s="841"/>
      <c r="L74" s="841"/>
      <c r="M74" s="841"/>
      <c r="N74" s="841"/>
      <c r="O74" s="841"/>
      <c r="P74" s="841"/>
      <c r="Q74" s="841"/>
      <c r="R74" s="841"/>
      <c r="S74" s="841"/>
      <c r="T74" s="842"/>
      <c r="U74" s="1095"/>
      <c r="V74" s="1096"/>
      <c r="W74" s="1097"/>
      <c r="X74" s="380"/>
      <c r="Y74" s="437"/>
      <c r="Z74" s="434"/>
    </row>
    <row r="75" spans="1:26" ht="17.100000000000001" customHeight="1" x14ac:dyDescent="0.15">
      <c r="A75" s="772"/>
      <c r="B75" s="773"/>
      <c r="C75" s="774"/>
      <c r="D75" s="800" t="s">
        <v>867</v>
      </c>
      <c r="E75" s="801"/>
      <c r="F75" s="801"/>
      <c r="G75" s="801"/>
      <c r="H75" s="801"/>
      <c r="I75" s="801"/>
      <c r="J75" s="801"/>
      <c r="K75" s="801"/>
      <c r="L75" s="801"/>
      <c r="M75" s="801"/>
      <c r="N75" s="801"/>
      <c r="O75" s="801"/>
      <c r="P75" s="801"/>
      <c r="Q75" s="801"/>
      <c r="R75" s="801"/>
      <c r="S75" s="801"/>
      <c r="T75" s="802"/>
      <c r="U75" s="1095"/>
      <c r="V75" s="1096"/>
      <c r="W75" s="1097"/>
      <c r="X75" s="728"/>
      <c r="Y75" s="728"/>
      <c r="Z75" s="49"/>
    </row>
    <row r="76" spans="1:26" ht="17.100000000000001" customHeight="1" x14ac:dyDescent="0.15">
      <c r="A76" s="772"/>
      <c r="B76" s="773"/>
      <c r="C76" s="774"/>
      <c r="D76" s="772"/>
      <c r="E76" s="773"/>
      <c r="F76" s="773"/>
      <c r="G76" s="773"/>
      <c r="H76" s="773"/>
      <c r="I76" s="773"/>
      <c r="J76" s="773"/>
      <c r="K76" s="773"/>
      <c r="L76" s="773"/>
      <c r="M76" s="773"/>
      <c r="N76" s="773"/>
      <c r="O76" s="773"/>
      <c r="P76" s="773"/>
      <c r="Q76" s="773"/>
      <c r="R76" s="773"/>
      <c r="S76" s="773"/>
      <c r="T76" s="774"/>
      <c r="U76" s="1095"/>
      <c r="V76" s="1096"/>
      <c r="W76" s="1097"/>
      <c r="X76" s="726"/>
      <c r="Y76" s="726"/>
      <c r="Z76" s="49"/>
    </row>
    <row r="77" spans="1:26" ht="17.100000000000001" customHeight="1" x14ac:dyDescent="0.15">
      <c r="A77" s="772"/>
      <c r="B77" s="773"/>
      <c r="C77" s="774"/>
      <c r="D77" s="772"/>
      <c r="E77" s="773"/>
      <c r="F77" s="773"/>
      <c r="G77" s="773"/>
      <c r="H77" s="773"/>
      <c r="I77" s="773"/>
      <c r="J77" s="773"/>
      <c r="K77" s="773"/>
      <c r="L77" s="773"/>
      <c r="M77" s="773"/>
      <c r="N77" s="773"/>
      <c r="O77" s="773"/>
      <c r="P77" s="773"/>
      <c r="Q77" s="773"/>
      <c r="R77" s="773"/>
      <c r="S77" s="773"/>
      <c r="T77" s="774"/>
      <c r="U77" s="1095"/>
      <c r="V77" s="1096"/>
      <c r="W77" s="1097"/>
      <c r="X77" s="727"/>
      <c r="Y77" s="727"/>
      <c r="Z77" s="49"/>
    </row>
    <row r="78" spans="1:26" ht="17.100000000000001" customHeight="1" x14ac:dyDescent="0.15">
      <c r="A78" s="772"/>
      <c r="B78" s="773"/>
      <c r="C78" s="774"/>
      <c r="D78" s="21" t="s">
        <v>77</v>
      </c>
      <c r="E78" s="773" t="s">
        <v>190</v>
      </c>
      <c r="F78" s="773"/>
      <c r="G78" s="773"/>
      <c r="H78" s="773"/>
      <c r="I78" s="773"/>
      <c r="J78" s="773"/>
      <c r="K78" s="773"/>
      <c r="L78" s="773"/>
      <c r="M78" s="773"/>
      <c r="N78" s="773"/>
      <c r="O78" s="773"/>
      <c r="P78" s="773"/>
      <c r="Q78" s="773"/>
      <c r="R78" s="773"/>
      <c r="S78" s="773"/>
      <c r="T78" s="774"/>
      <c r="U78" s="1095"/>
      <c r="V78" s="1096"/>
      <c r="W78" s="1097"/>
      <c r="X78" s="50"/>
      <c r="Y78" s="51"/>
      <c r="Z78" s="49"/>
    </row>
    <row r="79" spans="1:26" ht="17.100000000000001" customHeight="1" x14ac:dyDescent="0.15">
      <c r="A79" s="772"/>
      <c r="B79" s="773"/>
      <c r="C79" s="774"/>
      <c r="D79" s="367"/>
      <c r="E79" s="773"/>
      <c r="F79" s="773"/>
      <c r="G79" s="773"/>
      <c r="H79" s="773"/>
      <c r="I79" s="773"/>
      <c r="J79" s="773"/>
      <c r="K79" s="773"/>
      <c r="L79" s="773"/>
      <c r="M79" s="773"/>
      <c r="N79" s="773"/>
      <c r="O79" s="773"/>
      <c r="P79" s="773"/>
      <c r="Q79" s="773"/>
      <c r="R79" s="773"/>
      <c r="S79" s="773"/>
      <c r="T79" s="774"/>
      <c r="U79" s="1095"/>
      <c r="V79" s="1096"/>
      <c r="W79" s="1097"/>
      <c r="X79" s="50"/>
      <c r="Y79" s="51"/>
      <c r="Z79" s="49"/>
    </row>
    <row r="80" spans="1:26" ht="17.100000000000001" customHeight="1" x14ac:dyDescent="0.15">
      <c r="A80" s="772"/>
      <c r="B80" s="773"/>
      <c r="C80" s="774"/>
      <c r="D80" s="367"/>
      <c r="E80" s="773"/>
      <c r="F80" s="773"/>
      <c r="G80" s="773"/>
      <c r="H80" s="773"/>
      <c r="I80" s="773"/>
      <c r="J80" s="773"/>
      <c r="K80" s="773"/>
      <c r="L80" s="773"/>
      <c r="M80" s="773"/>
      <c r="N80" s="773"/>
      <c r="O80" s="773"/>
      <c r="P80" s="773"/>
      <c r="Q80" s="773"/>
      <c r="R80" s="773"/>
      <c r="S80" s="773"/>
      <c r="T80" s="774"/>
      <c r="U80" s="1095"/>
      <c r="V80" s="1096"/>
      <c r="W80" s="1097"/>
      <c r="X80" s="411"/>
      <c r="Y80" s="49"/>
      <c r="Z80" s="49"/>
    </row>
    <row r="81" spans="1:26" ht="16.5" customHeight="1" x14ac:dyDescent="0.15">
      <c r="A81" s="772"/>
      <c r="B81" s="773"/>
      <c r="C81" s="774"/>
      <c r="D81" s="367"/>
      <c r="E81" s="773"/>
      <c r="F81" s="773"/>
      <c r="G81" s="773"/>
      <c r="H81" s="773"/>
      <c r="I81" s="773"/>
      <c r="J81" s="773"/>
      <c r="K81" s="773"/>
      <c r="L81" s="773"/>
      <c r="M81" s="773"/>
      <c r="N81" s="773"/>
      <c r="O81" s="773"/>
      <c r="P81" s="773"/>
      <c r="Q81" s="773"/>
      <c r="R81" s="773"/>
      <c r="S81" s="773"/>
      <c r="T81" s="774"/>
      <c r="U81" s="1095"/>
      <c r="V81" s="1096"/>
      <c r="W81" s="1097"/>
      <c r="X81" s="411"/>
      <c r="Y81" s="49"/>
      <c r="Z81" s="49"/>
    </row>
    <row r="82" spans="1:26" ht="17.100000000000001" customHeight="1" x14ac:dyDescent="0.15">
      <c r="A82" s="772"/>
      <c r="B82" s="773"/>
      <c r="C82" s="774"/>
      <c r="D82" s="367"/>
      <c r="E82" s="773"/>
      <c r="F82" s="773"/>
      <c r="G82" s="773"/>
      <c r="H82" s="773"/>
      <c r="I82" s="773"/>
      <c r="J82" s="773"/>
      <c r="K82" s="773"/>
      <c r="L82" s="773"/>
      <c r="M82" s="773"/>
      <c r="N82" s="773"/>
      <c r="O82" s="773"/>
      <c r="P82" s="773"/>
      <c r="Q82" s="773"/>
      <c r="R82" s="773"/>
      <c r="S82" s="773"/>
      <c r="T82" s="774"/>
      <c r="U82" s="1095"/>
      <c r="V82" s="1096"/>
      <c r="W82" s="1097"/>
      <c r="X82" s="411"/>
      <c r="Y82" s="49"/>
      <c r="Z82" s="49"/>
    </row>
    <row r="83" spans="1:26" ht="17.100000000000001" customHeight="1" x14ac:dyDescent="0.15">
      <c r="A83" s="772"/>
      <c r="B83" s="773"/>
      <c r="C83" s="774"/>
      <c r="D83" s="367"/>
      <c r="E83" s="52" t="s">
        <v>184</v>
      </c>
      <c r="F83" s="773" t="s">
        <v>185</v>
      </c>
      <c r="G83" s="773"/>
      <c r="H83" s="773"/>
      <c r="I83" s="773"/>
      <c r="J83" s="773"/>
      <c r="K83" s="773"/>
      <c r="L83" s="773"/>
      <c r="M83" s="773"/>
      <c r="N83" s="773"/>
      <c r="O83" s="773"/>
      <c r="P83" s="773"/>
      <c r="Q83" s="773"/>
      <c r="R83" s="773"/>
      <c r="S83" s="773"/>
      <c r="T83" s="774"/>
      <c r="U83" s="1095"/>
      <c r="V83" s="1096"/>
      <c r="W83" s="1097"/>
      <c r="X83" s="411"/>
      <c r="Y83" s="434"/>
      <c r="Z83" s="434"/>
    </row>
    <row r="84" spans="1:26" ht="17.100000000000001" customHeight="1" x14ac:dyDescent="0.15">
      <c r="A84" s="772"/>
      <c r="B84" s="773"/>
      <c r="C84" s="774"/>
      <c r="D84" s="367"/>
      <c r="E84" s="376"/>
      <c r="F84" s="773"/>
      <c r="G84" s="773"/>
      <c r="H84" s="773"/>
      <c r="I84" s="773"/>
      <c r="J84" s="773"/>
      <c r="K84" s="773"/>
      <c r="L84" s="773"/>
      <c r="M84" s="773"/>
      <c r="N84" s="773"/>
      <c r="O84" s="773"/>
      <c r="P84" s="773"/>
      <c r="Q84" s="773"/>
      <c r="R84" s="773"/>
      <c r="S84" s="773"/>
      <c r="T84" s="774"/>
      <c r="U84" s="1095"/>
      <c r="V84" s="1096"/>
      <c r="W84" s="1097"/>
      <c r="X84" s="411"/>
      <c r="Y84" s="434"/>
      <c r="Z84" s="434"/>
    </row>
    <row r="85" spans="1:26" ht="17.100000000000001" customHeight="1" x14ac:dyDescent="0.15">
      <c r="A85" s="772"/>
      <c r="B85" s="773"/>
      <c r="C85" s="774"/>
      <c r="D85" s="367"/>
      <c r="E85" s="376"/>
      <c r="F85" s="773"/>
      <c r="G85" s="773"/>
      <c r="H85" s="773"/>
      <c r="I85" s="773"/>
      <c r="J85" s="773"/>
      <c r="K85" s="773"/>
      <c r="L85" s="773"/>
      <c r="M85" s="773"/>
      <c r="N85" s="773"/>
      <c r="O85" s="773"/>
      <c r="P85" s="773"/>
      <c r="Q85" s="773"/>
      <c r="R85" s="773"/>
      <c r="S85" s="773"/>
      <c r="T85" s="774"/>
      <c r="U85" s="1095"/>
      <c r="V85" s="1096"/>
      <c r="W85" s="1097"/>
      <c r="X85" s="411"/>
      <c r="Y85" s="434"/>
      <c r="Z85" s="434"/>
    </row>
    <row r="86" spans="1:26" ht="17.100000000000001" customHeight="1" x14ac:dyDescent="0.15">
      <c r="A86" s="772"/>
      <c r="B86" s="773"/>
      <c r="C86" s="774"/>
      <c r="D86" s="367"/>
      <c r="E86" s="52" t="s">
        <v>186</v>
      </c>
      <c r="F86" s="773" t="s">
        <v>187</v>
      </c>
      <c r="G86" s="773"/>
      <c r="H86" s="773"/>
      <c r="I86" s="773"/>
      <c r="J86" s="773"/>
      <c r="K86" s="773"/>
      <c r="L86" s="773"/>
      <c r="M86" s="773"/>
      <c r="N86" s="773"/>
      <c r="O86" s="773"/>
      <c r="P86" s="773"/>
      <c r="Q86" s="773"/>
      <c r="R86" s="773"/>
      <c r="S86" s="773"/>
      <c r="T86" s="774"/>
      <c r="U86" s="1095"/>
      <c r="V86" s="1096"/>
      <c r="W86" s="1097"/>
      <c r="X86" s="411"/>
      <c r="Y86" s="434"/>
      <c r="Z86" s="434"/>
    </row>
    <row r="87" spans="1:26" ht="17.100000000000001" customHeight="1" x14ac:dyDescent="0.15">
      <c r="A87" s="772"/>
      <c r="B87" s="773"/>
      <c r="C87" s="774"/>
      <c r="D87" s="367"/>
      <c r="E87" s="376"/>
      <c r="F87" s="773"/>
      <c r="G87" s="773"/>
      <c r="H87" s="773"/>
      <c r="I87" s="773"/>
      <c r="J87" s="773"/>
      <c r="K87" s="773"/>
      <c r="L87" s="773"/>
      <c r="M87" s="773"/>
      <c r="N87" s="773"/>
      <c r="O87" s="773"/>
      <c r="P87" s="773"/>
      <c r="Q87" s="773"/>
      <c r="R87" s="773"/>
      <c r="S87" s="773"/>
      <c r="T87" s="774"/>
      <c r="U87" s="1095"/>
      <c r="V87" s="1096"/>
      <c r="W87" s="1097"/>
      <c r="X87" s="411"/>
      <c r="Y87" s="434"/>
      <c r="Z87" s="434"/>
    </row>
    <row r="88" spans="1:26" ht="17.100000000000001" customHeight="1" x14ac:dyDescent="0.15">
      <c r="A88" s="772"/>
      <c r="B88" s="773"/>
      <c r="C88" s="774"/>
      <c r="D88" s="367"/>
      <c r="E88" s="376"/>
      <c r="F88" s="773"/>
      <c r="G88" s="773"/>
      <c r="H88" s="773"/>
      <c r="I88" s="773"/>
      <c r="J88" s="773"/>
      <c r="K88" s="773"/>
      <c r="L88" s="773"/>
      <c r="M88" s="773"/>
      <c r="N88" s="773"/>
      <c r="O88" s="773"/>
      <c r="P88" s="773"/>
      <c r="Q88" s="773"/>
      <c r="R88" s="773"/>
      <c r="S88" s="773"/>
      <c r="T88" s="774"/>
      <c r="U88" s="1095"/>
      <c r="V88" s="1096"/>
      <c r="W88" s="1097"/>
      <c r="X88" s="411"/>
      <c r="Y88" s="434"/>
      <c r="Z88" s="434"/>
    </row>
    <row r="89" spans="1:26" ht="17.100000000000001" customHeight="1" x14ac:dyDescent="0.15">
      <c r="A89" s="772"/>
      <c r="B89" s="773"/>
      <c r="C89" s="774"/>
      <c r="D89" s="316" t="s">
        <v>77</v>
      </c>
      <c r="E89" s="835" t="s">
        <v>449</v>
      </c>
      <c r="F89" s="835"/>
      <c r="G89" s="835"/>
      <c r="H89" s="835"/>
      <c r="I89" s="835"/>
      <c r="J89" s="835"/>
      <c r="K89" s="835"/>
      <c r="L89" s="835"/>
      <c r="M89" s="835"/>
      <c r="N89" s="835"/>
      <c r="O89" s="835"/>
      <c r="P89" s="835"/>
      <c r="Q89" s="835"/>
      <c r="R89" s="835"/>
      <c r="S89" s="835"/>
      <c r="T89" s="836"/>
      <c r="U89" s="1095"/>
      <c r="V89" s="1096"/>
      <c r="W89" s="1097"/>
      <c r="X89" s="411"/>
      <c r="Y89" s="434"/>
      <c r="Z89" s="434"/>
    </row>
    <row r="90" spans="1:26" ht="17.100000000000001" customHeight="1" x14ac:dyDescent="0.15">
      <c r="A90" s="772"/>
      <c r="B90" s="773"/>
      <c r="C90" s="774"/>
      <c r="D90" s="367"/>
      <c r="E90" s="835"/>
      <c r="F90" s="835"/>
      <c r="G90" s="835"/>
      <c r="H90" s="835"/>
      <c r="I90" s="835"/>
      <c r="J90" s="835"/>
      <c r="K90" s="835"/>
      <c r="L90" s="835"/>
      <c r="M90" s="835"/>
      <c r="N90" s="835"/>
      <c r="O90" s="835"/>
      <c r="P90" s="835"/>
      <c r="Q90" s="835"/>
      <c r="R90" s="835"/>
      <c r="S90" s="835"/>
      <c r="T90" s="836"/>
      <c r="U90" s="1095"/>
      <c r="V90" s="1096"/>
      <c r="W90" s="1097"/>
      <c r="X90" s="411"/>
      <c r="Y90" s="434"/>
      <c r="Z90" s="434"/>
    </row>
    <row r="91" spans="1:26" ht="17.100000000000001" customHeight="1" x14ac:dyDescent="0.15">
      <c r="A91" s="772"/>
      <c r="B91" s="773"/>
      <c r="C91" s="774"/>
      <c r="D91" s="367"/>
      <c r="E91" s="835"/>
      <c r="F91" s="835"/>
      <c r="G91" s="835"/>
      <c r="H91" s="835"/>
      <c r="I91" s="835"/>
      <c r="J91" s="835"/>
      <c r="K91" s="835"/>
      <c r="L91" s="835"/>
      <c r="M91" s="835"/>
      <c r="N91" s="835"/>
      <c r="O91" s="835"/>
      <c r="P91" s="835"/>
      <c r="Q91" s="835"/>
      <c r="R91" s="835"/>
      <c r="S91" s="835"/>
      <c r="T91" s="836"/>
      <c r="U91" s="1095"/>
      <c r="V91" s="1096"/>
      <c r="W91" s="1097"/>
      <c r="X91" s="411"/>
      <c r="Y91" s="434"/>
      <c r="Z91" s="434"/>
    </row>
    <row r="92" spans="1:26" ht="17.100000000000001" customHeight="1" x14ac:dyDescent="0.15">
      <c r="A92" s="772"/>
      <c r="B92" s="773"/>
      <c r="C92" s="774"/>
      <c r="D92" s="367"/>
      <c r="E92" s="835"/>
      <c r="F92" s="835"/>
      <c r="G92" s="835"/>
      <c r="H92" s="835"/>
      <c r="I92" s="835"/>
      <c r="J92" s="835"/>
      <c r="K92" s="835"/>
      <c r="L92" s="835"/>
      <c r="M92" s="835"/>
      <c r="N92" s="835"/>
      <c r="O92" s="835"/>
      <c r="P92" s="835"/>
      <c r="Q92" s="835"/>
      <c r="R92" s="835"/>
      <c r="S92" s="835"/>
      <c r="T92" s="836"/>
      <c r="U92" s="1095"/>
      <c r="V92" s="1096"/>
      <c r="W92" s="1097"/>
      <c r="X92" s="411"/>
      <c r="Y92" s="434"/>
      <c r="Z92" s="434"/>
    </row>
    <row r="93" spans="1:26" ht="17.100000000000001" customHeight="1" x14ac:dyDescent="0.15">
      <c r="A93" s="772"/>
      <c r="B93" s="773"/>
      <c r="C93" s="774"/>
      <c r="D93" s="367"/>
      <c r="E93" s="835"/>
      <c r="F93" s="835"/>
      <c r="G93" s="835"/>
      <c r="H93" s="835"/>
      <c r="I93" s="835"/>
      <c r="J93" s="835"/>
      <c r="K93" s="835"/>
      <c r="L93" s="835"/>
      <c r="M93" s="835"/>
      <c r="N93" s="835"/>
      <c r="O93" s="835"/>
      <c r="P93" s="835"/>
      <c r="Q93" s="835"/>
      <c r="R93" s="835"/>
      <c r="S93" s="835"/>
      <c r="T93" s="836"/>
      <c r="U93" s="1095"/>
      <c r="V93" s="1096"/>
      <c r="W93" s="1097"/>
      <c r="X93" s="411"/>
      <c r="Y93" s="434"/>
      <c r="Z93" s="434"/>
    </row>
    <row r="94" spans="1:26" ht="17.100000000000001" customHeight="1" x14ac:dyDescent="0.15">
      <c r="A94" s="772"/>
      <c r="B94" s="773"/>
      <c r="C94" s="774"/>
      <c r="D94" s="367"/>
      <c r="E94" s="835"/>
      <c r="F94" s="835"/>
      <c r="G94" s="835"/>
      <c r="H94" s="835"/>
      <c r="I94" s="835"/>
      <c r="J94" s="835"/>
      <c r="K94" s="835"/>
      <c r="L94" s="835"/>
      <c r="M94" s="835"/>
      <c r="N94" s="835"/>
      <c r="O94" s="835"/>
      <c r="P94" s="835"/>
      <c r="Q94" s="835"/>
      <c r="R94" s="835"/>
      <c r="S94" s="835"/>
      <c r="T94" s="836"/>
      <c r="U94" s="1095"/>
      <c r="V94" s="1096"/>
      <c r="W94" s="1097"/>
      <c r="X94" s="411"/>
      <c r="Y94" s="434"/>
      <c r="Z94" s="434"/>
    </row>
    <row r="95" spans="1:26" ht="17.100000000000001" customHeight="1" x14ac:dyDescent="0.15">
      <c r="A95" s="772"/>
      <c r="B95" s="773"/>
      <c r="C95" s="774"/>
      <c r="D95" s="367"/>
      <c r="E95" s="835"/>
      <c r="F95" s="835"/>
      <c r="G95" s="835"/>
      <c r="H95" s="835"/>
      <c r="I95" s="835"/>
      <c r="J95" s="835"/>
      <c r="K95" s="835"/>
      <c r="L95" s="835"/>
      <c r="M95" s="835"/>
      <c r="N95" s="835"/>
      <c r="O95" s="835"/>
      <c r="P95" s="835"/>
      <c r="Q95" s="835"/>
      <c r="R95" s="835"/>
      <c r="S95" s="835"/>
      <c r="T95" s="836"/>
      <c r="U95" s="1095"/>
      <c r="V95" s="1096"/>
      <c r="W95" s="1097"/>
      <c r="X95" s="411"/>
      <c r="Y95" s="434"/>
      <c r="Z95" s="434"/>
    </row>
    <row r="96" spans="1:26" ht="17.100000000000001" customHeight="1" x14ac:dyDescent="0.15">
      <c r="A96" s="772"/>
      <c r="B96" s="773"/>
      <c r="C96" s="774"/>
      <c r="D96" s="370"/>
      <c r="E96" s="1088"/>
      <c r="F96" s="1088"/>
      <c r="G96" s="1088"/>
      <c r="H96" s="1088"/>
      <c r="I96" s="1088"/>
      <c r="J96" s="1088"/>
      <c r="K96" s="1088"/>
      <c r="L96" s="1088"/>
      <c r="M96" s="1088"/>
      <c r="N96" s="1088"/>
      <c r="O96" s="1088"/>
      <c r="P96" s="1088"/>
      <c r="Q96" s="1088"/>
      <c r="R96" s="1088"/>
      <c r="S96" s="1088"/>
      <c r="T96" s="1089"/>
      <c r="U96" s="1095"/>
      <c r="V96" s="1096"/>
      <c r="W96" s="1097"/>
      <c r="X96" s="411"/>
      <c r="Y96" s="434"/>
      <c r="Z96" s="434"/>
    </row>
    <row r="97" spans="1:26" ht="17.100000000000001" customHeight="1" x14ac:dyDescent="0.15">
      <c r="A97" s="772"/>
      <c r="B97" s="773"/>
      <c r="C97" s="774"/>
      <c r="D97" s="772" t="s">
        <v>868</v>
      </c>
      <c r="E97" s="773"/>
      <c r="F97" s="773"/>
      <c r="G97" s="773"/>
      <c r="H97" s="773"/>
      <c r="I97" s="773"/>
      <c r="J97" s="773"/>
      <c r="K97" s="773"/>
      <c r="L97" s="773"/>
      <c r="M97" s="773"/>
      <c r="N97" s="773"/>
      <c r="O97" s="773"/>
      <c r="P97" s="773"/>
      <c r="Q97" s="773"/>
      <c r="R97" s="773"/>
      <c r="S97" s="773"/>
      <c r="T97" s="774"/>
      <c r="U97" s="1095"/>
      <c r="V97" s="1096"/>
      <c r="W97" s="1097"/>
      <c r="X97" s="699"/>
      <c r="Y97" s="701"/>
      <c r="Z97" s="1087"/>
    </row>
    <row r="98" spans="1:26" ht="17.100000000000001" customHeight="1" x14ac:dyDescent="0.15">
      <c r="A98" s="772"/>
      <c r="B98" s="773"/>
      <c r="C98" s="774"/>
      <c r="D98" s="840"/>
      <c r="E98" s="841"/>
      <c r="F98" s="841"/>
      <c r="G98" s="841"/>
      <c r="H98" s="841"/>
      <c r="I98" s="841"/>
      <c r="J98" s="841"/>
      <c r="K98" s="841"/>
      <c r="L98" s="841"/>
      <c r="M98" s="841"/>
      <c r="N98" s="841"/>
      <c r="O98" s="841"/>
      <c r="P98" s="841"/>
      <c r="Q98" s="841"/>
      <c r="R98" s="841"/>
      <c r="S98" s="841"/>
      <c r="T98" s="842"/>
      <c r="U98" s="1095"/>
      <c r="V98" s="1096"/>
      <c r="W98" s="1097"/>
      <c r="X98" s="743"/>
      <c r="Y98" s="701"/>
      <c r="Z98" s="1087"/>
    </row>
    <row r="99" spans="1:26" ht="17.100000000000001" customHeight="1" x14ac:dyDescent="0.15">
      <c r="A99" s="772"/>
      <c r="B99" s="773"/>
      <c r="C99" s="774"/>
      <c r="D99" s="800" t="s">
        <v>664</v>
      </c>
      <c r="E99" s="801"/>
      <c r="F99" s="801"/>
      <c r="G99" s="801"/>
      <c r="H99" s="801"/>
      <c r="I99" s="801"/>
      <c r="J99" s="801"/>
      <c r="K99" s="801"/>
      <c r="L99" s="801"/>
      <c r="M99" s="801"/>
      <c r="N99" s="801"/>
      <c r="O99" s="801"/>
      <c r="P99" s="801"/>
      <c r="Q99" s="801"/>
      <c r="R99" s="801"/>
      <c r="S99" s="801"/>
      <c r="T99" s="802"/>
      <c r="U99" s="1095"/>
      <c r="V99" s="1096"/>
      <c r="W99" s="1097"/>
      <c r="X99" s="699"/>
      <c r="Y99" s="701"/>
      <c r="Z99" s="434"/>
    </row>
    <row r="100" spans="1:26" ht="17.100000000000001" customHeight="1" x14ac:dyDescent="0.15">
      <c r="A100" s="772"/>
      <c r="B100" s="773"/>
      <c r="C100" s="774"/>
      <c r="D100" s="840"/>
      <c r="E100" s="841"/>
      <c r="F100" s="841"/>
      <c r="G100" s="841"/>
      <c r="H100" s="841"/>
      <c r="I100" s="841"/>
      <c r="J100" s="841"/>
      <c r="K100" s="841"/>
      <c r="L100" s="841"/>
      <c r="M100" s="841"/>
      <c r="N100" s="841"/>
      <c r="O100" s="841"/>
      <c r="P100" s="841"/>
      <c r="Q100" s="841"/>
      <c r="R100" s="841"/>
      <c r="S100" s="841"/>
      <c r="T100" s="842"/>
      <c r="U100" s="1095"/>
      <c r="V100" s="1096"/>
      <c r="W100" s="1097"/>
      <c r="X100" s="743"/>
      <c r="Y100" s="701"/>
      <c r="Z100" s="434"/>
    </row>
    <row r="101" spans="1:26" ht="17.100000000000001" customHeight="1" x14ac:dyDescent="0.15">
      <c r="A101" s="772"/>
      <c r="B101" s="773"/>
      <c r="C101" s="774"/>
      <c r="D101" s="772" t="s">
        <v>355</v>
      </c>
      <c r="E101" s="773"/>
      <c r="F101" s="773"/>
      <c r="G101" s="773"/>
      <c r="H101" s="773"/>
      <c r="I101" s="773"/>
      <c r="J101" s="773"/>
      <c r="K101" s="773"/>
      <c r="L101" s="773"/>
      <c r="M101" s="773"/>
      <c r="N101" s="773"/>
      <c r="O101" s="773"/>
      <c r="P101" s="773"/>
      <c r="Q101" s="773"/>
      <c r="R101" s="773"/>
      <c r="S101" s="773"/>
      <c r="T101" s="774"/>
      <c r="U101" s="1095"/>
      <c r="V101" s="1096"/>
      <c r="W101" s="1097"/>
      <c r="X101" s="843"/>
      <c r="Y101" s="843"/>
      <c r="Z101" s="434"/>
    </row>
    <row r="102" spans="1:26" ht="17.100000000000001" customHeight="1" x14ac:dyDescent="0.15">
      <c r="A102" s="772"/>
      <c r="B102" s="773"/>
      <c r="C102" s="774"/>
      <c r="D102" s="772"/>
      <c r="E102" s="773"/>
      <c r="F102" s="773"/>
      <c r="G102" s="773"/>
      <c r="H102" s="773"/>
      <c r="I102" s="773"/>
      <c r="J102" s="773"/>
      <c r="K102" s="773"/>
      <c r="L102" s="773"/>
      <c r="M102" s="773"/>
      <c r="N102" s="773"/>
      <c r="O102" s="773"/>
      <c r="P102" s="773"/>
      <c r="Q102" s="773"/>
      <c r="R102" s="773"/>
      <c r="S102" s="773"/>
      <c r="T102" s="774"/>
      <c r="U102" s="1095"/>
      <c r="V102" s="1096"/>
      <c r="W102" s="1097"/>
      <c r="X102" s="798"/>
      <c r="Y102" s="798"/>
      <c r="Z102" s="434"/>
    </row>
    <row r="103" spans="1:26" ht="17.100000000000001" customHeight="1" x14ac:dyDescent="0.15">
      <c r="A103" s="772"/>
      <c r="B103" s="773"/>
      <c r="C103" s="774"/>
      <c r="D103" s="772"/>
      <c r="E103" s="773"/>
      <c r="F103" s="773"/>
      <c r="G103" s="773"/>
      <c r="H103" s="773"/>
      <c r="I103" s="773"/>
      <c r="J103" s="773"/>
      <c r="K103" s="773"/>
      <c r="L103" s="773"/>
      <c r="M103" s="773"/>
      <c r="N103" s="773"/>
      <c r="O103" s="773"/>
      <c r="P103" s="773"/>
      <c r="Q103" s="773"/>
      <c r="R103" s="773"/>
      <c r="S103" s="773"/>
      <c r="T103" s="774"/>
      <c r="U103" s="1095"/>
      <c r="V103" s="1096"/>
      <c r="W103" s="1097"/>
      <c r="X103" s="798"/>
      <c r="Y103" s="798"/>
      <c r="Z103" s="434"/>
    </row>
    <row r="104" spans="1:26" ht="17.100000000000001" customHeight="1" x14ac:dyDescent="0.15">
      <c r="A104" s="772"/>
      <c r="B104" s="773"/>
      <c r="C104" s="774"/>
      <c r="D104" s="21" t="s">
        <v>77</v>
      </c>
      <c r="E104" s="773" t="s">
        <v>665</v>
      </c>
      <c r="F104" s="773"/>
      <c r="G104" s="773"/>
      <c r="H104" s="773"/>
      <c r="I104" s="773"/>
      <c r="J104" s="773"/>
      <c r="K104" s="773"/>
      <c r="L104" s="773"/>
      <c r="M104" s="773"/>
      <c r="N104" s="773"/>
      <c r="O104" s="773"/>
      <c r="P104" s="773"/>
      <c r="Q104" s="773"/>
      <c r="R104" s="773"/>
      <c r="S104" s="773"/>
      <c r="T104" s="774"/>
      <c r="U104" s="1095"/>
      <c r="V104" s="1096"/>
      <c r="W104" s="1097"/>
      <c r="X104" s="798"/>
      <c r="Y104" s="798"/>
      <c r="Z104" s="434"/>
    </row>
    <row r="105" spans="1:26" ht="17.100000000000001" customHeight="1" x14ac:dyDescent="0.15">
      <c r="A105" s="772"/>
      <c r="B105" s="773"/>
      <c r="C105" s="774"/>
      <c r="D105" s="53"/>
      <c r="E105" s="841"/>
      <c r="F105" s="841"/>
      <c r="G105" s="841"/>
      <c r="H105" s="841"/>
      <c r="I105" s="841"/>
      <c r="J105" s="841"/>
      <c r="K105" s="841"/>
      <c r="L105" s="841"/>
      <c r="M105" s="841"/>
      <c r="N105" s="841"/>
      <c r="O105" s="841"/>
      <c r="P105" s="841"/>
      <c r="Q105" s="841"/>
      <c r="R105" s="841"/>
      <c r="S105" s="841"/>
      <c r="T105" s="842"/>
      <c r="U105" s="1095"/>
      <c r="V105" s="1096"/>
      <c r="W105" s="1097"/>
      <c r="X105" s="799"/>
      <c r="Y105" s="799"/>
      <c r="Z105" s="434"/>
    </row>
    <row r="106" spans="1:26" ht="17.100000000000001" customHeight="1" x14ac:dyDescent="0.15">
      <c r="A106" s="772"/>
      <c r="B106" s="773"/>
      <c r="C106" s="774"/>
      <c r="D106" s="715" t="s">
        <v>358</v>
      </c>
      <c r="E106" s="735"/>
      <c r="F106" s="735"/>
      <c r="G106" s="735"/>
      <c r="H106" s="735"/>
      <c r="I106" s="735"/>
      <c r="J106" s="735"/>
      <c r="K106" s="735"/>
      <c r="L106" s="735"/>
      <c r="M106" s="735"/>
      <c r="N106" s="735"/>
      <c r="O106" s="735"/>
      <c r="P106" s="735"/>
      <c r="Q106" s="735"/>
      <c r="R106" s="735"/>
      <c r="S106" s="735"/>
      <c r="T106" s="736"/>
      <c r="U106" s="1095"/>
      <c r="V106" s="1096"/>
      <c r="W106" s="1097"/>
      <c r="X106" s="954"/>
      <c r="Y106" s="1091"/>
      <c r="Z106" s="757"/>
    </row>
    <row r="107" spans="1:26" ht="17.100000000000001" customHeight="1" x14ac:dyDescent="0.15">
      <c r="A107" s="772"/>
      <c r="B107" s="773"/>
      <c r="C107" s="774"/>
      <c r="D107" s="734"/>
      <c r="E107" s="735"/>
      <c r="F107" s="735"/>
      <c r="G107" s="735"/>
      <c r="H107" s="735"/>
      <c r="I107" s="735"/>
      <c r="J107" s="735"/>
      <c r="K107" s="735"/>
      <c r="L107" s="735"/>
      <c r="M107" s="735"/>
      <c r="N107" s="735"/>
      <c r="O107" s="735"/>
      <c r="P107" s="735"/>
      <c r="Q107" s="735"/>
      <c r="R107" s="735"/>
      <c r="S107" s="735"/>
      <c r="T107" s="736"/>
      <c r="U107" s="1095"/>
      <c r="V107" s="1096"/>
      <c r="W107" s="1097"/>
      <c r="X107" s="757"/>
      <c r="Y107" s="1087"/>
      <c r="Z107" s="757"/>
    </row>
    <row r="108" spans="1:26" ht="17.100000000000001" customHeight="1" x14ac:dyDescent="0.15">
      <c r="A108" s="772"/>
      <c r="B108" s="773"/>
      <c r="C108" s="774"/>
      <c r="D108" s="54" t="s">
        <v>359</v>
      </c>
      <c r="E108" s="773" t="s">
        <v>360</v>
      </c>
      <c r="F108" s="773"/>
      <c r="G108" s="773"/>
      <c r="H108" s="773"/>
      <c r="I108" s="773"/>
      <c r="J108" s="773"/>
      <c r="K108" s="773"/>
      <c r="L108" s="773"/>
      <c r="M108" s="773"/>
      <c r="N108" s="773"/>
      <c r="O108" s="773"/>
      <c r="P108" s="773"/>
      <c r="Q108" s="773"/>
      <c r="R108" s="773"/>
      <c r="S108" s="773"/>
      <c r="T108" s="774"/>
      <c r="U108" s="1095"/>
      <c r="V108" s="1096"/>
      <c r="W108" s="1097"/>
      <c r="X108" s="757"/>
      <c r="Y108" s="1087"/>
      <c r="Z108" s="700"/>
    </row>
    <row r="109" spans="1:26" ht="17.100000000000001" customHeight="1" x14ac:dyDescent="0.15">
      <c r="A109" s="772"/>
      <c r="B109" s="773"/>
      <c r="C109" s="774"/>
      <c r="D109" s="54"/>
      <c r="E109" s="773"/>
      <c r="F109" s="773"/>
      <c r="G109" s="773"/>
      <c r="H109" s="773"/>
      <c r="I109" s="773"/>
      <c r="J109" s="773"/>
      <c r="K109" s="773"/>
      <c r="L109" s="773"/>
      <c r="M109" s="773"/>
      <c r="N109" s="773"/>
      <c r="O109" s="773"/>
      <c r="P109" s="773"/>
      <c r="Q109" s="773"/>
      <c r="R109" s="773"/>
      <c r="S109" s="773"/>
      <c r="T109" s="774"/>
      <c r="U109" s="1095"/>
      <c r="V109" s="1096"/>
      <c r="W109" s="1097"/>
      <c r="X109" s="758"/>
      <c r="Y109" s="1111"/>
      <c r="Z109" s="700"/>
    </row>
    <row r="110" spans="1:26" ht="17.100000000000001" customHeight="1" x14ac:dyDescent="0.15">
      <c r="A110" s="772"/>
      <c r="B110" s="773"/>
      <c r="C110" s="774"/>
      <c r="D110" s="1090" t="s">
        <v>188</v>
      </c>
      <c r="E110" s="716"/>
      <c r="F110" s="716"/>
      <c r="G110" s="716"/>
      <c r="H110" s="716"/>
      <c r="I110" s="716"/>
      <c r="J110" s="716"/>
      <c r="K110" s="716"/>
      <c r="L110" s="716"/>
      <c r="M110" s="716"/>
      <c r="N110" s="716"/>
      <c r="O110" s="716"/>
      <c r="P110" s="716"/>
      <c r="Q110" s="716"/>
      <c r="R110" s="716"/>
      <c r="S110" s="716"/>
      <c r="T110" s="717"/>
      <c r="U110" s="1095"/>
      <c r="V110" s="1096"/>
      <c r="W110" s="1097"/>
      <c r="X110" s="1105"/>
      <c r="Y110" s="1105"/>
      <c r="Z110" s="434"/>
    </row>
    <row r="111" spans="1:26" ht="17.100000000000001" customHeight="1" x14ac:dyDescent="0.15">
      <c r="A111" s="772"/>
      <c r="B111" s="773"/>
      <c r="C111" s="774"/>
      <c r="D111" s="715"/>
      <c r="E111" s="716"/>
      <c r="F111" s="716"/>
      <c r="G111" s="716"/>
      <c r="H111" s="716"/>
      <c r="I111" s="716"/>
      <c r="J111" s="716"/>
      <c r="K111" s="716"/>
      <c r="L111" s="716"/>
      <c r="M111" s="716"/>
      <c r="N111" s="716"/>
      <c r="O111" s="716"/>
      <c r="P111" s="716"/>
      <c r="Q111" s="716"/>
      <c r="R111" s="716"/>
      <c r="S111" s="716"/>
      <c r="T111" s="717"/>
      <c r="U111" s="1095"/>
      <c r="V111" s="1096"/>
      <c r="W111" s="1097"/>
      <c r="X111" s="1106"/>
      <c r="Y111" s="1106"/>
      <c r="Z111" s="434"/>
    </row>
    <row r="112" spans="1:26" ht="17.100000000000001" customHeight="1" x14ac:dyDescent="0.15">
      <c r="A112" s="772"/>
      <c r="B112" s="773"/>
      <c r="C112" s="774"/>
      <c r="D112" s="21" t="s">
        <v>77</v>
      </c>
      <c r="E112" s="773" t="s">
        <v>356</v>
      </c>
      <c r="F112" s="773"/>
      <c r="G112" s="773"/>
      <c r="H112" s="773"/>
      <c r="I112" s="773"/>
      <c r="J112" s="773"/>
      <c r="K112" s="773"/>
      <c r="L112" s="773"/>
      <c r="M112" s="773"/>
      <c r="N112" s="773"/>
      <c r="O112" s="773"/>
      <c r="P112" s="773"/>
      <c r="Q112" s="773"/>
      <c r="R112" s="773"/>
      <c r="S112" s="773"/>
      <c r="T112" s="774"/>
      <c r="U112" s="1095"/>
      <c r="V112" s="1096"/>
      <c r="W112" s="1097"/>
      <c r="X112" s="1106"/>
      <c r="Y112" s="1106"/>
      <c r="Z112" s="434"/>
    </row>
    <row r="113" spans="1:26" ht="17.100000000000001" customHeight="1" x14ac:dyDescent="0.15">
      <c r="A113" s="772"/>
      <c r="B113" s="773"/>
      <c r="C113" s="774"/>
      <c r="D113" s="367"/>
      <c r="E113" s="773"/>
      <c r="F113" s="773"/>
      <c r="G113" s="773"/>
      <c r="H113" s="773"/>
      <c r="I113" s="773"/>
      <c r="J113" s="773"/>
      <c r="K113" s="773"/>
      <c r="L113" s="773"/>
      <c r="M113" s="773"/>
      <c r="N113" s="773"/>
      <c r="O113" s="773"/>
      <c r="P113" s="773"/>
      <c r="Q113" s="773"/>
      <c r="R113" s="773"/>
      <c r="S113" s="773"/>
      <c r="T113" s="774"/>
      <c r="U113" s="1095"/>
      <c r="V113" s="1096"/>
      <c r="W113" s="1097"/>
      <c r="X113" s="1106"/>
      <c r="Y113" s="1106"/>
      <c r="Z113" s="434"/>
    </row>
    <row r="114" spans="1:26" ht="17.100000000000001" customHeight="1" x14ac:dyDescent="0.15">
      <c r="A114" s="772"/>
      <c r="B114" s="773"/>
      <c r="C114" s="774"/>
      <c r="D114" s="30" t="s">
        <v>77</v>
      </c>
      <c r="E114" s="773" t="s">
        <v>189</v>
      </c>
      <c r="F114" s="773"/>
      <c r="G114" s="773"/>
      <c r="H114" s="773"/>
      <c r="I114" s="773"/>
      <c r="J114" s="773"/>
      <c r="K114" s="773"/>
      <c r="L114" s="773"/>
      <c r="M114" s="773"/>
      <c r="N114" s="773"/>
      <c r="O114" s="773"/>
      <c r="P114" s="773"/>
      <c r="Q114" s="773"/>
      <c r="R114" s="773"/>
      <c r="S114" s="773"/>
      <c r="T114" s="774"/>
      <c r="U114" s="1095"/>
      <c r="V114" s="1096"/>
      <c r="W114" s="1097"/>
      <c r="X114" s="1106"/>
      <c r="Y114" s="1106"/>
      <c r="Z114" s="434"/>
    </row>
    <row r="115" spans="1:26" ht="17.100000000000001" customHeight="1" x14ac:dyDescent="0.15">
      <c r="A115" s="772"/>
      <c r="B115" s="773"/>
      <c r="C115" s="774"/>
      <c r="D115" s="383"/>
      <c r="E115" s="773"/>
      <c r="F115" s="773"/>
      <c r="G115" s="773"/>
      <c r="H115" s="773"/>
      <c r="I115" s="773"/>
      <c r="J115" s="773"/>
      <c r="K115" s="773"/>
      <c r="L115" s="773"/>
      <c r="M115" s="773"/>
      <c r="N115" s="773"/>
      <c r="O115" s="773"/>
      <c r="P115" s="773"/>
      <c r="Q115" s="773"/>
      <c r="R115" s="773"/>
      <c r="S115" s="773"/>
      <c r="T115" s="774"/>
      <c r="U115" s="1095"/>
      <c r="V115" s="1096"/>
      <c r="W115" s="1097"/>
      <c r="X115" s="1106"/>
      <c r="Y115" s="1106"/>
      <c r="Z115" s="434"/>
    </row>
    <row r="116" spans="1:26" ht="17.100000000000001" customHeight="1" x14ac:dyDescent="0.15">
      <c r="A116" s="772"/>
      <c r="B116" s="773"/>
      <c r="C116" s="774"/>
      <c r="D116" s="30" t="s">
        <v>77</v>
      </c>
      <c r="E116" s="773" t="s">
        <v>357</v>
      </c>
      <c r="F116" s="773"/>
      <c r="G116" s="773"/>
      <c r="H116" s="773"/>
      <c r="I116" s="773"/>
      <c r="J116" s="773"/>
      <c r="K116" s="773"/>
      <c r="L116" s="773"/>
      <c r="M116" s="773"/>
      <c r="N116" s="773"/>
      <c r="O116" s="773"/>
      <c r="P116" s="773"/>
      <c r="Q116" s="773"/>
      <c r="R116" s="773"/>
      <c r="S116" s="773"/>
      <c r="T116" s="774"/>
      <c r="U116" s="1095"/>
      <c r="V116" s="1096"/>
      <c r="W116" s="1097"/>
      <c r="X116" s="1106"/>
      <c r="Y116" s="1106"/>
      <c r="Z116" s="434"/>
    </row>
    <row r="117" spans="1:26" ht="17.100000000000001" customHeight="1" x14ac:dyDescent="0.15">
      <c r="A117" s="772"/>
      <c r="B117" s="773"/>
      <c r="C117" s="774"/>
      <c r="D117" s="383"/>
      <c r="E117" s="773"/>
      <c r="F117" s="773"/>
      <c r="G117" s="773"/>
      <c r="H117" s="773"/>
      <c r="I117" s="773"/>
      <c r="J117" s="773"/>
      <c r="K117" s="773"/>
      <c r="L117" s="773"/>
      <c r="M117" s="773"/>
      <c r="N117" s="773"/>
      <c r="O117" s="773"/>
      <c r="P117" s="773"/>
      <c r="Q117" s="773"/>
      <c r="R117" s="773"/>
      <c r="S117" s="773"/>
      <c r="T117" s="774"/>
      <c r="U117" s="1095"/>
      <c r="V117" s="1096"/>
      <c r="W117" s="1097"/>
      <c r="X117" s="1106"/>
      <c r="Y117" s="1106"/>
      <c r="Z117" s="434"/>
    </row>
    <row r="118" spans="1:26" ht="17.100000000000001" customHeight="1" x14ac:dyDescent="0.15">
      <c r="A118" s="772"/>
      <c r="B118" s="773"/>
      <c r="C118" s="774"/>
      <c r="D118" s="383"/>
      <c r="E118" s="773"/>
      <c r="F118" s="773"/>
      <c r="G118" s="773"/>
      <c r="H118" s="773"/>
      <c r="I118" s="773"/>
      <c r="J118" s="773"/>
      <c r="K118" s="773"/>
      <c r="L118" s="773"/>
      <c r="M118" s="773"/>
      <c r="N118" s="773"/>
      <c r="O118" s="773"/>
      <c r="P118" s="773"/>
      <c r="Q118" s="773"/>
      <c r="R118" s="773"/>
      <c r="S118" s="773"/>
      <c r="T118" s="774"/>
      <c r="U118" s="1095"/>
      <c r="V118" s="1096"/>
      <c r="W118" s="1097"/>
      <c r="X118" s="1106"/>
      <c r="Y118" s="1106"/>
      <c r="Z118" s="434"/>
    </row>
    <row r="119" spans="1:26" ht="17.100000000000001" customHeight="1" x14ac:dyDescent="0.15">
      <c r="A119" s="772"/>
      <c r="B119" s="773"/>
      <c r="C119" s="774"/>
      <c r="D119" s="383"/>
      <c r="E119" s="773"/>
      <c r="F119" s="773"/>
      <c r="G119" s="773"/>
      <c r="H119" s="773"/>
      <c r="I119" s="773"/>
      <c r="J119" s="773"/>
      <c r="K119" s="773"/>
      <c r="L119" s="773"/>
      <c r="M119" s="773"/>
      <c r="N119" s="773"/>
      <c r="O119" s="773"/>
      <c r="P119" s="773"/>
      <c r="Q119" s="773"/>
      <c r="R119" s="773"/>
      <c r="S119" s="773"/>
      <c r="T119" s="774"/>
      <c r="U119" s="1095"/>
      <c r="V119" s="1096"/>
      <c r="W119" s="1097"/>
      <c r="X119" s="1106"/>
      <c r="Y119" s="1106"/>
      <c r="Z119" s="434"/>
    </row>
    <row r="120" spans="1:26" ht="17.100000000000001" customHeight="1" x14ac:dyDescent="0.15">
      <c r="A120" s="772"/>
      <c r="B120" s="773"/>
      <c r="C120" s="774"/>
      <c r="D120" s="30" t="s">
        <v>77</v>
      </c>
      <c r="E120" s="773" t="s">
        <v>450</v>
      </c>
      <c r="F120" s="773"/>
      <c r="G120" s="773"/>
      <c r="H120" s="773"/>
      <c r="I120" s="773"/>
      <c r="J120" s="773"/>
      <c r="K120" s="773"/>
      <c r="L120" s="773"/>
      <c r="M120" s="773"/>
      <c r="N120" s="773"/>
      <c r="O120" s="773"/>
      <c r="P120" s="773"/>
      <c r="Q120" s="773"/>
      <c r="R120" s="773"/>
      <c r="S120" s="773"/>
      <c r="T120" s="774"/>
      <c r="U120" s="1095"/>
      <c r="V120" s="1096"/>
      <c r="W120" s="1097"/>
      <c r="X120" s="1106"/>
      <c r="Y120" s="1106"/>
      <c r="Z120" s="434"/>
    </row>
    <row r="121" spans="1:26" ht="17.100000000000001" customHeight="1" x14ac:dyDescent="0.15">
      <c r="A121" s="772"/>
      <c r="B121" s="773"/>
      <c r="C121" s="774"/>
      <c r="D121" s="383"/>
      <c r="E121" s="773"/>
      <c r="F121" s="773"/>
      <c r="G121" s="773"/>
      <c r="H121" s="773"/>
      <c r="I121" s="773"/>
      <c r="J121" s="773"/>
      <c r="K121" s="773"/>
      <c r="L121" s="773"/>
      <c r="M121" s="773"/>
      <c r="N121" s="773"/>
      <c r="O121" s="773"/>
      <c r="P121" s="773"/>
      <c r="Q121" s="773"/>
      <c r="R121" s="773"/>
      <c r="S121" s="773"/>
      <c r="T121" s="774"/>
      <c r="U121" s="1095"/>
      <c r="V121" s="1096"/>
      <c r="W121" s="1097"/>
      <c r="X121" s="1106"/>
      <c r="Y121" s="1106"/>
      <c r="Z121" s="434"/>
    </row>
    <row r="122" spans="1:26" ht="17.100000000000001" customHeight="1" x14ac:dyDescent="0.15">
      <c r="A122" s="772"/>
      <c r="B122" s="773"/>
      <c r="C122" s="774"/>
      <c r="D122" s="383"/>
      <c r="E122" s="773"/>
      <c r="F122" s="773"/>
      <c r="G122" s="773"/>
      <c r="H122" s="773"/>
      <c r="I122" s="773"/>
      <c r="J122" s="773"/>
      <c r="K122" s="773"/>
      <c r="L122" s="773"/>
      <c r="M122" s="773"/>
      <c r="N122" s="773"/>
      <c r="O122" s="773"/>
      <c r="P122" s="773"/>
      <c r="Q122" s="773"/>
      <c r="R122" s="773"/>
      <c r="S122" s="773"/>
      <c r="T122" s="774"/>
      <c r="U122" s="1095"/>
      <c r="V122" s="1096"/>
      <c r="W122" s="1097"/>
      <c r="X122" s="1106"/>
      <c r="Y122" s="1106"/>
      <c r="Z122" s="434"/>
    </row>
    <row r="123" spans="1:26" ht="17.100000000000001" customHeight="1" x14ac:dyDescent="0.15">
      <c r="A123" s="848"/>
      <c r="B123" s="775"/>
      <c r="C123" s="776"/>
      <c r="D123" s="385"/>
      <c r="E123" s="775"/>
      <c r="F123" s="775"/>
      <c r="G123" s="775"/>
      <c r="H123" s="775"/>
      <c r="I123" s="775"/>
      <c r="J123" s="775"/>
      <c r="K123" s="775"/>
      <c r="L123" s="775"/>
      <c r="M123" s="775"/>
      <c r="N123" s="775"/>
      <c r="O123" s="775"/>
      <c r="P123" s="775"/>
      <c r="Q123" s="775"/>
      <c r="R123" s="775"/>
      <c r="S123" s="775"/>
      <c r="T123" s="776"/>
      <c r="U123" s="1098"/>
      <c r="V123" s="1099"/>
      <c r="W123" s="1100"/>
      <c r="X123" s="1107"/>
      <c r="Y123" s="1107"/>
      <c r="Z123" s="55"/>
    </row>
    <row r="124" spans="1:26" ht="17.100000000000001" customHeight="1" x14ac:dyDescent="0.15">
      <c r="A124" s="772" t="s">
        <v>7</v>
      </c>
      <c r="B124" s="773"/>
      <c r="C124" s="773"/>
      <c r="D124" s="762" t="s">
        <v>869</v>
      </c>
      <c r="E124" s="770"/>
      <c r="F124" s="770"/>
      <c r="G124" s="770"/>
      <c r="H124" s="770"/>
      <c r="I124" s="770"/>
      <c r="J124" s="770"/>
      <c r="K124" s="770"/>
      <c r="L124" s="770"/>
      <c r="M124" s="770"/>
      <c r="N124" s="770"/>
      <c r="O124" s="770"/>
      <c r="P124" s="770"/>
      <c r="Q124" s="770"/>
      <c r="R124" s="770"/>
      <c r="S124" s="770"/>
      <c r="T124" s="771"/>
      <c r="U124" s="740" t="s">
        <v>57</v>
      </c>
      <c r="V124" s="740"/>
      <c r="W124" s="740"/>
      <c r="X124" s="1075"/>
      <c r="Y124" s="1075"/>
      <c r="Z124" s="1075"/>
    </row>
    <row r="125" spans="1:26" ht="17.100000000000001" customHeight="1" x14ac:dyDescent="0.15">
      <c r="A125" s="772"/>
      <c r="B125" s="773"/>
      <c r="C125" s="773"/>
      <c r="D125" s="772"/>
      <c r="E125" s="773"/>
      <c r="F125" s="773"/>
      <c r="G125" s="773"/>
      <c r="H125" s="773"/>
      <c r="I125" s="773"/>
      <c r="J125" s="773"/>
      <c r="K125" s="773"/>
      <c r="L125" s="773"/>
      <c r="M125" s="773"/>
      <c r="N125" s="773"/>
      <c r="O125" s="773"/>
      <c r="P125" s="773"/>
      <c r="Q125" s="773"/>
      <c r="R125" s="773"/>
      <c r="S125" s="773"/>
      <c r="T125" s="774"/>
      <c r="U125" s="740"/>
      <c r="V125" s="740"/>
      <c r="W125" s="740"/>
      <c r="X125" s="1076"/>
      <c r="Y125" s="1076"/>
      <c r="Z125" s="1076"/>
    </row>
    <row r="126" spans="1:26" ht="17.100000000000001" customHeight="1" x14ac:dyDescent="0.15">
      <c r="A126" s="772"/>
      <c r="B126" s="773"/>
      <c r="C126" s="773"/>
      <c r="D126" s="56" t="s">
        <v>77</v>
      </c>
      <c r="E126" s="773" t="s">
        <v>777</v>
      </c>
      <c r="F126" s="773"/>
      <c r="G126" s="773"/>
      <c r="H126" s="773"/>
      <c r="I126" s="773"/>
      <c r="J126" s="773"/>
      <c r="K126" s="773"/>
      <c r="L126" s="773"/>
      <c r="M126" s="773"/>
      <c r="N126" s="773"/>
      <c r="O126" s="773"/>
      <c r="P126" s="773"/>
      <c r="Q126" s="773"/>
      <c r="R126" s="773"/>
      <c r="S126" s="773"/>
      <c r="T126" s="774"/>
      <c r="U126" s="740"/>
      <c r="V126" s="740"/>
      <c r="W126" s="740"/>
      <c r="X126" s="1076"/>
      <c r="Y126" s="1076"/>
      <c r="Z126" s="1076"/>
    </row>
    <row r="127" spans="1:26" ht="17.100000000000001" customHeight="1" x14ac:dyDescent="0.15">
      <c r="A127" s="772"/>
      <c r="B127" s="773"/>
      <c r="C127" s="773"/>
      <c r="D127" s="56"/>
      <c r="E127" s="773"/>
      <c r="F127" s="773"/>
      <c r="G127" s="773"/>
      <c r="H127" s="773"/>
      <c r="I127" s="773"/>
      <c r="J127" s="773"/>
      <c r="K127" s="773"/>
      <c r="L127" s="773"/>
      <c r="M127" s="773"/>
      <c r="N127" s="773"/>
      <c r="O127" s="773"/>
      <c r="P127" s="773"/>
      <c r="Q127" s="773"/>
      <c r="R127" s="773"/>
      <c r="S127" s="773"/>
      <c r="T127" s="774"/>
      <c r="U127" s="740"/>
      <c r="V127" s="740"/>
      <c r="W127" s="740"/>
      <c r="X127" s="1076"/>
      <c r="Y127" s="1076"/>
      <c r="Z127" s="1076"/>
    </row>
    <row r="128" spans="1:26" ht="17.100000000000001" customHeight="1" x14ac:dyDescent="0.15">
      <c r="A128" s="772"/>
      <c r="B128" s="773"/>
      <c r="C128" s="773"/>
      <c r="D128" s="317" t="s">
        <v>77</v>
      </c>
      <c r="E128" s="773" t="s">
        <v>451</v>
      </c>
      <c r="F128" s="773"/>
      <c r="G128" s="773"/>
      <c r="H128" s="773"/>
      <c r="I128" s="773"/>
      <c r="J128" s="773"/>
      <c r="K128" s="773"/>
      <c r="L128" s="773"/>
      <c r="M128" s="773"/>
      <c r="N128" s="773"/>
      <c r="O128" s="773"/>
      <c r="P128" s="773"/>
      <c r="Q128" s="773"/>
      <c r="R128" s="773"/>
      <c r="S128" s="773"/>
      <c r="T128" s="774"/>
      <c r="U128" s="740"/>
      <c r="V128" s="740"/>
      <c r="W128" s="740"/>
      <c r="X128" s="360"/>
      <c r="Y128" s="360"/>
      <c r="Z128" s="57"/>
    </row>
    <row r="129" spans="1:26" ht="17.100000000000001" customHeight="1" x14ac:dyDescent="0.15">
      <c r="A129" s="772"/>
      <c r="B129" s="773"/>
      <c r="C129" s="773"/>
      <c r="D129" s="317"/>
      <c r="E129" s="773"/>
      <c r="F129" s="773"/>
      <c r="G129" s="773"/>
      <c r="H129" s="773"/>
      <c r="I129" s="773"/>
      <c r="J129" s="773"/>
      <c r="K129" s="773"/>
      <c r="L129" s="773"/>
      <c r="M129" s="773"/>
      <c r="N129" s="773"/>
      <c r="O129" s="773"/>
      <c r="P129" s="773"/>
      <c r="Q129" s="773"/>
      <c r="R129" s="773"/>
      <c r="S129" s="773"/>
      <c r="T129" s="774"/>
      <c r="U129" s="740"/>
      <c r="V129" s="740"/>
      <c r="W129" s="740"/>
      <c r="X129" s="360"/>
      <c r="Y129" s="360"/>
      <c r="Z129" s="57"/>
    </row>
    <row r="130" spans="1:26" ht="17.100000000000001" customHeight="1" x14ac:dyDescent="0.15">
      <c r="A130" s="772"/>
      <c r="B130" s="773"/>
      <c r="C130" s="773"/>
      <c r="D130" s="58"/>
      <c r="E130" s="773"/>
      <c r="F130" s="773"/>
      <c r="G130" s="773"/>
      <c r="H130" s="773"/>
      <c r="I130" s="773"/>
      <c r="J130" s="773"/>
      <c r="K130" s="773"/>
      <c r="L130" s="773"/>
      <c r="M130" s="773"/>
      <c r="N130" s="773"/>
      <c r="O130" s="773"/>
      <c r="P130" s="773"/>
      <c r="Q130" s="773"/>
      <c r="R130" s="773"/>
      <c r="S130" s="773"/>
      <c r="T130" s="774"/>
      <c r="U130" s="740"/>
      <c r="V130" s="740"/>
      <c r="W130" s="740"/>
      <c r="X130" s="360"/>
      <c r="Y130" s="360"/>
      <c r="Z130" s="57"/>
    </row>
    <row r="131" spans="1:26" ht="17.100000000000001" customHeight="1" x14ac:dyDescent="0.15">
      <c r="A131" s="772"/>
      <c r="B131" s="773"/>
      <c r="C131" s="773"/>
      <c r="D131" s="58"/>
      <c r="E131" s="773"/>
      <c r="F131" s="773"/>
      <c r="G131" s="773"/>
      <c r="H131" s="773"/>
      <c r="I131" s="773"/>
      <c r="J131" s="773"/>
      <c r="K131" s="773"/>
      <c r="L131" s="773"/>
      <c r="M131" s="773"/>
      <c r="N131" s="773"/>
      <c r="O131" s="773"/>
      <c r="P131" s="773"/>
      <c r="Q131" s="773"/>
      <c r="R131" s="773"/>
      <c r="S131" s="773"/>
      <c r="T131" s="774"/>
      <c r="U131" s="740"/>
      <c r="V131" s="740"/>
      <c r="W131" s="740"/>
      <c r="X131" s="404"/>
      <c r="Y131" s="404"/>
      <c r="Z131" s="208"/>
    </row>
    <row r="132" spans="1:26" ht="17.100000000000001" customHeight="1" x14ac:dyDescent="0.15">
      <c r="A132" s="772"/>
      <c r="B132" s="773"/>
      <c r="C132" s="773"/>
      <c r="D132" s="808" t="s">
        <v>870</v>
      </c>
      <c r="E132" s="809"/>
      <c r="F132" s="809"/>
      <c r="G132" s="809"/>
      <c r="H132" s="809"/>
      <c r="I132" s="809"/>
      <c r="J132" s="809"/>
      <c r="K132" s="809"/>
      <c r="L132" s="809"/>
      <c r="M132" s="809"/>
      <c r="N132" s="809"/>
      <c r="O132" s="809"/>
      <c r="P132" s="809"/>
      <c r="Q132" s="809"/>
      <c r="R132" s="809"/>
      <c r="S132" s="809"/>
      <c r="T132" s="810"/>
      <c r="U132" s="740"/>
      <c r="V132" s="740"/>
      <c r="W132" s="740"/>
      <c r="X132" s="690"/>
      <c r="Y132" s="690"/>
      <c r="Z132" s="690"/>
    </row>
    <row r="133" spans="1:26" ht="17.100000000000001" customHeight="1" x14ac:dyDescent="0.15">
      <c r="A133" s="772"/>
      <c r="B133" s="773"/>
      <c r="C133" s="773"/>
      <c r="D133" s="811"/>
      <c r="E133" s="812"/>
      <c r="F133" s="812"/>
      <c r="G133" s="812"/>
      <c r="H133" s="812"/>
      <c r="I133" s="812"/>
      <c r="J133" s="812"/>
      <c r="K133" s="812"/>
      <c r="L133" s="812"/>
      <c r="M133" s="812"/>
      <c r="N133" s="812"/>
      <c r="O133" s="812"/>
      <c r="P133" s="812"/>
      <c r="Q133" s="812"/>
      <c r="R133" s="812"/>
      <c r="S133" s="812"/>
      <c r="T133" s="813"/>
      <c r="U133" s="740"/>
      <c r="V133" s="740"/>
      <c r="W133" s="740"/>
      <c r="X133" s="688"/>
      <c r="Y133" s="688"/>
      <c r="Z133" s="688"/>
    </row>
    <row r="134" spans="1:26" ht="17.100000000000001" customHeight="1" x14ac:dyDescent="0.15">
      <c r="A134" s="772"/>
      <c r="B134" s="773"/>
      <c r="C134" s="773"/>
      <c r="D134" s="18"/>
      <c r="E134" s="207"/>
      <c r="F134" s="1085" t="s">
        <v>550</v>
      </c>
      <c r="G134" s="1085"/>
      <c r="H134" s="1085"/>
      <c r="I134" s="1085"/>
      <c r="J134" s="1085"/>
      <c r="K134" s="1085"/>
      <c r="L134" s="1085"/>
      <c r="M134" s="1085"/>
      <c r="N134" s="1085"/>
      <c r="O134" s="1085"/>
      <c r="P134" s="1085"/>
      <c r="Q134" s="1085"/>
      <c r="R134" s="1085"/>
      <c r="S134" s="1085"/>
      <c r="T134" s="1086"/>
      <c r="U134" s="740"/>
      <c r="V134" s="740"/>
      <c r="W134" s="740"/>
      <c r="X134" s="688"/>
      <c r="Y134" s="688"/>
      <c r="Z134" s="688"/>
    </row>
    <row r="135" spans="1:26" ht="17.100000000000001" customHeight="1" x14ac:dyDescent="0.15">
      <c r="A135" s="772"/>
      <c r="B135" s="773"/>
      <c r="C135" s="773"/>
      <c r="D135" s="18"/>
      <c r="E135" s="207"/>
      <c r="F135" s="1085" t="s">
        <v>778</v>
      </c>
      <c r="G135" s="1085"/>
      <c r="H135" s="1085"/>
      <c r="I135" s="1085"/>
      <c r="J135" s="1085"/>
      <c r="K135" s="1085"/>
      <c r="L135" s="1085"/>
      <c r="M135" s="1085"/>
      <c r="N135" s="1085"/>
      <c r="O135" s="1085"/>
      <c r="P135" s="1085"/>
      <c r="Q135" s="1085"/>
      <c r="R135" s="1085"/>
      <c r="S135" s="1085"/>
      <c r="T135" s="1086"/>
      <c r="U135" s="740"/>
      <c r="V135" s="740"/>
      <c r="W135" s="740"/>
      <c r="X135" s="688"/>
      <c r="Y135" s="688"/>
      <c r="Z135" s="688"/>
    </row>
    <row r="136" spans="1:26" ht="17.100000000000001" customHeight="1" x14ac:dyDescent="0.15">
      <c r="A136" s="772"/>
      <c r="B136" s="773"/>
      <c r="C136" s="773"/>
      <c r="D136" s="18"/>
      <c r="E136" s="1085" t="s">
        <v>551</v>
      </c>
      <c r="F136" s="1085"/>
      <c r="G136" s="1085"/>
      <c r="H136" s="1085"/>
      <c r="I136" s="1085"/>
      <c r="J136" s="1085"/>
      <c r="K136" s="1085"/>
      <c r="L136" s="1085"/>
      <c r="M136" s="1085"/>
      <c r="N136" s="1085"/>
      <c r="O136" s="1085"/>
      <c r="P136" s="1085"/>
      <c r="Q136" s="1085"/>
      <c r="R136" s="1085"/>
      <c r="S136" s="1085"/>
      <c r="T136" s="1086"/>
      <c r="U136" s="740"/>
      <c r="V136" s="740"/>
      <c r="W136" s="740"/>
      <c r="X136" s="688"/>
      <c r="Y136" s="688"/>
      <c r="Z136" s="688"/>
    </row>
    <row r="137" spans="1:26" ht="17.100000000000001" customHeight="1" x14ac:dyDescent="0.15">
      <c r="A137" s="772"/>
      <c r="B137" s="773"/>
      <c r="C137" s="773"/>
      <c r="D137" s="18"/>
      <c r="E137" s="19"/>
      <c r="F137" s="19" t="s">
        <v>192</v>
      </c>
      <c r="G137" s="19"/>
      <c r="H137" s="19"/>
      <c r="I137" s="1109" t="s">
        <v>552</v>
      </c>
      <c r="J137" s="1109"/>
      <c r="K137" s="1109"/>
      <c r="L137" s="1109"/>
      <c r="M137" s="1109"/>
      <c r="N137" s="1109"/>
      <c r="O137" s="1109"/>
      <c r="P137" s="1109"/>
      <c r="Q137" s="1109"/>
      <c r="R137" s="1109"/>
      <c r="S137" s="1109"/>
      <c r="T137" s="1110"/>
      <c r="U137" s="740"/>
      <c r="V137" s="740"/>
      <c r="W137" s="740"/>
      <c r="X137" s="688"/>
      <c r="Y137" s="688"/>
      <c r="Z137" s="688"/>
    </row>
    <row r="138" spans="1:26" ht="17.100000000000001" customHeight="1" x14ac:dyDescent="0.15">
      <c r="A138" s="772"/>
      <c r="B138" s="773"/>
      <c r="C138" s="773"/>
      <c r="D138" s="18"/>
      <c r="E138" s="19"/>
      <c r="F138" s="19" t="s">
        <v>553</v>
      </c>
      <c r="G138" s="19"/>
      <c r="H138" s="19"/>
      <c r="I138" s="1109" t="s">
        <v>554</v>
      </c>
      <c r="J138" s="1109"/>
      <c r="K138" s="1109"/>
      <c r="L138" s="1109"/>
      <c r="M138" s="1109"/>
      <c r="N138" s="1109"/>
      <c r="O138" s="1109"/>
      <c r="P138" s="1109"/>
      <c r="Q138" s="1109"/>
      <c r="R138" s="1109"/>
      <c r="S138" s="1109"/>
      <c r="T138" s="1110"/>
      <c r="U138" s="740"/>
      <c r="V138" s="740"/>
      <c r="W138" s="740"/>
      <c r="X138" s="688"/>
      <c r="Y138" s="688"/>
      <c r="Z138" s="688"/>
    </row>
    <row r="139" spans="1:26" ht="17.100000000000001" customHeight="1" x14ac:dyDescent="0.15">
      <c r="A139" s="772"/>
      <c r="B139" s="773"/>
      <c r="C139" s="773"/>
      <c r="D139" s="18"/>
      <c r="E139" s="19"/>
      <c r="F139" s="19" t="s">
        <v>555</v>
      </c>
      <c r="G139" s="19"/>
      <c r="H139" s="19"/>
      <c r="I139" s="1109" t="s">
        <v>552</v>
      </c>
      <c r="J139" s="1109"/>
      <c r="K139" s="1109"/>
      <c r="L139" s="1109"/>
      <c r="M139" s="1109"/>
      <c r="N139" s="1109"/>
      <c r="O139" s="19" t="s">
        <v>556</v>
      </c>
      <c r="P139" s="19"/>
      <c r="Q139" s="19"/>
      <c r="R139" s="19"/>
      <c r="S139" s="19"/>
      <c r="T139" s="20"/>
      <c r="U139" s="740"/>
      <c r="V139" s="740"/>
      <c r="W139" s="740"/>
      <c r="X139" s="689"/>
      <c r="Y139" s="689"/>
      <c r="Z139" s="689"/>
    </row>
    <row r="140" spans="1:26" ht="17.100000000000001" customHeight="1" x14ac:dyDescent="0.15">
      <c r="A140" s="772"/>
      <c r="B140" s="773"/>
      <c r="C140" s="773"/>
      <c r="D140" s="759" t="s">
        <v>499</v>
      </c>
      <c r="E140" s="970"/>
      <c r="F140" s="970"/>
      <c r="G140" s="970"/>
      <c r="H140" s="970"/>
      <c r="I140" s="970"/>
      <c r="J140" s="970"/>
      <c r="K140" s="970"/>
      <c r="L140" s="970"/>
      <c r="M140" s="970"/>
      <c r="N140" s="970"/>
      <c r="O140" s="970"/>
      <c r="P140" s="970"/>
      <c r="Q140" s="970"/>
      <c r="R140" s="970"/>
      <c r="S140" s="970"/>
      <c r="T140" s="971"/>
      <c r="U140" s="740"/>
      <c r="V140" s="740"/>
      <c r="W140" s="740"/>
      <c r="X140" s="768"/>
      <c r="Y140" s="768"/>
      <c r="Z140" s="59"/>
    </row>
    <row r="141" spans="1:26" ht="17.100000000000001" customHeight="1" x14ac:dyDescent="0.15">
      <c r="A141" s="772"/>
      <c r="B141" s="773"/>
      <c r="C141" s="773"/>
      <c r="D141" s="734"/>
      <c r="E141" s="735"/>
      <c r="F141" s="735"/>
      <c r="G141" s="735"/>
      <c r="H141" s="735"/>
      <c r="I141" s="735"/>
      <c r="J141" s="735"/>
      <c r="K141" s="735"/>
      <c r="L141" s="735"/>
      <c r="M141" s="735"/>
      <c r="N141" s="735"/>
      <c r="O141" s="735"/>
      <c r="P141" s="735"/>
      <c r="Q141" s="735"/>
      <c r="R141" s="735"/>
      <c r="S141" s="735"/>
      <c r="T141" s="736"/>
      <c r="U141" s="740"/>
      <c r="V141" s="740"/>
      <c r="W141" s="740"/>
      <c r="X141" s="798"/>
      <c r="Y141" s="798"/>
      <c r="Z141" s="57"/>
    </row>
    <row r="142" spans="1:26" ht="17.100000000000001" customHeight="1" x14ac:dyDescent="0.15">
      <c r="A142" s="772"/>
      <c r="B142" s="773"/>
      <c r="C142" s="773"/>
      <c r="D142" s="734"/>
      <c r="E142" s="735"/>
      <c r="F142" s="735"/>
      <c r="G142" s="735"/>
      <c r="H142" s="735"/>
      <c r="I142" s="735"/>
      <c r="J142" s="735"/>
      <c r="K142" s="735"/>
      <c r="L142" s="735"/>
      <c r="M142" s="735"/>
      <c r="N142" s="735"/>
      <c r="O142" s="735"/>
      <c r="P142" s="735"/>
      <c r="Q142" s="735"/>
      <c r="R142" s="735"/>
      <c r="S142" s="735"/>
      <c r="T142" s="736"/>
      <c r="U142" s="740"/>
      <c r="V142" s="740"/>
      <c r="W142" s="740"/>
      <c r="X142" s="798"/>
      <c r="Y142" s="798"/>
      <c r="Z142" s="57"/>
    </row>
    <row r="143" spans="1:26" ht="17.100000000000001" customHeight="1" x14ac:dyDescent="0.15">
      <c r="A143" s="772"/>
      <c r="B143" s="773"/>
      <c r="C143" s="773"/>
      <c r="D143" s="734"/>
      <c r="E143" s="735"/>
      <c r="F143" s="735"/>
      <c r="G143" s="735"/>
      <c r="H143" s="735"/>
      <c r="I143" s="735"/>
      <c r="J143" s="735"/>
      <c r="K143" s="735"/>
      <c r="L143" s="735"/>
      <c r="M143" s="735"/>
      <c r="N143" s="735"/>
      <c r="O143" s="735"/>
      <c r="P143" s="735"/>
      <c r="Q143" s="735"/>
      <c r="R143" s="735"/>
      <c r="S143" s="735"/>
      <c r="T143" s="736"/>
      <c r="U143" s="740"/>
      <c r="V143" s="740"/>
      <c r="W143" s="740"/>
      <c r="X143" s="798"/>
      <c r="Y143" s="798"/>
      <c r="Z143" s="57"/>
    </row>
    <row r="144" spans="1:26" ht="16.5" customHeight="1" x14ac:dyDescent="0.15">
      <c r="A144" s="772"/>
      <c r="B144" s="773"/>
      <c r="C144" s="773"/>
      <c r="D144" s="734"/>
      <c r="E144" s="735"/>
      <c r="F144" s="735"/>
      <c r="G144" s="735"/>
      <c r="H144" s="735"/>
      <c r="I144" s="735"/>
      <c r="J144" s="735"/>
      <c r="K144" s="735"/>
      <c r="L144" s="735"/>
      <c r="M144" s="735"/>
      <c r="N144" s="735"/>
      <c r="O144" s="735"/>
      <c r="P144" s="735"/>
      <c r="Q144" s="735"/>
      <c r="R144" s="735"/>
      <c r="S144" s="735"/>
      <c r="T144" s="736"/>
      <c r="U144" s="740"/>
      <c r="V144" s="740"/>
      <c r="W144" s="740"/>
      <c r="X144" s="798"/>
      <c r="Y144" s="798"/>
      <c r="Z144" s="57"/>
    </row>
    <row r="145" spans="1:26" ht="17.100000000000001" customHeight="1" x14ac:dyDescent="0.15">
      <c r="A145" s="848"/>
      <c r="B145" s="775"/>
      <c r="C145" s="775"/>
      <c r="D145" s="737"/>
      <c r="E145" s="738"/>
      <c r="F145" s="738"/>
      <c r="G145" s="738"/>
      <c r="H145" s="738"/>
      <c r="I145" s="738"/>
      <c r="J145" s="738"/>
      <c r="K145" s="738"/>
      <c r="L145" s="738"/>
      <c r="M145" s="738"/>
      <c r="N145" s="738"/>
      <c r="O145" s="738"/>
      <c r="P145" s="738"/>
      <c r="Q145" s="738"/>
      <c r="R145" s="738"/>
      <c r="S145" s="738"/>
      <c r="T145" s="739"/>
      <c r="U145" s="710"/>
      <c r="V145" s="710"/>
      <c r="W145" s="710"/>
      <c r="X145" s="798"/>
      <c r="Y145" s="798"/>
      <c r="Z145" s="60"/>
    </row>
    <row r="146" spans="1:26" ht="17.100000000000001" customHeight="1" x14ac:dyDescent="0.15">
      <c r="A146" s="772" t="s">
        <v>63</v>
      </c>
      <c r="B146" s="766"/>
      <c r="C146" s="767"/>
      <c r="D146" s="715" t="s">
        <v>193</v>
      </c>
      <c r="E146" s="735"/>
      <c r="F146" s="735"/>
      <c r="G146" s="735"/>
      <c r="H146" s="735"/>
      <c r="I146" s="735"/>
      <c r="J146" s="735"/>
      <c r="K146" s="735"/>
      <c r="L146" s="735"/>
      <c r="M146" s="735"/>
      <c r="N146" s="735"/>
      <c r="O146" s="735"/>
      <c r="P146" s="735"/>
      <c r="Q146" s="735"/>
      <c r="R146" s="735"/>
      <c r="S146" s="735"/>
      <c r="T146" s="736"/>
      <c r="U146" s="706" t="s">
        <v>58</v>
      </c>
      <c r="V146" s="830"/>
      <c r="W146" s="831"/>
      <c r="X146" s="798"/>
      <c r="Y146" s="798"/>
      <c r="Z146" s="59"/>
    </row>
    <row r="147" spans="1:26" ht="17.100000000000001" customHeight="1" x14ac:dyDescent="0.15">
      <c r="A147" s="765"/>
      <c r="B147" s="766"/>
      <c r="C147" s="767"/>
      <c r="D147" s="734"/>
      <c r="E147" s="735"/>
      <c r="F147" s="735"/>
      <c r="G147" s="735"/>
      <c r="H147" s="735"/>
      <c r="I147" s="735"/>
      <c r="J147" s="735"/>
      <c r="K147" s="735"/>
      <c r="L147" s="735"/>
      <c r="M147" s="735"/>
      <c r="N147" s="735"/>
      <c r="O147" s="735"/>
      <c r="P147" s="735"/>
      <c r="Q147" s="735"/>
      <c r="R147" s="735"/>
      <c r="S147" s="735"/>
      <c r="T147" s="736"/>
      <c r="U147" s="829"/>
      <c r="V147" s="830"/>
      <c r="W147" s="831"/>
      <c r="X147" s="798"/>
      <c r="Y147" s="798"/>
      <c r="Z147" s="50"/>
    </row>
    <row r="148" spans="1:26" ht="17.100000000000001" customHeight="1" x14ac:dyDescent="0.15">
      <c r="A148" s="765"/>
      <c r="B148" s="766"/>
      <c r="C148" s="767"/>
      <c r="D148" s="734"/>
      <c r="E148" s="735"/>
      <c r="F148" s="735"/>
      <c r="G148" s="735"/>
      <c r="H148" s="735"/>
      <c r="I148" s="735"/>
      <c r="J148" s="735"/>
      <c r="K148" s="735"/>
      <c r="L148" s="735"/>
      <c r="M148" s="735"/>
      <c r="N148" s="735"/>
      <c r="O148" s="735"/>
      <c r="P148" s="735"/>
      <c r="Q148" s="735"/>
      <c r="R148" s="735"/>
      <c r="S148" s="735"/>
      <c r="T148" s="736"/>
      <c r="U148" s="829"/>
      <c r="V148" s="830"/>
      <c r="W148" s="831"/>
      <c r="X148" s="798"/>
      <c r="Y148" s="798"/>
      <c r="Z148" s="50"/>
    </row>
    <row r="149" spans="1:26" ht="17.100000000000001" customHeight="1" x14ac:dyDescent="0.15">
      <c r="A149" s="765"/>
      <c r="B149" s="766"/>
      <c r="C149" s="767"/>
      <c r="D149" s="734"/>
      <c r="E149" s="735"/>
      <c r="F149" s="735"/>
      <c r="G149" s="735"/>
      <c r="H149" s="735"/>
      <c r="I149" s="735"/>
      <c r="J149" s="735"/>
      <c r="K149" s="735"/>
      <c r="L149" s="735"/>
      <c r="M149" s="735"/>
      <c r="N149" s="735"/>
      <c r="O149" s="735"/>
      <c r="P149" s="735"/>
      <c r="Q149" s="735"/>
      <c r="R149" s="735"/>
      <c r="S149" s="735"/>
      <c r="T149" s="736"/>
      <c r="U149" s="829"/>
      <c r="V149" s="830"/>
      <c r="W149" s="831"/>
      <c r="X149" s="798"/>
      <c r="Y149" s="798"/>
      <c r="Z149" s="50"/>
    </row>
    <row r="150" spans="1:26" ht="17.100000000000001" customHeight="1" x14ac:dyDescent="0.15">
      <c r="A150" s="765"/>
      <c r="B150" s="766"/>
      <c r="C150" s="767"/>
      <c r="D150" s="734"/>
      <c r="E150" s="735"/>
      <c r="F150" s="735"/>
      <c r="G150" s="735"/>
      <c r="H150" s="735"/>
      <c r="I150" s="735"/>
      <c r="J150" s="735"/>
      <c r="K150" s="735"/>
      <c r="L150" s="735"/>
      <c r="M150" s="735"/>
      <c r="N150" s="735"/>
      <c r="O150" s="735"/>
      <c r="P150" s="735"/>
      <c r="Q150" s="735"/>
      <c r="R150" s="735"/>
      <c r="S150" s="735"/>
      <c r="T150" s="736"/>
      <c r="U150" s="829"/>
      <c r="V150" s="830"/>
      <c r="W150" s="831"/>
      <c r="X150" s="798"/>
      <c r="Y150" s="798"/>
      <c r="Z150" s="50"/>
    </row>
    <row r="151" spans="1:26" ht="17.100000000000001" customHeight="1" x14ac:dyDescent="0.15">
      <c r="A151" s="765"/>
      <c r="B151" s="766"/>
      <c r="C151" s="767"/>
      <c r="D151" s="21" t="s">
        <v>77</v>
      </c>
      <c r="E151" s="773" t="s">
        <v>194</v>
      </c>
      <c r="F151" s="773"/>
      <c r="G151" s="773"/>
      <c r="H151" s="773"/>
      <c r="I151" s="773"/>
      <c r="J151" s="773"/>
      <c r="K151" s="773"/>
      <c r="L151" s="773"/>
      <c r="M151" s="773"/>
      <c r="N151" s="773"/>
      <c r="O151" s="773"/>
      <c r="P151" s="773"/>
      <c r="Q151" s="773"/>
      <c r="R151" s="773"/>
      <c r="S151" s="773"/>
      <c r="T151" s="774"/>
      <c r="U151" s="829"/>
      <c r="V151" s="830"/>
      <c r="W151" s="831"/>
      <c r="X151" s="798"/>
      <c r="Y151" s="798"/>
      <c r="Z151" s="50"/>
    </row>
    <row r="152" spans="1:26" ht="17.100000000000001" customHeight="1" x14ac:dyDescent="0.15">
      <c r="A152" s="765"/>
      <c r="B152" s="766"/>
      <c r="C152" s="767"/>
      <c r="D152" s="383"/>
      <c r="E152" s="773"/>
      <c r="F152" s="773"/>
      <c r="G152" s="773"/>
      <c r="H152" s="773"/>
      <c r="I152" s="773"/>
      <c r="J152" s="773"/>
      <c r="K152" s="773"/>
      <c r="L152" s="773"/>
      <c r="M152" s="773"/>
      <c r="N152" s="773"/>
      <c r="O152" s="773"/>
      <c r="P152" s="773"/>
      <c r="Q152" s="773"/>
      <c r="R152" s="773"/>
      <c r="S152" s="773"/>
      <c r="T152" s="774"/>
      <c r="U152" s="829"/>
      <c r="V152" s="830"/>
      <c r="W152" s="831"/>
      <c r="X152" s="798"/>
      <c r="Y152" s="798"/>
      <c r="Z152" s="50"/>
    </row>
    <row r="153" spans="1:26" ht="17.100000000000001" customHeight="1" x14ac:dyDescent="0.15">
      <c r="A153" s="765"/>
      <c r="B153" s="766"/>
      <c r="C153" s="767"/>
      <c r="D153" s="383"/>
      <c r="E153" s="773"/>
      <c r="F153" s="773"/>
      <c r="G153" s="773"/>
      <c r="H153" s="773"/>
      <c r="I153" s="773"/>
      <c r="J153" s="773"/>
      <c r="K153" s="773"/>
      <c r="L153" s="773"/>
      <c r="M153" s="773"/>
      <c r="N153" s="773"/>
      <c r="O153" s="773"/>
      <c r="P153" s="773"/>
      <c r="Q153" s="773"/>
      <c r="R153" s="773"/>
      <c r="S153" s="773"/>
      <c r="T153" s="774"/>
      <c r="U153" s="829"/>
      <c r="V153" s="830"/>
      <c r="W153" s="831"/>
      <c r="X153" s="798"/>
      <c r="Y153" s="798"/>
      <c r="Z153" s="50"/>
    </row>
    <row r="154" spans="1:26" ht="17.100000000000001" customHeight="1" x14ac:dyDescent="0.15">
      <c r="A154" s="765"/>
      <c r="B154" s="766"/>
      <c r="C154" s="767"/>
      <c r="D154" s="383"/>
      <c r="E154" s="773"/>
      <c r="F154" s="773"/>
      <c r="G154" s="773"/>
      <c r="H154" s="773"/>
      <c r="I154" s="773"/>
      <c r="J154" s="773"/>
      <c r="K154" s="773"/>
      <c r="L154" s="773"/>
      <c r="M154" s="773"/>
      <c r="N154" s="773"/>
      <c r="O154" s="773"/>
      <c r="P154" s="773"/>
      <c r="Q154" s="773"/>
      <c r="R154" s="773"/>
      <c r="S154" s="773"/>
      <c r="T154" s="774"/>
      <c r="U154" s="829"/>
      <c r="V154" s="830"/>
      <c r="W154" s="831"/>
      <c r="X154" s="798"/>
      <c r="Y154" s="798"/>
      <c r="Z154" s="50"/>
    </row>
    <row r="155" spans="1:26" ht="17.100000000000001" customHeight="1" x14ac:dyDescent="0.15">
      <c r="A155" s="845"/>
      <c r="B155" s="846"/>
      <c r="C155" s="847"/>
      <c r="D155" s="385"/>
      <c r="E155" s="775"/>
      <c r="F155" s="775"/>
      <c r="G155" s="775"/>
      <c r="H155" s="775"/>
      <c r="I155" s="775"/>
      <c r="J155" s="775"/>
      <c r="K155" s="775"/>
      <c r="L155" s="775"/>
      <c r="M155" s="775"/>
      <c r="N155" s="775"/>
      <c r="O155" s="775"/>
      <c r="P155" s="775"/>
      <c r="Q155" s="775"/>
      <c r="R155" s="775"/>
      <c r="S155" s="775"/>
      <c r="T155" s="776"/>
      <c r="U155" s="832"/>
      <c r="V155" s="833"/>
      <c r="W155" s="834"/>
      <c r="X155" s="798"/>
      <c r="Y155" s="798"/>
      <c r="Z155" s="61"/>
    </row>
    <row r="156" spans="1:26" ht="17.100000000000001" customHeight="1" x14ac:dyDescent="0.15">
      <c r="A156" s="394"/>
      <c r="B156" s="394"/>
      <c r="C156" s="394"/>
      <c r="D156" s="415"/>
      <c r="E156" s="415"/>
      <c r="F156" s="415"/>
      <c r="G156" s="415"/>
      <c r="H156" s="415"/>
      <c r="I156" s="415"/>
      <c r="J156" s="415"/>
      <c r="K156" s="415"/>
      <c r="L156" s="415"/>
      <c r="M156" s="415"/>
      <c r="N156" s="415"/>
      <c r="O156" s="415"/>
      <c r="P156" s="415"/>
      <c r="Q156" s="415"/>
      <c r="R156" s="415"/>
      <c r="S156" s="415"/>
      <c r="T156" s="415"/>
      <c r="U156" s="391"/>
      <c r="V156" s="391"/>
      <c r="W156" s="391"/>
      <c r="X156" s="348"/>
      <c r="Y156" s="348"/>
      <c r="Z156" s="348"/>
    </row>
    <row r="157" spans="1:26" s="62" customFormat="1" ht="17.100000000000001" customHeight="1" x14ac:dyDescent="0.15">
      <c r="A157" s="1077" t="s">
        <v>115</v>
      </c>
      <c r="B157" s="1077"/>
      <c r="C157" s="1077"/>
      <c r="D157" s="1077"/>
      <c r="E157" s="1077"/>
      <c r="F157" s="1077"/>
      <c r="G157" s="1077"/>
      <c r="H157" s="1077"/>
      <c r="I157" s="1077"/>
      <c r="J157" s="1077"/>
      <c r="K157" s="1077"/>
      <c r="L157" s="1077"/>
      <c r="M157" s="1077"/>
      <c r="N157" s="1077"/>
      <c r="O157" s="1077"/>
      <c r="P157" s="1077"/>
      <c r="Q157" s="1077"/>
      <c r="R157" s="1077"/>
      <c r="S157" s="1077"/>
      <c r="T157" s="1077"/>
      <c r="U157" s="1077"/>
      <c r="V157" s="1077"/>
      <c r="W157" s="1077"/>
      <c r="X157" s="1077"/>
      <c r="Y157" s="1077"/>
      <c r="Z157" s="1077"/>
    </row>
    <row r="158" spans="1:26" s="62" customFormat="1" ht="17.100000000000001" customHeight="1" x14ac:dyDescent="0.15">
      <c r="A158" s="1078"/>
      <c r="B158" s="1078"/>
      <c r="C158" s="1078"/>
      <c r="D158" s="1078"/>
      <c r="E158" s="1078"/>
      <c r="F158" s="1078"/>
      <c r="G158" s="1078"/>
      <c r="H158" s="1078"/>
      <c r="I158" s="1078"/>
      <c r="J158" s="1078"/>
      <c r="K158" s="1078"/>
      <c r="L158" s="1078"/>
      <c r="M158" s="1078"/>
      <c r="N158" s="1078"/>
      <c r="O158" s="1078"/>
      <c r="P158" s="1078"/>
      <c r="Q158" s="1078"/>
      <c r="R158" s="1078"/>
      <c r="S158" s="1078"/>
      <c r="T158" s="1078"/>
      <c r="U158" s="1078"/>
      <c r="V158" s="1078"/>
      <c r="W158" s="1078"/>
      <c r="X158" s="1078"/>
      <c r="Y158" s="1078"/>
      <c r="Z158" s="1078"/>
    </row>
    <row r="159" spans="1:26" s="62" customFormat="1" ht="17.100000000000001" customHeight="1" x14ac:dyDescent="0.15">
      <c r="A159" s="762" t="s">
        <v>222</v>
      </c>
      <c r="B159" s="770"/>
      <c r="C159" s="770"/>
      <c r="D159" s="63" t="s">
        <v>226</v>
      </c>
      <c r="E159" s="64"/>
      <c r="F159" s="64"/>
      <c r="G159" s="64"/>
      <c r="H159" s="64"/>
      <c r="I159" s="64"/>
      <c r="J159" s="64"/>
      <c r="K159" s="64"/>
      <c r="L159" s="64"/>
      <c r="M159" s="64"/>
      <c r="N159" s="64"/>
      <c r="O159" s="64"/>
      <c r="P159" s="64"/>
      <c r="Q159" s="64"/>
      <c r="R159" s="64"/>
      <c r="S159" s="64"/>
      <c r="T159" s="65"/>
      <c r="U159" s="704" t="s">
        <v>59</v>
      </c>
      <c r="V159" s="704"/>
      <c r="W159" s="704"/>
      <c r="X159" s="798"/>
      <c r="Y159" s="798"/>
      <c r="Z159" s="66"/>
    </row>
    <row r="160" spans="1:26" s="62" customFormat="1" ht="17.100000000000001" customHeight="1" x14ac:dyDescent="0.15">
      <c r="A160" s="772"/>
      <c r="B160" s="773"/>
      <c r="C160" s="773"/>
      <c r="D160" s="759" t="s">
        <v>666</v>
      </c>
      <c r="E160" s="760"/>
      <c r="F160" s="760"/>
      <c r="G160" s="760"/>
      <c r="H160" s="760"/>
      <c r="I160" s="760"/>
      <c r="J160" s="760"/>
      <c r="K160" s="760"/>
      <c r="L160" s="760"/>
      <c r="M160" s="760"/>
      <c r="N160" s="760"/>
      <c r="O160" s="760"/>
      <c r="P160" s="760"/>
      <c r="Q160" s="760"/>
      <c r="R160" s="760"/>
      <c r="S160" s="760"/>
      <c r="T160" s="761"/>
      <c r="U160" s="740"/>
      <c r="V160" s="740"/>
      <c r="W160" s="740"/>
      <c r="X160" s="798"/>
      <c r="Y160" s="798"/>
      <c r="Z160" s="411"/>
    </row>
    <row r="161" spans="1:26" s="62" customFormat="1" ht="17.100000000000001" customHeight="1" x14ac:dyDescent="0.15">
      <c r="A161" s="772"/>
      <c r="B161" s="773"/>
      <c r="C161" s="773"/>
      <c r="D161" s="715"/>
      <c r="E161" s="716"/>
      <c r="F161" s="716"/>
      <c r="G161" s="716"/>
      <c r="H161" s="716"/>
      <c r="I161" s="716"/>
      <c r="J161" s="716"/>
      <c r="K161" s="716"/>
      <c r="L161" s="716"/>
      <c r="M161" s="716"/>
      <c r="N161" s="716"/>
      <c r="O161" s="716"/>
      <c r="P161" s="716"/>
      <c r="Q161" s="716"/>
      <c r="R161" s="716"/>
      <c r="S161" s="716"/>
      <c r="T161" s="717"/>
      <c r="U161" s="740"/>
      <c r="V161" s="740"/>
      <c r="W161" s="740"/>
      <c r="X161" s="798"/>
      <c r="Y161" s="798"/>
      <c r="Z161" s="411"/>
    </row>
    <row r="162" spans="1:26" s="62" customFormat="1" ht="17.100000000000001" customHeight="1" x14ac:dyDescent="0.15">
      <c r="A162" s="772"/>
      <c r="B162" s="773"/>
      <c r="C162" s="773"/>
      <c r="D162" s="21" t="s">
        <v>224</v>
      </c>
      <c r="E162" s="773" t="s">
        <v>232</v>
      </c>
      <c r="F162" s="773"/>
      <c r="G162" s="773"/>
      <c r="H162" s="773"/>
      <c r="I162" s="773"/>
      <c r="J162" s="773"/>
      <c r="K162" s="773"/>
      <c r="L162" s="773"/>
      <c r="M162" s="773"/>
      <c r="N162" s="773"/>
      <c r="O162" s="773"/>
      <c r="P162" s="773"/>
      <c r="Q162" s="773"/>
      <c r="R162" s="773"/>
      <c r="S162" s="773"/>
      <c r="T162" s="774"/>
      <c r="U162" s="740"/>
      <c r="V162" s="740"/>
      <c r="W162" s="740"/>
      <c r="X162" s="798"/>
      <c r="Y162" s="798"/>
      <c r="Z162" s="379"/>
    </row>
    <row r="163" spans="1:26" s="62" customFormat="1" ht="17.100000000000001" customHeight="1" x14ac:dyDescent="0.15">
      <c r="A163" s="772"/>
      <c r="B163" s="773"/>
      <c r="C163" s="773"/>
      <c r="D163" s="367"/>
      <c r="E163" s="773"/>
      <c r="F163" s="773"/>
      <c r="G163" s="773"/>
      <c r="H163" s="773"/>
      <c r="I163" s="773"/>
      <c r="J163" s="773"/>
      <c r="K163" s="773"/>
      <c r="L163" s="773"/>
      <c r="M163" s="773"/>
      <c r="N163" s="773"/>
      <c r="O163" s="773"/>
      <c r="P163" s="773"/>
      <c r="Q163" s="773"/>
      <c r="R163" s="773"/>
      <c r="S163" s="773"/>
      <c r="T163" s="774"/>
      <c r="U163" s="740"/>
      <c r="V163" s="740"/>
      <c r="W163" s="740"/>
      <c r="X163" s="798"/>
      <c r="Y163" s="798"/>
      <c r="Z163" s="379"/>
    </row>
    <row r="164" spans="1:26" s="62" customFormat="1" ht="17.100000000000001" customHeight="1" x14ac:dyDescent="0.15">
      <c r="A164" s="772"/>
      <c r="B164" s="773"/>
      <c r="C164" s="773"/>
      <c r="D164" s="367"/>
      <c r="E164" s="773"/>
      <c r="F164" s="773"/>
      <c r="G164" s="773"/>
      <c r="H164" s="773"/>
      <c r="I164" s="773"/>
      <c r="J164" s="773"/>
      <c r="K164" s="773"/>
      <c r="L164" s="773"/>
      <c r="M164" s="773"/>
      <c r="N164" s="773"/>
      <c r="O164" s="773"/>
      <c r="P164" s="773"/>
      <c r="Q164" s="773"/>
      <c r="R164" s="773"/>
      <c r="S164" s="773"/>
      <c r="T164" s="774"/>
      <c r="U164" s="740"/>
      <c r="V164" s="740"/>
      <c r="W164" s="740"/>
      <c r="X164" s="799"/>
      <c r="Y164" s="799"/>
      <c r="Z164" s="379"/>
    </row>
    <row r="165" spans="1:26" s="62" customFormat="1" ht="17.100000000000001" customHeight="1" x14ac:dyDescent="0.15">
      <c r="A165" s="772"/>
      <c r="B165" s="773"/>
      <c r="C165" s="773"/>
      <c r="D165" s="759" t="s">
        <v>871</v>
      </c>
      <c r="E165" s="760"/>
      <c r="F165" s="760"/>
      <c r="G165" s="760"/>
      <c r="H165" s="760"/>
      <c r="I165" s="760"/>
      <c r="J165" s="760"/>
      <c r="K165" s="760"/>
      <c r="L165" s="760"/>
      <c r="M165" s="760"/>
      <c r="N165" s="760"/>
      <c r="O165" s="760"/>
      <c r="P165" s="760"/>
      <c r="Q165" s="760"/>
      <c r="R165" s="760"/>
      <c r="S165" s="760"/>
      <c r="T165" s="761"/>
      <c r="U165" s="740"/>
      <c r="V165" s="740"/>
      <c r="W165" s="740"/>
      <c r="X165" s="768"/>
      <c r="Y165" s="768"/>
      <c r="Z165" s="411"/>
    </row>
    <row r="166" spans="1:26" s="62" customFormat="1" ht="17.100000000000001" customHeight="1" x14ac:dyDescent="0.15">
      <c r="A166" s="772"/>
      <c r="B166" s="773"/>
      <c r="C166" s="773"/>
      <c r="D166" s="715"/>
      <c r="E166" s="716"/>
      <c r="F166" s="716"/>
      <c r="G166" s="716"/>
      <c r="H166" s="716"/>
      <c r="I166" s="716"/>
      <c r="J166" s="716"/>
      <c r="K166" s="716"/>
      <c r="L166" s="716"/>
      <c r="M166" s="716"/>
      <c r="N166" s="716"/>
      <c r="O166" s="716"/>
      <c r="P166" s="716"/>
      <c r="Q166" s="716"/>
      <c r="R166" s="716"/>
      <c r="S166" s="716"/>
      <c r="T166" s="717"/>
      <c r="U166" s="740"/>
      <c r="V166" s="740"/>
      <c r="W166" s="740"/>
      <c r="X166" s="798"/>
      <c r="Y166" s="798"/>
      <c r="Z166" s="411"/>
    </row>
    <row r="167" spans="1:26" s="62" customFormat="1" ht="17.100000000000001" customHeight="1" x14ac:dyDescent="0.15">
      <c r="A167" s="772"/>
      <c r="B167" s="773"/>
      <c r="C167" s="773"/>
      <c r="D167" s="715"/>
      <c r="E167" s="716"/>
      <c r="F167" s="716"/>
      <c r="G167" s="716"/>
      <c r="H167" s="716"/>
      <c r="I167" s="716"/>
      <c r="J167" s="716"/>
      <c r="K167" s="716"/>
      <c r="L167" s="716"/>
      <c r="M167" s="716"/>
      <c r="N167" s="716"/>
      <c r="O167" s="716"/>
      <c r="P167" s="716"/>
      <c r="Q167" s="716"/>
      <c r="R167" s="716"/>
      <c r="S167" s="716"/>
      <c r="T167" s="717"/>
      <c r="U167" s="740"/>
      <c r="V167" s="740"/>
      <c r="W167" s="740"/>
      <c r="X167" s="798"/>
      <c r="Y167" s="798"/>
      <c r="Z167" s="411"/>
    </row>
    <row r="168" spans="1:26" s="62" customFormat="1" ht="16.5" customHeight="1" x14ac:dyDescent="0.15">
      <c r="A168" s="772"/>
      <c r="B168" s="773"/>
      <c r="C168" s="773"/>
      <c r="D168" s="715"/>
      <c r="E168" s="716"/>
      <c r="F168" s="716"/>
      <c r="G168" s="716"/>
      <c r="H168" s="716"/>
      <c r="I168" s="716"/>
      <c r="J168" s="716"/>
      <c r="K168" s="716"/>
      <c r="L168" s="716"/>
      <c r="M168" s="716"/>
      <c r="N168" s="716"/>
      <c r="O168" s="716"/>
      <c r="P168" s="716"/>
      <c r="Q168" s="716"/>
      <c r="R168" s="716"/>
      <c r="S168" s="716"/>
      <c r="T168" s="717"/>
      <c r="U168" s="740"/>
      <c r="V168" s="740"/>
      <c r="W168" s="740"/>
      <c r="X168" s="798"/>
      <c r="Y168" s="798"/>
      <c r="Z168" s="411"/>
    </row>
    <row r="169" spans="1:26" s="62" customFormat="1" ht="17.100000000000001" customHeight="1" x14ac:dyDescent="0.15">
      <c r="A169" s="772"/>
      <c r="B169" s="773"/>
      <c r="C169" s="773"/>
      <c r="D169" s="21" t="s">
        <v>224</v>
      </c>
      <c r="E169" s="773" t="s">
        <v>225</v>
      </c>
      <c r="F169" s="773"/>
      <c r="G169" s="773"/>
      <c r="H169" s="773"/>
      <c r="I169" s="773"/>
      <c r="J169" s="773"/>
      <c r="K169" s="773"/>
      <c r="L169" s="773"/>
      <c r="M169" s="773"/>
      <c r="N169" s="773"/>
      <c r="O169" s="773"/>
      <c r="P169" s="773"/>
      <c r="Q169" s="773"/>
      <c r="R169" s="773"/>
      <c r="S169" s="773"/>
      <c r="T169" s="774"/>
      <c r="U169" s="740"/>
      <c r="V169" s="740"/>
      <c r="W169" s="740"/>
      <c r="X169" s="798"/>
      <c r="Y169" s="798"/>
      <c r="Z169" s="379"/>
    </row>
    <row r="170" spans="1:26" s="62" customFormat="1" ht="17.100000000000001" customHeight="1" x14ac:dyDescent="0.15">
      <c r="A170" s="772"/>
      <c r="B170" s="773"/>
      <c r="C170" s="773"/>
      <c r="D170" s="367"/>
      <c r="E170" s="773"/>
      <c r="F170" s="773"/>
      <c r="G170" s="773"/>
      <c r="H170" s="773"/>
      <c r="I170" s="773"/>
      <c r="J170" s="773"/>
      <c r="K170" s="773"/>
      <c r="L170" s="773"/>
      <c r="M170" s="773"/>
      <c r="N170" s="773"/>
      <c r="O170" s="773"/>
      <c r="P170" s="773"/>
      <c r="Q170" s="773"/>
      <c r="R170" s="773"/>
      <c r="S170" s="773"/>
      <c r="T170" s="774"/>
      <c r="U170" s="740"/>
      <c r="V170" s="740"/>
      <c r="W170" s="740"/>
      <c r="X170" s="798"/>
      <c r="Y170" s="798"/>
      <c r="Z170" s="379"/>
    </row>
    <row r="171" spans="1:26" s="62" customFormat="1" ht="17.100000000000001" customHeight="1" x14ac:dyDescent="0.15">
      <c r="A171" s="772"/>
      <c r="B171" s="773"/>
      <c r="C171" s="773"/>
      <c r="D171" s="367"/>
      <c r="E171" s="773"/>
      <c r="F171" s="773"/>
      <c r="G171" s="773"/>
      <c r="H171" s="773"/>
      <c r="I171" s="773"/>
      <c r="J171" s="773"/>
      <c r="K171" s="773"/>
      <c r="L171" s="773"/>
      <c r="M171" s="773"/>
      <c r="N171" s="773"/>
      <c r="O171" s="773"/>
      <c r="P171" s="773"/>
      <c r="Q171" s="773"/>
      <c r="R171" s="773"/>
      <c r="S171" s="773"/>
      <c r="T171" s="774"/>
      <c r="U171" s="740"/>
      <c r="V171" s="740"/>
      <c r="W171" s="740"/>
      <c r="X171" s="798"/>
      <c r="Y171" s="798"/>
      <c r="Z171" s="379"/>
    </row>
    <row r="172" spans="1:26" s="62" customFormat="1" ht="17.100000000000001" customHeight="1" x14ac:dyDescent="0.15">
      <c r="A172" s="772"/>
      <c r="B172" s="773"/>
      <c r="C172" s="773"/>
      <c r="D172" s="21" t="s">
        <v>224</v>
      </c>
      <c r="E172" s="773" t="s">
        <v>872</v>
      </c>
      <c r="F172" s="773"/>
      <c r="G172" s="773"/>
      <c r="H172" s="773"/>
      <c r="I172" s="773"/>
      <c r="J172" s="773"/>
      <c r="K172" s="773"/>
      <c r="L172" s="773"/>
      <c r="M172" s="773"/>
      <c r="N172" s="773"/>
      <c r="O172" s="773"/>
      <c r="P172" s="773"/>
      <c r="Q172" s="773"/>
      <c r="R172" s="773"/>
      <c r="S172" s="773"/>
      <c r="T172" s="774"/>
      <c r="U172" s="740"/>
      <c r="V172" s="740"/>
      <c r="W172" s="740"/>
      <c r="X172" s="798"/>
      <c r="Y172" s="798"/>
      <c r="Z172" s="379"/>
    </row>
    <row r="173" spans="1:26" s="62" customFormat="1" ht="17.100000000000001" customHeight="1" x14ac:dyDescent="0.15">
      <c r="A173" s="772"/>
      <c r="B173" s="773"/>
      <c r="C173" s="773"/>
      <c r="D173" s="21"/>
      <c r="E173" s="773"/>
      <c r="F173" s="773"/>
      <c r="G173" s="773"/>
      <c r="H173" s="773"/>
      <c r="I173" s="773"/>
      <c r="J173" s="773"/>
      <c r="K173" s="773"/>
      <c r="L173" s="773"/>
      <c r="M173" s="773"/>
      <c r="N173" s="773"/>
      <c r="O173" s="773"/>
      <c r="P173" s="773"/>
      <c r="Q173" s="773"/>
      <c r="R173" s="773"/>
      <c r="S173" s="773"/>
      <c r="T173" s="774"/>
      <c r="U173" s="740"/>
      <c r="V173" s="740"/>
      <c r="W173" s="740"/>
      <c r="X173" s="798"/>
      <c r="Y173" s="798"/>
      <c r="Z173" s="379"/>
    </row>
    <row r="174" spans="1:26" s="62" customFormat="1" ht="17.100000000000001" customHeight="1" x14ac:dyDescent="0.15">
      <c r="A174" s="772"/>
      <c r="B174" s="773"/>
      <c r="C174" s="773"/>
      <c r="D174" s="370"/>
      <c r="E174" s="841"/>
      <c r="F174" s="841"/>
      <c r="G174" s="841"/>
      <c r="H174" s="841"/>
      <c r="I174" s="841"/>
      <c r="J174" s="841"/>
      <c r="K174" s="841"/>
      <c r="L174" s="841"/>
      <c r="M174" s="841"/>
      <c r="N174" s="841"/>
      <c r="O174" s="841"/>
      <c r="P174" s="841"/>
      <c r="Q174" s="841"/>
      <c r="R174" s="841"/>
      <c r="S174" s="841"/>
      <c r="T174" s="842"/>
      <c r="U174" s="740"/>
      <c r="V174" s="740"/>
      <c r="W174" s="740"/>
      <c r="X174" s="799"/>
      <c r="Y174" s="799"/>
      <c r="Z174" s="379"/>
    </row>
    <row r="175" spans="1:26" s="62" customFormat="1" ht="17.100000000000001" customHeight="1" x14ac:dyDescent="0.15">
      <c r="A175" s="772"/>
      <c r="B175" s="773"/>
      <c r="C175" s="773"/>
      <c r="D175" s="800" t="s">
        <v>344</v>
      </c>
      <c r="E175" s="801"/>
      <c r="F175" s="801"/>
      <c r="G175" s="801"/>
      <c r="H175" s="801"/>
      <c r="I175" s="801"/>
      <c r="J175" s="801"/>
      <c r="K175" s="801"/>
      <c r="L175" s="801"/>
      <c r="M175" s="801"/>
      <c r="N175" s="801"/>
      <c r="O175" s="801"/>
      <c r="P175" s="801"/>
      <c r="Q175" s="801"/>
      <c r="R175" s="801"/>
      <c r="S175" s="801"/>
      <c r="T175" s="802"/>
      <c r="U175" s="740"/>
      <c r="V175" s="740"/>
      <c r="W175" s="740"/>
      <c r="X175" s="750"/>
      <c r="Y175" s="750"/>
      <c r="Z175" s="379"/>
    </row>
    <row r="176" spans="1:26" s="62" customFormat="1" ht="17.100000000000001" customHeight="1" x14ac:dyDescent="0.15">
      <c r="A176" s="772"/>
      <c r="B176" s="773"/>
      <c r="C176" s="773"/>
      <c r="D176" s="840"/>
      <c r="E176" s="841"/>
      <c r="F176" s="841"/>
      <c r="G176" s="841"/>
      <c r="H176" s="841"/>
      <c r="I176" s="841"/>
      <c r="J176" s="841"/>
      <c r="K176" s="841"/>
      <c r="L176" s="841"/>
      <c r="M176" s="841"/>
      <c r="N176" s="841"/>
      <c r="O176" s="841"/>
      <c r="P176" s="841"/>
      <c r="Q176" s="841"/>
      <c r="R176" s="841"/>
      <c r="S176" s="841"/>
      <c r="T176" s="842"/>
      <c r="U176" s="740"/>
      <c r="V176" s="740"/>
      <c r="W176" s="740"/>
      <c r="X176" s="751"/>
      <c r="Y176" s="751"/>
      <c r="Z176" s="379"/>
    </row>
    <row r="177" spans="1:26" s="62" customFormat="1" ht="17.100000000000001" customHeight="1" x14ac:dyDescent="0.15">
      <c r="A177" s="772"/>
      <c r="B177" s="773"/>
      <c r="C177" s="773"/>
      <c r="D177" s="63" t="s">
        <v>227</v>
      </c>
      <c r="E177" s="64"/>
      <c r="F177" s="64"/>
      <c r="G177" s="64"/>
      <c r="H177" s="64"/>
      <c r="I177" s="64"/>
      <c r="J177" s="64"/>
      <c r="K177" s="64"/>
      <c r="L177" s="64"/>
      <c r="M177" s="64"/>
      <c r="N177" s="64"/>
      <c r="O177" s="64"/>
      <c r="P177" s="64"/>
      <c r="Q177" s="64"/>
      <c r="R177" s="64"/>
      <c r="S177" s="64"/>
      <c r="T177" s="65"/>
      <c r="U177" s="740"/>
      <c r="V177" s="740"/>
      <c r="W177" s="740"/>
      <c r="X177" s="843"/>
      <c r="Y177" s="843"/>
      <c r="Z177" s="379"/>
    </row>
    <row r="178" spans="1:26" s="62" customFormat="1" ht="17.100000000000001" customHeight="1" x14ac:dyDescent="0.15">
      <c r="A178" s="772"/>
      <c r="B178" s="773"/>
      <c r="C178" s="773"/>
      <c r="D178" s="21" t="s">
        <v>224</v>
      </c>
      <c r="E178" s="773" t="s">
        <v>230</v>
      </c>
      <c r="F178" s="773"/>
      <c r="G178" s="773"/>
      <c r="H178" s="773"/>
      <c r="I178" s="773"/>
      <c r="J178" s="773"/>
      <c r="K178" s="773"/>
      <c r="L178" s="773"/>
      <c r="M178" s="773"/>
      <c r="N178" s="773"/>
      <c r="O178" s="773"/>
      <c r="P178" s="773"/>
      <c r="Q178" s="773"/>
      <c r="R178" s="773"/>
      <c r="S178" s="773"/>
      <c r="T178" s="774"/>
      <c r="U178" s="740"/>
      <c r="V178" s="740"/>
      <c r="W178" s="740"/>
      <c r="X178" s="798"/>
      <c r="Y178" s="798"/>
      <c r="Z178" s="379"/>
    </row>
    <row r="179" spans="1:26" s="62" customFormat="1" ht="17.100000000000001" customHeight="1" x14ac:dyDescent="0.15">
      <c r="A179" s="772"/>
      <c r="B179" s="773"/>
      <c r="C179" s="773"/>
      <c r="D179" s="367"/>
      <c r="E179" s="773"/>
      <c r="F179" s="773"/>
      <c r="G179" s="773"/>
      <c r="H179" s="773"/>
      <c r="I179" s="773"/>
      <c r="J179" s="773"/>
      <c r="K179" s="773"/>
      <c r="L179" s="773"/>
      <c r="M179" s="773"/>
      <c r="N179" s="773"/>
      <c r="O179" s="773"/>
      <c r="P179" s="773"/>
      <c r="Q179" s="773"/>
      <c r="R179" s="773"/>
      <c r="S179" s="773"/>
      <c r="T179" s="774"/>
      <c r="U179" s="740"/>
      <c r="V179" s="740"/>
      <c r="W179" s="740"/>
      <c r="X179" s="798"/>
      <c r="Y179" s="798"/>
      <c r="Z179" s="379"/>
    </row>
    <row r="180" spans="1:26" s="62" customFormat="1" ht="17.100000000000001" customHeight="1" x14ac:dyDescent="0.15">
      <c r="A180" s="772"/>
      <c r="B180" s="773"/>
      <c r="C180" s="773"/>
      <c r="D180" s="759" t="s">
        <v>233</v>
      </c>
      <c r="E180" s="970"/>
      <c r="F180" s="970"/>
      <c r="G180" s="970"/>
      <c r="H180" s="970"/>
      <c r="I180" s="970"/>
      <c r="J180" s="970"/>
      <c r="K180" s="970"/>
      <c r="L180" s="970"/>
      <c r="M180" s="970"/>
      <c r="N180" s="970"/>
      <c r="O180" s="970"/>
      <c r="P180" s="970"/>
      <c r="Q180" s="970"/>
      <c r="R180" s="970"/>
      <c r="S180" s="970"/>
      <c r="T180" s="971"/>
      <c r="U180" s="740"/>
      <c r="V180" s="740"/>
      <c r="W180" s="740"/>
      <c r="X180" s="798"/>
      <c r="Y180" s="798"/>
      <c r="Z180" s="379"/>
    </row>
    <row r="181" spans="1:26" s="62" customFormat="1" ht="17.100000000000001" customHeight="1" x14ac:dyDescent="0.15">
      <c r="A181" s="772"/>
      <c r="B181" s="773"/>
      <c r="C181" s="773"/>
      <c r="D181" s="715"/>
      <c r="E181" s="735"/>
      <c r="F181" s="735"/>
      <c r="G181" s="735"/>
      <c r="H181" s="735"/>
      <c r="I181" s="735"/>
      <c r="J181" s="735"/>
      <c r="K181" s="735"/>
      <c r="L181" s="735"/>
      <c r="M181" s="735"/>
      <c r="N181" s="735"/>
      <c r="O181" s="735"/>
      <c r="P181" s="735"/>
      <c r="Q181" s="735"/>
      <c r="R181" s="735"/>
      <c r="S181" s="735"/>
      <c r="T181" s="736"/>
      <c r="U181" s="740"/>
      <c r="V181" s="740"/>
      <c r="W181" s="740"/>
      <c r="X181" s="798"/>
      <c r="Y181" s="798"/>
      <c r="Z181" s="379"/>
    </row>
    <row r="182" spans="1:26" s="62" customFormat="1" ht="17.100000000000001" customHeight="1" x14ac:dyDescent="0.15">
      <c r="A182" s="772"/>
      <c r="B182" s="773"/>
      <c r="C182" s="773"/>
      <c r="D182" s="734"/>
      <c r="E182" s="735"/>
      <c r="F182" s="735"/>
      <c r="G182" s="735"/>
      <c r="H182" s="735"/>
      <c r="I182" s="735"/>
      <c r="J182" s="735"/>
      <c r="K182" s="735"/>
      <c r="L182" s="735"/>
      <c r="M182" s="735"/>
      <c r="N182" s="735"/>
      <c r="O182" s="735"/>
      <c r="P182" s="735"/>
      <c r="Q182" s="735"/>
      <c r="R182" s="735"/>
      <c r="S182" s="735"/>
      <c r="T182" s="736"/>
      <c r="U182" s="740"/>
      <c r="V182" s="740"/>
      <c r="W182" s="740"/>
      <c r="X182" s="798"/>
      <c r="Y182" s="798"/>
      <c r="Z182" s="379"/>
    </row>
    <row r="183" spans="1:26" s="62" customFormat="1" ht="17.100000000000001" customHeight="1" x14ac:dyDescent="0.15">
      <c r="A183" s="772"/>
      <c r="B183" s="773"/>
      <c r="C183" s="773"/>
      <c r="D183" s="21" t="s">
        <v>224</v>
      </c>
      <c r="E183" s="773" t="s">
        <v>231</v>
      </c>
      <c r="F183" s="773"/>
      <c r="G183" s="773"/>
      <c r="H183" s="773"/>
      <c r="I183" s="773"/>
      <c r="J183" s="773"/>
      <c r="K183" s="773"/>
      <c r="L183" s="773"/>
      <c r="M183" s="773"/>
      <c r="N183" s="773"/>
      <c r="O183" s="773"/>
      <c r="P183" s="773"/>
      <c r="Q183" s="773"/>
      <c r="R183" s="773"/>
      <c r="S183" s="773"/>
      <c r="T183" s="774"/>
      <c r="U183" s="740"/>
      <c r="V183" s="740"/>
      <c r="W183" s="740"/>
      <c r="X183" s="798"/>
      <c r="Y183" s="798"/>
      <c r="Z183" s="379"/>
    </row>
    <row r="184" spans="1:26" s="62" customFormat="1" ht="17.100000000000001" customHeight="1" x14ac:dyDescent="0.15">
      <c r="A184" s="772"/>
      <c r="B184" s="773"/>
      <c r="C184" s="773"/>
      <c r="D184" s="21"/>
      <c r="E184" s="773"/>
      <c r="F184" s="773"/>
      <c r="G184" s="773"/>
      <c r="H184" s="773"/>
      <c r="I184" s="773"/>
      <c r="J184" s="773"/>
      <c r="K184" s="773"/>
      <c r="L184" s="773"/>
      <c r="M184" s="773"/>
      <c r="N184" s="773"/>
      <c r="O184" s="773"/>
      <c r="P184" s="773"/>
      <c r="Q184" s="773"/>
      <c r="R184" s="773"/>
      <c r="S184" s="773"/>
      <c r="T184" s="774"/>
      <c r="U184" s="740"/>
      <c r="V184" s="740"/>
      <c r="W184" s="740"/>
      <c r="X184" s="798"/>
      <c r="Y184" s="798"/>
      <c r="Z184" s="379"/>
    </row>
    <row r="185" spans="1:26" s="62" customFormat="1" ht="17.100000000000001" customHeight="1" x14ac:dyDescent="0.15">
      <c r="A185" s="772"/>
      <c r="B185" s="773"/>
      <c r="C185" s="773"/>
      <c r="D185" s="21"/>
      <c r="E185" s="773"/>
      <c r="F185" s="773"/>
      <c r="G185" s="773"/>
      <c r="H185" s="773"/>
      <c r="I185" s="773"/>
      <c r="J185" s="773"/>
      <c r="K185" s="773"/>
      <c r="L185" s="773"/>
      <c r="M185" s="773"/>
      <c r="N185" s="773"/>
      <c r="O185" s="773"/>
      <c r="P185" s="773"/>
      <c r="Q185" s="773"/>
      <c r="R185" s="773"/>
      <c r="S185" s="773"/>
      <c r="T185" s="774"/>
      <c r="U185" s="740"/>
      <c r="V185" s="740"/>
      <c r="W185" s="740"/>
      <c r="X185" s="798"/>
      <c r="Y185" s="798"/>
      <c r="Z185" s="379"/>
    </row>
    <row r="186" spans="1:26" s="62" customFormat="1" ht="17.100000000000001" customHeight="1" x14ac:dyDescent="0.15">
      <c r="A186" s="772"/>
      <c r="B186" s="773"/>
      <c r="C186" s="773"/>
      <c r="D186" s="21"/>
      <c r="E186" s="773"/>
      <c r="F186" s="773"/>
      <c r="G186" s="773"/>
      <c r="H186" s="773"/>
      <c r="I186" s="773"/>
      <c r="J186" s="773"/>
      <c r="K186" s="773"/>
      <c r="L186" s="773"/>
      <c r="M186" s="773"/>
      <c r="N186" s="773"/>
      <c r="O186" s="773"/>
      <c r="P186" s="773"/>
      <c r="Q186" s="773"/>
      <c r="R186" s="773"/>
      <c r="S186" s="773"/>
      <c r="T186" s="774"/>
      <c r="U186" s="740"/>
      <c r="V186" s="740"/>
      <c r="W186" s="740"/>
      <c r="X186" s="798"/>
      <c r="Y186" s="798"/>
      <c r="Z186" s="379"/>
    </row>
    <row r="187" spans="1:26" s="62" customFormat="1" ht="17.100000000000001" customHeight="1" x14ac:dyDescent="0.15">
      <c r="A187" s="772"/>
      <c r="B187" s="773"/>
      <c r="C187" s="773"/>
      <c r="D187" s="67"/>
      <c r="E187" s="841"/>
      <c r="F187" s="841"/>
      <c r="G187" s="841"/>
      <c r="H187" s="841"/>
      <c r="I187" s="841"/>
      <c r="J187" s="841"/>
      <c r="K187" s="841"/>
      <c r="L187" s="841"/>
      <c r="M187" s="841"/>
      <c r="N187" s="841"/>
      <c r="O187" s="841"/>
      <c r="P187" s="841"/>
      <c r="Q187" s="841"/>
      <c r="R187" s="841"/>
      <c r="S187" s="841"/>
      <c r="T187" s="842"/>
      <c r="U187" s="740"/>
      <c r="V187" s="740"/>
      <c r="W187" s="740"/>
      <c r="X187" s="799"/>
      <c r="Y187" s="799"/>
      <c r="Z187" s="379"/>
    </row>
    <row r="188" spans="1:26" s="62" customFormat="1" ht="17.100000000000001" customHeight="1" x14ac:dyDescent="0.15">
      <c r="A188" s="772"/>
      <c r="B188" s="773"/>
      <c r="C188" s="773"/>
      <c r="D188" s="772" t="s">
        <v>234</v>
      </c>
      <c r="E188" s="773"/>
      <c r="F188" s="773"/>
      <c r="G188" s="773"/>
      <c r="H188" s="773"/>
      <c r="I188" s="773"/>
      <c r="J188" s="773"/>
      <c r="K188" s="773"/>
      <c r="L188" s="773"/>
      <c r="M188" s="773"/>
      <c r="N188" s="773"/>
      <c r="O188" s="773"/>
      <c r="P188" s="773"/>
      <c r="Q188" s="773"/>
      <c r="R188" s="773"/>
      <c r="S188" s="773"/>
      <c r="T188" s="774"/>
      <c r="U188" s="740"/>
      <c r="V188" s="740"/>
      <c r="W188" s="740"/>
      <c r="X188" s="750"/>
      <c r="Y188" s="750"/>
      <c r="Z188" s="379"/>
    </row>
    <row r="189" spans="1:26" s="62" customFormat="1" ht="17.100000000000001" customHeight="1" x14ac:dyDescent="0.15">
      <c r="A189" s="772"/>
      <c r="B189" s="773"/>
      <c r="C189" s="773"/>
      <c r="D189" s="848"/>
      <c r="E189" s="775"/>
      <c r="F189" s="775"/>
      <c r="G189" s="775"/>
      <c r="H189" s="775"/>
      <c r="I189" s="775"/>
      <c r="J189" s="775"/>
      <c r="K189" s="775"/>
      <c r="L189" s="775"/>
      <c r="M189" s="775"/>
      <c r="N189" s="775"/>
      <c r="O189" s="775"/>
      <c r="P189" s="775"/>
      <c r="Q189" s="775"/>
      <c r="R189" s="775"/>
      <c r="S189" s="775"/>
      <c r="T189" s="776"/>
      <c r="U189" s="740"/>
      <c r="V189" s="740"/>
      <c r="W189" s="740"/>
      <c r="X189" s="751"/>
      <c r="Y189" s="751"/>
      <c r="Z189" s="379"/>
    </row>
    <row r="190" spans="1:26" s="62" customFormat="1" ht="17.100000000000001" customHeight="1" x14ac:dyDescent="0.15">
      <c r="A190" s="772"/>
      <c r="B190" s="773"/>
      <c r="C190" s="773"/>
      <c r="D190" s="68" t="s">
        <v>228</v>
      </c>
      <c r="E190" s="69"/>
      <c r="F190" s="69"/>
      <c r="G190" s="69"/>
      <c r="H190" s="69"/>
      <c r="I190" s="69"/>
      <c r="J190" s="69"/>
      <c r="K190" s="69"/>
      <c r="L190" s="69"/>
      <c r="M190" s="69"/>
      <c r="N190" s="69"/>
      <c r="O190" s="69"/>
      <c r="P190" s="69"/>
      <c r="Q190" s="69"/>
      <c r="R190" s="69"/>
      <c r="S190" s="69"/>
      <c r="T190" s="70"/>
      <c r="U190" s="740"/>
      <c r="V190" s="740"/>
      <c r="W190" s="740"/>
      <c r="X190" s="402"/>
      <c r="Y190" s="360"/>
      <c r="Z190" s="379"/>
    </row>
    <row r="191" spans="1:26" s="62" customFormat="1" ht="17.100000000000001" customHeight="1" x14ac:dyDescent="0.15">
      <c r="A191" s="772"/>
      <c r="B191" s="773"/>
      <c r="C191" s="773"/>
      <c r="D191" s="975" t="s">
        <v>235</v>
      </c>
      <c r="E191" s="835"/>
      <c r="F191" s="835"/>
      <c r="G191" s="835"/>
      <c r="H191" s="835"/>
      <c r="I191" s="835"/>
      <c r="J191" s="835"/>
      <c r="K191" s="835"/>
      <c r="L191" s="835"/>
      <c r="M191" s="835"/>
      <c r="N191" s="835"/>
      <c r="O191" s="835"/>
      <c r="P191" s="835"/>
      <c r="Q191" s="835"/>
      <c r="R191" s="835"/>
      <c r="S191" s="835"/>
      <c r="T191" s="836"/>
      <c r="U191" s="740"/>
      <c r="V191" s="740"/>
      <c r="W191" s="740"/>
      <c r="X191" s="402"/>
      <c r="Y191" s="360"/>
      <c r="Z191" s="379"/>
    </row>
    <row r="192" spans="1:26" s="62" customFormat="1" ht="17.100000000000001" customHeight="1" x14ac:dyDescent="0.15">
      <c r="A192" s="772"/>
      <c r="B192" s="773"/>
      <c r="C192" s="773"/>
      <c r="D192" s="975"/>
      <c r="E192" s="835"/>
      <c r="F192" s="835"/>
      <c r="G192" s="835"/>
      <c r="H192" s="835"/>
      <c r="I192" s="835"/>
      <c r="J192" s="835"/>
      <c r="K192" s="835"/>
      <c r="L192" s="835"/>
      <c r="M192" s="835"/>
      <c r="N192" s="835"/>
      <c r="O192" s="835"/>
      <c r="P192" s="835"/>
      <c r="Q192" s="835"/>
      <c r="R192" s="835"/>
      <c r="S192" s="835"/>
      <c r="T192" s="836"/>
      <c r="U192" s="740"/>
      <c r="V192" s="740"/>
      <c r="W192" s="740"/>
      <c r="X192" s="402"/>
      <c r="Y192" s="360"/>
      <c r="Z192" s="379"/>
    </row>
    <row r="193" spans="1:26" s="62" customFormat="1" ht="17.100000000000001" customHeight="1" x14ac:dyDescent="0.15">
      <c r="A193" s="772"/>
      <c r="B193" s="773"/>
      <c r="C193" s="773"/>
      <c r="D193" s="975"/>
      <c r="E193" s="835"/>
      <c r="F193" s="835"/>
      <c r="G193" s="835"/>
      <c r="H193" s="835"/>
      <c r="I193" s="835"/>
      <c r="J193" s="835"/>
      <c r="K193" s="835"/>
      <c r="L193" s="835"/>
      <c r="M193" s="835"/>
      <c r="N193" s="835"/>
      <c r="O193" s="835"/>
      <c r="P193" s="835"/>
      <c r="Q193" s="835"/>
      <c r="R193" s="835"/>
      <c r="S193" s="835"/>
      <c r="T193" s="836"/>
      <c r="U193" s="740"/>
      <c r="V193" s="740"/>
      <c r="W193" s="740"/>
      <c r="X193" s="402"/>
      <c r="Y193" s="360"/>
      <c r="Z193" s="379"/>
    </row>
    <row r="194" spans="1:26" s="62" customFormat="1" ht="17.100000000000001" customHeight="1" x14ac:dyDescent="0.15">
      <c r="A194" s="772"/>
      <c r="B194" s="773"/>
      <c r="C194" s="773"/>
      <c r="D194" s="975"/>
      <c r="E194" s="835"/>
      <c r="F194" s="835"/>
      <c r="G194" s="835"/>
      <c r="H194" s="835"/>
      <c r="I194" s="835"/>
      <c r="J194" s="835"/>
      <c r="K194" s="835"/>
      <c r="L194" s="835"/>
      <c r="M194" s="835"/>
      <c r="N194" s="835"/>
      <c r="O194" s="835"/>
      <c r="P194" s="835"/>
      <c r="Q194" s="835"/>
      <c r="R194" s="835"/>
      <c r="S194" s="835"/>
      <c r="T194" s="836"/>
      <c r="U194" s="740"/>
      <c r="V194" s="740"/>
      <c r="W194" s="740"/>
      <c r="X194" s="402"/>
      <c r="Y194" s="360"/>
      <c r="Z194" s="379"/>
    </row>
    <row r="195" spans="1:26" s="62" customFormat="1" ht="17.100000000000001" customHeight="1" x14ac:dyDescent="0.15">
      <c r="A195" s="772"/>
      <c r="B195" s="773"/>
      <c r="C195" s="773"/>
      <c r="D195" s="68" t="s">
        <v>229</v>
      </c>
      <c r="E195" s="69"/>
      <c r="F195" s="69"/>
      <c r="G195" s="69"/>
      <c r="H195" s="69"/>
      <c r="I195" s="69"/>
      <c r="J195" s="69"/>
      <c r="K195" s="69"/>
      <c r="L195" s="69"/>
      <c r="M195" s="69"/>
      <c r="N195" s="69"/>
      <c r="O195" s="69"/>
      <c r="P195" s="69"/>
      <c r="Q195" s="69"/>
      <c r="R195" s="69"/>
      <c r="S195" s="69"/>
      <c r="T195" s="70"/>
      <c r="U195" s="740"/>
      <c r="V195" s="740"/>
      <c r="W195" s="740"/>
      <c r="X195" s="402"/>
      <c r="Y195" s="360"/>
      <c r="Z195" s="379"/>
    </row>
    <row r="196" spans="1:26" s="62" customFormat="1" ht="17.100000000000001" customHeight="1" x14ac:dyDescent="0.15">
      <c r="A196" s="772"/>
      <c r="B196" s="773"/>
      <c r="C196" s="773"/>
      <c r="D196" s="976" t="s">
        <v>236</v>
      </c>
      <c r="E196" s="887"/>
      <c r="F196" s="887"/>
      <c r="G196" s="887"/>
      <c r="H196" s="887"/>
      <c r="I196" s="887"/>
      <c r="J196" s="887"/>
      <c r="K196" s="887"/>
      <c r="L196" s="887"/>
      <c r="M196" s="887"/>
      <c r="N196" s="887"/>
      <c r="O196" s="887"/>
      <c r="P196" s="887"/>
      <c r="Q196" s="887"/>
      <c r="R196" s="887"/>
      <c r="S196" s="887"/>
      <c r="T196" s="888"/>
      <c r="U196" s="740"/>
      <c r="V196" s="740"/>
      <c r="W196" s="740"/>
      <c r="X196" s="71"/>
      <c r="Y196" s="411"/>
      <c r="Z196" s="411"/>
    </row>
    <row r="197" spans="1:26" s="62" customFormat="1" ht="17.100000000000001" customHeight="1" x14ac:dyDescent="0.15">
      <c r="A197" s="772"/>
      <c r="B197" s="773"/>
      <c r="C197" s="773"/>
      <c r="D197" s="850"/>
      <c r="E197" s="851"/>
      <c r="F197" s="851"/>
      <c r="G197" s="851"/>
      <c r="H197" s="851"/>
      <c r="I197" s="851"/>
      <c r="J197" s="851"/>
      <c r="K197" s="851"/>
      <c r="L197" s="851"/>
      <c r="M197" s="851"/>
      <c r="N197" s="851"/>
      <c r="O197" s="851"/>
      <c r="P197" s="851"/>
      <c r="Q197" s="851"/>
      <c r="R197" s="851"/>
      <c r="S197" s="851"/>
      <c r="T197" s="977"/>
      <c r="U197" s="740"/>
      <c r="V197" s="740"/>
      <c r="W197" s="740"/>
      <c r="X197" s="71"/>
      <c r="Y197" s="411"/>
      <c r="Z197" s="411"/>
    </row>
    <row r="198" spans="1:26" s="62" customFormat="1" ht="17.100000000000001" customHeight="1" x14ac:dyDescent="0.15">
      <c r="A198" s="772"/>
      <c r="B198" s="773"/>
      <c r="C198" s="773"/>
      <c r="D198" s="850"/>
      <c r="E198" s="851"/>
      <c r="F198" s="851"/>
      <c r="G198" s="851"/>
      <c r="H198" s="851"/>
      <c r="I198" s="851"/>
      <c r="J198" s="851"/>
      <c r="K198" s="851"/>
      <c r="L198" s="851"/>
      <c r="M198" s="851"/>
      <c r="N198" s="851"/>
      <c r="O198" s="851"/>
      <c r="P198" s="851"/>
      <c r="Q198" s="851"/>
      <c r="R198" s="851"/>
      <c r="S198" s="851"/>
      <c r="T198" s="977"/>
      <c r="U198" s="740"/>
      <c r="V198" s="740"/>
      <c r="W198" s="740"/>
      <c r="X198" s="71"/>
      <c r="Y198" s="411"/>
      <c r="Z198" s="411"/>
    </row>
    <row r="199" spans="1:26" s="62" customFormat="1" ht="17.100000000000001" customHeight="1" x14ac:dyDescent="0.15">
      <c r="A199" s="848"/>
      <c r="B199" s="775"/>
      <c r="C199" s="775"/>
      <c r="D199" s="978"/>
      <c r="E199" s="979"/>
      <c r="F199" s="979"/>
      <c r="G199" s="979"/>
      <c r="H199" s="979"/>
      <c r="I199" s="979"/>
      <c r="J199" s="979"/>
      <c r="K199" s="979"/>
      <c r="L199" s="979"/>
      <c r="M199" s="979"/>
      <c r="N199" s="979"/>
      <c r="O199" s="979"/>
      <c r="P199" s="979"/>
      <c r="Q199" s="979"/>
      <c r="R199" s="979"/>
      <c r="S199" s="979"/>
      <c r="T199" s="980"/>
      <c r="U199" s="710"/>
      <c r="V199" s="710"/>
      <c r="W199" s="710"/>
      <c r="X199" s="72"/>
      <c r="Y199" s="412"/>
      <c r="Z199" s="412"/>
    </row>
    <row r="200" spans="1:26" s="62" customFormat="1" ht="17.100000000000001" customHeight="1" x14ac:dyDescent="0.15">
      <c r="A200" s="381"/>
      <c r="B200" s="381"/>
      <c r="C200" s="381"/>
      <c r="D200" s="419"/>
      <c r="E200" s="419"/>
      <c r="F200" s="419"/>
      <c r="G200" s="419"/>
      <c r="H200" s="419"/>
      <c r="I200" s="419"/>
      <c r="J200" s="419"/>
      <c r="K200" s="419"/>
      <c r="L200" s="419"/>
      <c r="M200" s="419"/>
      <c r="N200" s="419"/>
      <c r="O200" s="419"/>
      <c r="P200" s="419"/>
      <c r="Q200" s="419"/>
      <c r="R200" s="419"/>
      <c r="S200" s="419"/>
      <c r="T200" s="419"/>
      <c r="U200" s="391"/>
      <c r="V200" s="391"/>
      <c r="W200" s="391"/>
      <c r="X200" s="349"/>
      <c r="Y200" s="349"/>
      <c r="Z200" s="349"/>
    </row>
    <row r="201" spans="1:26" ht="15" customHeight="1" x14ac:dyDescent="0.15">
      <c r="A201" s="1077" t="s">
        <v>116</v>
      </c>
      <c r="B201" s="1077"/>
      <c r="C201" s="1077"/>
      <c r="D201" s="1077"/>
      <c r="E201" s="1077"/>
      <c r="F201" s="1077"/>
      <c r="G201" s="1077"/>
      <c r="H201" s="1077"/>
      <c r="I201" s="1077"/>
      <c r="J201" s="1077"/>
      <c r="K201" s="1077"/>
      <c r="L201" s="1077"/>
      <c r="M201" s="1077"/>
      <c r="N201" s="1077"/>
      <c r="O201" s="1077"/>
      <c r="P201" s="1077"/>
      <c r="Q201" s="1077"/>
      <c r="R201" s="1077"/>
      <c r="S201" s="1077"/>
      <c r="T201" s="1077"/>
      <c r="U201" s="1077"/>
      <c r="V201" s="1077"/>
      <c r="W201" s="1077"/>
      <c r="X201" s="1077"/>
      <c r="Y201" s="1077"/>
      <c r="Z201" s="1077"/>
    </row>
    <row r="202" spans="1:26" ht="15" customHeight="1" x14ac:dyDescent="0.15">
      <c r="A202" s="1078"/>
      <c r="B202" s="1078"/>
      <c r="C202" s="1078"/>
      <c r="D202" s="1078"/>
      <c r="E202" s="1078"/>
      <c r="F202" s="1078"/>
      <c r="G202" s="1078"/>
      <c r="H202" s="1078"/>
      <c r="I202" s="1078"/>
      <c r="J202" s="1078"/>
      <c r="K202" s="1078"/>
      <c r="L202" s="1078"/>
      <c r="M202" s="1078"/>
      <c r="N202" s="1078"/>
      <c r="O202" s="1078"/>
      <c r="P202" s="1078"/>
      <c r="Q202" s="1078"/>
      <c r="R202" s="1078"/>
      <c r="S202" s="1078"/>
      <c r="T202" s="1078"/>
      <c r="U202" s="1078"/>
      <c r="V202" s="1078"/>
      <c r="W202" s="1078"/>
      <c r="X202" s="1078"/>
      <c r="Y202" s="1078"/>
      <c r="Z202" s="1078"/>
    </row>
    <row r="203" spans="1:26" s="62" customFormat="1" ht="17.100000000000001" customHeight="1" x14ac:dyDescent="0.15">
      <c r="A203" s="762" t="s">
        <v>883</v>
      </c>
      <c r="B203" s="763"/>
      <c r="C203" s="764"/>
      <c r="D203" s="1079" t="s">
        <v>223</v>
      </c>
      <c r="E203" s="1079"/>
      <c r="F203" s="1079"/>
      <c r="G203" s="1079"/>
      <c r="H203" s="1079"/>
      <c r="I203" s="1079"/>
      <c r="J203" s="1079"/>
      <c r="K203" s="1079"/>
      <c r="L203" s="1079"/>
      <c r="M203" s="1079"/>
      <c r="N203" s="1079"/>
      <c r="O203" s="1079"/>
      <c r="P203" s="1079"/>
      <c r="Q203" s="1079"/>
      <c r="R203" s="1079"/>
      <c r="S203" s="1079"/>
      <c r="T203" s="1079"/>
      <c r="U203" s="703" t="s">
        <v>398</v>
      </c>
      <c r="V203" s="827"/>
      <c r="W203" s="828"/>
      <c r="X203" s="904"/>
      <c r="Y203" s="904"/>
      <c r="Z203" s="904"/>
    </row>
    <row r="204" spans="1:26" s="62" customFormat="1" ht="17.100000000000001" customHeight="1" x14ac:dyDescent="0.15">
      <c r="A204" s="772"/>
      <c r="B204" s="766"/>
      <c r="C204" s="767"/>
      <c r="D204" s="1080"/>
      <c r="E204" s="1080"/>
      <c r="F204" s="1080"/>
      <c r="G204" s="1080"/>
      <c r="H204" s="1080"/>
      <c r="I204" s="1080"/>
      <c r="J204" s="1080"/>
      <c r="K204" s="1080"/>
      <c r="L204" s="1080"/>
      <c r="M204" s="1080"/>
      <c r="N204" s="1080"/>
      <c r="O204" s="1080"/>
      <c r="P204" s="1080"/>
      <c r="Q204" s="1080"/>
      <c r="R204" s="1080"/>
      <c r="S204" s="1080"/>
      <c r="T204" s="1080"/>
      <c r="U204" s="706"/>
      <c r="V204" s="830"/>
      <c r="W204" s="831"/>
      <c r="X204" s="904"/>
      <c r="Y204" s="904"/>
      <c r="Z204" s="904"/>
    </row>
    <row r="205" spans="1:26" s="62" customFormat="1" ht="17.100000000000001" customHeight="1" x14ac:dyDescent="0.15">
      <c r="A205" s="765"/>
      <c r="B205" s="766"/>
      <c r="C205" s="767"/>
      <c r="D205" s="1081"/>
      <c r="E205" s="1081"/>
      <c r="F205" s="1081"/>
      <c r="G205" s="1081"/>
      <c r="H205" s="1081"/>
      <c r="I205" s="1081"/>
      <c r="J205" s="1081"/>
      <c r="K205" s="1081"/>
      <c r="L205" s="1081"/>
      <c r="M205" s="1081"/>
      <c r="N205" s="1081"/>
      <c r="O205" s="1081"/>
      <c r="P205" s="1081"/>
      <c r="Q205" s="1081"/>
      <c r="R205" s="1081"/>
      <c r="S205" s="1081"/>
      <c r="T205" s="1081"/>
      <c r="U205" s="829"/>
      <c r="V205" s="830"/>
      <c r="W205" s="831"/>
      <c r="X205" s="951"/>
      <c r="Y205" s="951"/>
      <c r="Z205" s="951"/>
    </row>
    <row r="206" spans="1:26" s="62" customFormat="1" ht="17.100000000000001" customHeight="1" x14ac:dyDescent="0.15">
      <c r="A206" s="765"/>
      <c r="B206" s="766"/>
      <c r="C206" s="767"/>
      <c r="D206" s="759" t="s">
        <v>154</v>
      </c>
      <c r="E206" s="760"/>
      <c r="F206" s="760"/>
      <c r="G206" s="760"/>
      <c r="H206" s="760"/>
      <c r="I206" s="760"/>
      <c r="J206" s="760"/>
      <c r="K206" s="760"/>
      <c r="L206" s="760"/>
      <c r="M206" s="760"/>
      <c r="N206" s="760"/>
      <c r="O206" s="760"/>
      <c r="P206" s="760"/>
      <c r="Q206" s="760"/>
      <c r="R206" s="760"/>
      <c r="S206" s="760"/>
      <c r="T206" s="761"/>
      <c r="U206" s="829"/>
      <c r="V206" s="830"/>
      <c r="W206" s="831"/>
      <c r="X206" s="750"/>
      <c r="Y206" s="750"/>
      <c r="Z206" s="750"/>
    </row>
    <row r="207" spans="1:26" s="62" customFormat="1" ht="17.100000000000001" customHeight="1" x14ac:dyDescent="0.15">
      <c r="A207" s="845"/>
      <c r="B207" s="846"/>
      <c r="C207" s="847"/>
      <c r="D207" s="718"/>
      <c r="E207" s="719"/>
      <c r="F207" s="719"/>
      <c r="G207" s="719"/>
      <c r="H207" s="719"/>
      <c r="I207" s="719"/>
      <c r="J207" s="719"/>
      <c r="K207" s="719"/>
      <c r="L207" s="719"/>
      <c r="M207" s="719"/>
      <c r="N207" s="719"/>
      <c r="O207" s="719"/>
      <c r="P207" s="719"/>
      <c r="Q207" s="719"/>
      <c r="R207" s="719"/>
      <c r="S207" s="719"/>
      <c r="T207" s="720"/>
      <c r="U207" s="832"/>
      <c r="V207" s="833"/>
      <c r="W207" s="834"/>
      <c r="X207" s="751"/>
      <c r="Y207" s="751"/>
      <c r="Z207" s="751"/>
    </row>
    <row r="208" spans="1:26" s="62" customFormat="1" ht="17.100000000000001" customHeight="1" x14ac:dyDescent="0.15">
      <c r="A208" s="762" t="s">
        <v>219</v>
      </c>
      <c r="B208" s="770"/>
      <c r="C208" s="771"/>
      <c r="D208" s="762" t="s">
        <v>873</v>
      </c>
      <c r="E208" s="763"/>
      <c r="F208" s="763"/>
      <c r="G208" s="763"/>
      <c r="H208" s="763"/>
      <c r="I208" s="763"/>
      <c r="J208" s="763"/>
      <c r="K208" s="763"/>
      <c r="L208" s="763"/>
      <c r="M208" s="763"/>
      <c r="N208" s="763"/>
      <c r="O208" s="763"/>
      <c r="P208" s="763"/>
      <c r="Q208" s="763"/>
      <c r="R208" s="763"/>
      <c r="S208" s="763"/>
      <c r="T208" s="764"/>
      <c r="U208" s="703" t="s">
        <v>45</v>
      </c>
      <c r="V208" s="704"/>
      <c r="W208" s="705"/>
      <c r="X208" s="756"/>
      <c r="Y208" s="756"/>
      <c r="Z208" s="756"/>
    </row>
    <row r="209" spans="1:26" s="62" customFormat="1" ht="17.100000000000001" customHeight="1" x14ac:dyDescent="0.15">
      <c r="A209" s="772"/>
      <c r="B209" s="773"/>
      <c r="C209" s="774"/>
      <c r="D209" s="765"/>
      <c r="E209" s="766"/>
      <c r="F209" s="766"/>
      <c r="G209" s="766"/>
      <c r="H209" s="766"/>
      <c r="I209" s="766"/>
      <c r="J209" s="766"/>
      <c r="K209" s="766"/>
      <c r="L209" s="766"/>
      <c r="M209" s="766"/>
      <c r="N209" s="766"/>
      <c r="O209" s="766"/>
      <c r="P209" s="766"/>
      <c r="Q209" s="766"/>
      <c r="R209" s="766"/>
      <c r="S209" s="766"/>
      <c r="T209" s="767"/>
      <c r="U209" s="706"/>
      <c r="V209" s="740"/>
      <c r="W209" s="708"/>
      <c r="X209" s="757"/>
      <c r="Y209" s="757"/>
      <c r="Z209" s="757"/>
    </row>
    <row r="210" spans="1:26" s="62" customFormat="1" ht="17.100000000000001" customHeight="1" x14ac:dyDescent="0.15">
      <c r="A210" s="772"/>
      <c r="B210" s="773"/>
      <c r="C210" s="774"/>
      <c r="D210" s="765"/>
      <c r="E210" s="766"/>
      <c r="F210" s="766"/>
      <c r="G210" s="766"/>
      <c r="H210" s="766"/>
      <c r="I210" s="766"/>
      <c r="J210" s="766"/>
      <c r="K210" s="766"/>
      <c r="L210" s="766"/>
      <c r="M210" s="766"/>
      <c r="N210" s="766"/>
      <c r="O210" s="766"/>
      <c r="P210" s="766"/>
      <c r="Q210" s="766"/>
      <c r="R210" s="766"/>
      <c r="S210" s="766"/>
      <c r="T210" s="767"/>
      <c r="U210" s="706"/>
      <c r="V210" s="740"/>
      <c r="W210" s="708"/>
      <c r="X210" s="700"/>
      <c r="Y210" s="700"/>
      <c r="Z210" s="700"/>
    </row>
    <row r="211" spans="1:26" s="62" customFormat="1" ht="17.100000000000001" customHeight="1" x14ac:dyDescent="0.15">
      <c r="A211" s="772"/>
      <c r="B211" s="773"/>
      <c r="C211" s="774"/>
      <c r="D211" s="765"/>
      <c r="E211" s="766"/>
      <c r="F211" s="766"/>
      <c r="G211" s="766"/>
      <c r="H211" s="766"/>
      <c r="I211" s="766"/>
      <c r="J211" s="766"/>
      <c r="K211" s="766"/>
      <c r="L211" s="766"/>
      <c r="M211" s="766"/>
      <c r="N211" s="766"/>
      <c r="O211" s="766"/>
      <c r="P211" s="766"/>
      <c r="Q211" s="766"/>
      <c r="R211" s="766"/>
      <c r="S211" s="766"/>
      <c r="T211" s="767"/>
      <c r="U211" s="706"/>
      <c r="V211" s="740"/>
      <c r="W211" s="708"/>
      <c r="X211" s="700"/>
      <c r="Y211" s="700"/>
      <c r="Z211" s="700"/>
    </row>
    <row r="212" spans="1:26" s="62" customFormat="1" ht="17.100000000000001" customHeight="1" x14ac:dyDescent="0.15">
      <c r="A212" s="772"/>
      <c r="B212" s="773"/>
      <c r="C212" s="774"/>
      <c r="D212" s="765"/>
      <c r="E212" s="766"/>
      <c r="F212" s="766"/>
      <c r="G212" s="766"/>
      <c r="H212" s="766"/>
      <c r="I212" s="766"/>
      <c r="J212" s="766"/>
      <c r="K212" s="766"/>
      <c r="L212" s="766"/>
      <c r="M212" s="766"/>
      <c r="N212" s="766"/>
      <c r="O212" s="766"/>
      <c r="P212" s="766"/>
      <c r="Q212" s="766"/>
      <c r="R212" s="766"/>
      <c r="S212" s="766"/>
      <c r="T212" s="767"/>
      <c r="U212" s="706"/>
      <c r="V212" s="740"/>
      <c r="W212" s="708"/>
      <c r="X212" s="700"/>
      <c r="Y212" s="700"/>
      <c r="Z212" s="700"/>
    </row>
    <row r="213" spans="1:26" s="62" customFormat="1" ht="17.100000000000001" customHeight="1" x14ac:dyDescent="0.15">
      <c r="A213" s="772"/>
      <c r="B213" s="773"/>
      <c r="C213" s="774"/>
      <c r="D213" s="765"/>
      <c r="E213" s="766"/>
      <c r="F213" s="766"/>
      <c r="G213" s="766"/>
      <c r="H213" s="766"/>
      <c r="I213" s="766"/>
      <c r="J213" s="766"/>
      <c r="K213" s="766"/>
      <c r="L213" s="766"/>
      <c r="M213" s="766"/>
      <c r="N213" s="766"/>
      <c r="O213" s="766"/>
      <c r="P213" s="766"/>
      <c r="Q213" s="766"/>
      <c r="R213" s="766"/>
      <c r="S213" s="766"/>
      <c r="T213" s="767"/>
      <c r="U213" s="706"/>
      <c r="V213" s="740"/>
      <c r="W213" s="708"/>
      <c r="X213" s="700"/>
      <c r="Y213" s="700"/>
      <c r="Z213" s="700"/>
    </row>
    <row r="214" spans="1:26" s="62" customFormat="1" ht="17.100000000000001" customHeight="1" x14ac:dyDescent="0.15">
      <c r="A214" s="848"/>
      <c r="B214" s="775"/>
      <c r="C214" s="776"/>
      <c r="D214" s="845"/>
      <c r="E214" s="846"/>
      <c r="F214" s="846"/>
      <c r="G214" s="846"/>
      <c r="H214" s="846"/>
      <c r="I214" s="846"/>
      <c r="J214" s="846"/>
      <c r="K214" s="846"/>
      <c r="L214" s="846"/>
      <c r="M214" s="846"/>
      <c r="N214" s="846"/>
      <c r="O214" s="846"/>
      <c r="P214" s="846"/>
      <c r="Q214" s="846"/>
      <c r="R214" s="846"/>
      <c r="S214" s="846"/>
      <c r="T214" s="847"/>
      <c r="U214" s="709"/>
      <c r="V214" s="710"/>
      <c r="W214" s="711"/>
      <c r="X214" s="768"/>
      <c r="Y214" s="768"/>
      <c r="Z214" s="768"/>
    </row>
    <row r="215" spans="1:26" s="62" customFormat="1" ht="17.100000000000001" customHeight="1" x14ac:dyDescent="0.15">
      <c r="A215" s="762" t="s">
        <v>220</v>
      </c>
      <c r="B215" s="770"/>
      <c r="C215" s="771"/>
      <c r="D215" s="73" t="s">
        <v>262</v>
      </c>
      <c r="E215" s="41"/>
      <c r="F215" s="41"/>
      <c r="G215" s="41"/>
      <c r="H215" s="41"/>
      <c r="I215" s="41"/>
      <c r="J215" s="41"/>
      <c r="K215" s="41"/>
      <c r="L215" s="41"/>
      <c r="M215" s="41"/>
      <c r="N215" s="41"/>
      <c r="O215" s="41"/>
      <c r="P215" s="41"/>
      <c r="Q215" s="41"/>
      <c r="R215" s="41"/>
      <c r="S215" s="41"/>
      <c r="T215" s="41"/>
      <c r="U215" s="41"/>
      <c r="V215" s="41"/>
      <c r="W215" s="41"/>
      <c r="X215" s="74"/>
      <c r="Y215" s="969" t="s">
        <v>667</v>
      </c>
      <c r="Z215" s="909"/>
    </row>
    <row r="216" spans="1:26" s="62" customFormat="1" ht="17.100000000000001" customHeight="1" x14ac:dyDescent="0.15">
      <c r="A216" s="772"/>
      <c r="B216" s="773"/>
      <c r="C216" s="774"/>
      <c r="D216" s="150"/>
      <c r="E216" s="19"/>
      <c r="F216" s="19"/>
      <c r="G216" s="19"/>
      <c r="H216" s="19"/>
      <c r="I216" s="19"/>
      <c r="J216" s="19"/>
      <c r="K216" s="19"/>
      <c r="L216" s="19"/>
      <c r="M216" s="19"/>
      <c r="N216" s="19"/>
      <c r="O216" s="19"/>
      <c r="P216" s="19"/>
      <c r="Q216" s="19"/>
      <c r="R216" s="19"/>
      <c r="S216" s="19"/>
      <c r="T216" s="19"/>
      <c r="U216" s="19"/>
      <c r="V216" s="19"/>
      <c r="W216" s="19"/>
      <c r="X216" s="75" t="s">
        <v>296</v>
      </c>
      <c r="Y216" s="940"/>
      <c r="Z216" s="939"/>
    </row>
    <row r="217" spans="1:26" s="62" customFormat="1" ht="17.100000000000001" customHeight="1" x14ac:dyDescent="0.15">
      <c r="A217" s="772"/>
      <c r="B217" s="773"/>
      <c r="C217" s="774"/>
      <c r="D217" s="146" t="s">
        <v>195</v>
      </c>
      <c r="E217" s="76"/>
      <c r="F217" s="146"/>
      <c r="G217" s="146"/>
      <c r="H217" s="146"/>
      <c r="I217" s="146"/>
      <c r="J217" s="146"/>
      <c r="K217" s="146"/>
      <c r="L217" s="146"/>
      <c r="M217" s="146"/>
      <c r="N217" s="146"/>
      <c r="O217" s="146"/>
      <c r="P217" s="146"/>
      <c r="Q217" s="146"/>
      <c r="R217" s="146"/>
      <c r="S217" s="146"/>
      <c r="T217" s="146"/>
      <c r="U217" s="146"/>
      <c r="V217" s="146"/>
      <c r="W217" s="146"/>
      <c r="X217" s="147"/>
      <c r="Y217" s="940"/>
      <c r="Z217" s="939"/>
    </row>
    <row r="218" spans="1:26" s="62" customFormat="1" ht="17.100000000000001" customHeight="1" x14ac:dyDescent="0.15">
      <c r="A218" s="772"/>
      <c r="B218" s="773"/>
      <c r="C218" s="774"/>
      <c r="D218" s="77"/>
      <c r="E218" s="150"/>
      <c r="F218" s="150" t="s">
        <v>170</v>
      </c>
      <c r="G218" s="17"/>
      <c r="H218" s="17"/>
      <c r="I218" s="17"/>
      <c r="J218" s="150"/>
      <c r="K218" s="150" t="s">
        <v>196</v>
      </c>
      <c r="L218" s="17"/>
      <c r="M218" s="17"/>
      <c r="N218" s="150"/>
      <c r="O218" s="3"/>
      <c r="P218" s="3"/>
      <c r="Q218" s="39"/>
      <c r="R218" s="39"/>
      <c r="S218" s="39"/>
      <c r="T218" s="39"/>
      <c r="U218" s="39"/>
      <c r="V218" s="39"/>
      <c r="W218" s="39"/>
      <c r="X218" s="78"/>
      <c r="Y218" s="940"/>
      <c r="Z218" s="939"/>
    </row>
    <row r="219" spans="1:26" s="62" customFormat="1" ht="17.100000000000001" customHeight="1" x14ac:dyDescent="0.15">
      <c r="A219" s="772"/>
      <c r="B219" s="773"/>
      <c r="C219" s="774"/>
      <c r="D219" s="77"/>
      <c r="E219" s="150"/>
      <c r="F219" s="150" t="s">
        <v>197</v>
      </c>
      <c r="G219" s="17"/>
      <c r="H219" s="17"/>
      <c r="I219" s="17"/>
      <c r="J219" s="150"/>
      <c r="K219" s="150"/>
      <c r="L219" s="17"/>
      <c r="M219" s="17"/>
      <c r="N219" s="150"/>
      <c r="O219" s="150"/>
      <c r="P219" s="150" t="s">
        <v>202</v>
      </c>
      <c r="Q219" s="39"/>
      <c r="R219" s="39"/>
      <c r="S219" s="39"/>
      <c r="T219" s="39"/>
      <c r="U219" s="39"/>
      <c r="V219" s="39"/>
      <c r="W219" s="39"/>
      <c r="X219" s="78"/>
      <c r="Y219" s="940"/>
      <c r="Z219" s="939"/>
    </row>
    <row r="220" spans="1:26" s="62" customFormat="1" ht="17.100000000000001" customHeight="1" x14ac:dyDescent="0.15">
      <c r="A220" s="772"/>
      <c r="B220" s="773"/>
      <c r="C220" s="774"/>
      <c r="D220" s="77"/>
      <c r="E220" s="150"/>
      <c r="F220" s="430" t="s">
        <v>203</v>
      </c>
      <c r="G220" s="39"/>
      <c r="H220" s="39"/>
      <c r="I220" s="39"/>
      <c r="J220" s="39"/>
      <c r="K220" s="39"/>
      <c r="L220" s="39"/>
      <c r="M220" s="39"/>
      <c r="N220" s="39"/>
      <c r="O220" s="39"/>
      <c r="P220" s="39"/>
      <c r="Q220" s="39"/>
      <c r="R220" s="39"/>
      <c r="S220" s="39"/>
      <c r="T220" s="39"/>
      <c r="U220" s="39"/>
      <c r="V220" s="39"/>
      <c r="W220" s="39"/>
      <c r="X220" s="78"/>
      <c r="Y220" s="940"/>
      <c r="Z220" s="939"/>
    </row>
    <row r="221" spans="1:26" s="62" customFormat="1" ht="17.100000000000001" customHeight="1" x14ac:dyDescent="0.15">
      <c r="A221" s="772"/>
      <c r="B221" s="773"/>
      <c r="C221" s="774"/>
      <c r="D221" s="77"/>
      <c r="E221" s="150"/>
      <c r="F221" s="1004" t="s">
        <v>214</v>
      </c>
      <c r="G221" s="1004"/>
      <c r="H221" s="1004"/>
      <c r="I221" s="1004"/>
      <c r="J221" s="1004"/>
      <c r="K221" s="1004"/>
      <c r="L221" s="1004"/>
      <c r="M221" s="1004"/>
      <c r="N221" s="1004"/>
      <c r="O221" s="1004"/>
      <c r="P221" s="1004"/>
      <c r="Q221" s="1004"/>
      <c r="R221" s="1004"/>
      <c r="S221" s="1004"/>
      <c r="T221" s="1004"/>
      <c r="U221" s="1004"/>
      <c r="V221" s="1004"/>
      <c r="W221" s="1004"/>
      <c r="X221" s="1005"/>
      <c r="Y221" s="940"/>
      <c r="Z221" s="939"/>
    </row>
    <row r="222" spans="1:26" s="62" customFormat="1" ht="17.100000000000001" customHeight="1" x14ac:dyDescent="0.15">
      <c r="A222" s="772"/>
      <c r="B222" s="773"/>
      <c r="C222" s="774"/>
      <c r="D222" s="77"/>
      <c r="E222" s="150"/>
      <c r="F222" s="1004"/>
      <c r="G222" s="1004"/>
      <c r="H222" s="1004"/>
      <c r="I222" s="1004"/>
      <c r="J222" s="1004"/>
      <c r="K222" s="1004"/>
      <c r="L222" s="1004"/>
      <c r="M222" s="1004"/>
      <c r="N222" s="1004"/>
      <c r="O222" s="1004"/>
      <c r="P222" s="1004"/>
      <c r="Q222" s="1004"/>
      <c r="R222" s="1004"/>
      <c r="S222" s="1004"/>
      <c r="T222" s="1004"/>
      <c r="U222" s="1004"/>
      <c r="V222" s="1004"/>
      <c r="W222" s="1004"/>
      <c r="X222" s="1005"/>
      <c r="Y222" s="940"/>
      <c r="Z222" s="939"/>
    </row>
    <row r="223" spans="1:26" s="62" customFormat="1" ht="17.100000000000001" customHeight="1" x14ac:dyDescent="0.15">
      <c r="A223" s="772"/>
      <c r="B223" s="773"/>
      <c r="C223" s="774"/>
      <c r="D223" s="77"/>
      <c r="E223" s="150"/>
      <c r="F223" s="146" t="s">
        <v>198</v>
      </c>
      <c r="G223" s="432"/>
      <c r="H223" s="432"/>
      <c r="I223" s="24"/>
      <c r="J223" s="430" t="s">
        <v>199</v>
      </c>
      <c r="K223" s="432"/>
      <c r="L223" s="432"/>
      <c r="M223" s="432"/>
      <c r="N223" s="432"/>
      <c r="O223" s="24"/>
      <c r="P223" s="79" t="s">
        <v>204</v>
      </c>
      <c r="Q223" s="432"/>
      <c r="R223" s="432"/>
      <c r="S223" s="432"/>
      <c r="T223" s="432"/>
      <c r="U223" s="432"/>
      <c r="V223" s="432"/>
      <c r="W223" s="432"/>
      <c r="X223" s="433"/>
      <c r="Y223" s="940"/>
      <c r="Z223" s="939"/>
    </row>
    <row r="224" spans="1:26" s="62" customFormat="1" ht="17.100000000000001" customHeight="1" x14ac:dyDescent="0.15">
      <c r="A224" s="772"/>
      <c r="B224" s="773"/>
      <c r="C224" s="774"/>
      <c r="D224" s="80"/>
      <c r="E224" s="24"/>
      <c r="F224" s="79" t="s">
        <v>200</v>
      </c>
      <c r="G224" s="81"/>
      <c r="H224" s="81"/>
      <c r="I224" s="81"/>
      <c r="J224" s="81"/>
      <c r="K224" s="81"/>
      <c r="L224" s="81"/>
      <c r="M224" s="81"/>
      <c r="N224" s="81"/>
      <c r="O224" s="81"/>
      <c r="P224" s="81"/>
      <c r="Q224" s="24"/>
      <c r="R224" s="79"/>
      <c r="S224" s="81"/>
      <c r="T224" s="81"/>
      <c r="U224" s="81"/>
      <c r="V224" s="81"/>
      <c r="W224" s="81"/>
      <c r="X224" s="82"/>
      <c r="Y224" s="940"/>
      <c r="Z224" s="939"/>
    </row>
    <row r="225" spans="1:26" s="62" customFormat="1" ht="17.100000000000001" customHeight="1" x14ac:dyDescent="0.15">
      <c r="A225" s="772"/>
      <c r="B225" s="773"/>
      <c r="C225" s="774"/>
      <c r="D225" s="80"/>
      <c r="E225" s="24"/>
      <c r="F225" s="83" t="s">
        <v>382</v>
      </c>
      <c r="G225" s="81"/>
      <c r="H225" s="81"/>
      <c r="I225" s="81"/>
      <c r="J225" s="81"/>
      <c r="K225" s="81"/>
      <c r="L225" s="81"/>
      <c r="M225" s="81"/>
      <c r="N225" s="81"/>
      <c r="O225" s="81"/>
      <c r="P225" s="81"/>
      <c r="Q225" s="81"/>
      <c r="R225" s="81"/>
      <c r="S225" s="81"/>
      <c r="T225" s="81"/>
      <c r="U225" s="81"/>
      <c r="V225" s="81"/>
      <c r="W225" s="81"/>
      <c r="X225" s="82"/>
      <c r="Y225" s="940"/>
      <c r="Z225" s="939"/>
    </row>
    <row r="226" spans="1:26" s="62" customFormat="1" ht="17.100000000000001" customHeight="1" x14ac:dyDescent="0.15">
      <c r="A226" s="772"/>
      <c r="B226" s="773"/>
      <c r="C226" s="774"/>
      <c r="D226" s="80"/>
      <c r="E226" s="24"/>
      <c r="F226" s="335" t="s">
        <v>736</v>
      </c>
      <c r="G226" s="81"/>
      <c r="H226" s="81"/>
      <c r="I226" s="81"/>
      <c r="J226" s="81"/>
      <c r="K226" s="81"/>
      <c r="L226" s="81"/>
      <c r="M226" s="81"/>
      <c r="N226" s="81"/>
      <c r="O226" s="81"/>
      <c r="P226" s="79" t="s">
        <v>201</v>
      </c>
      <c r="Q226" s="81"/>
      <c r="R226" s="81"/>
      <c r="S226" s="81"/>
      <c r="T226" s="81"/>
      <c r="U226" s="81"/>
      <c r="V226" s="81"/>
      <c r="W226" s="81"/>
      <c r="X226" s="82"/>
      <c r="Y226" s="940"/>
      <c r="Z226" s="939"/>
    </row>
    <row r="227" spans="1:26" s="62" customFormat="1" ht="17.100000000000001" customHeight="1" x14ac:dyDescent="0.15">
      <c r="A227" s="772"/>
      <c r="B227" s="773"/>
      <c r="C227" s="774"/>
      <c r="D227" s="80"/>
      <c r="E227" s="24"/>
      <c r="F227" s="1006" t="s">
        <v>874</v>
      </c>
      <c r="G227" s="1006"/>
      <c r="H227" s="1006"/>
      <c r="I227" s="1006"/>
      <c r="J227" s="1006"/>
      <c r="K227" s="1006"/>
      <c r="L227" s="1006"/>
      <c r="M227" s="1006"/>
      <c r="N227" s="1006"/>
      <c r="O227" s="1006"/>
      <c r="P227" s="1006"/>
      <c r="Q227" s="1006"/>
      <c r="R227" s="1006"/>
      <c r="S227" s="1006"/>
      <c r="T227" s="1006"/>
      <c r="U227" s="1006"/>
      <c r="V227" s="1006"/>
      <c r="W227" s="1006"/>
      <c r="X227" s="1007"/>
      <c r="Y227" s="940"/>
      <c r="Z227" s="939"/>
    </row>
    <row r="228" spans="1:26" s="62" customFormat="1" ht="17.100000000000001" customHeight="1" x14ac:dyDescent="0.15">
      <c r="A228" s="848"/>
      <c r="B228" s="775"/>
      <c r="C228" s="776"/>
      <c r="D228" s="80"/>
      <c r="E228" s="24"/>
      <c r="F228" s="1008"/>
      <c r="G228" s="1008"/>
      <c r="H228" s="1008"/>
      <c r="I228" s="1008"/>
      <c r="J228" s="1008"/>
      <c r="K228" s="1008"/>
      <c r="L228" s="1008"/>
      <c r="M228" s="1008"/>
      <c r="N228" s="1008"/>
      <c r="O228" s="1008"/>
      <c r="P228" s="1008"/>
      <c r="Q228" s="1008"/>
      <c r="R228" s="1008"/>
      <c r="S228" s="1008"/>
      <c r="T228" s="1008"/>
      <c r="U228" s="1008"/>
      <c r="V228" s="1008"/>
      <c r="W228" s="1008"/>
      <c r="X228" s="1009"/>
      <c r="Y228" s="910"/>
      <c r="Z228" s="912"/>
    </row>
    <row r="229" spans="1:26" s="62" customFormat="1" ht="17.100000000000001" customHeight="1" x14ac:dyDescent="0.15">
      <c r="A229" s="762" t="s">
        <v>221</v>
      </c>
      <c r="B229" s="770"/>
      <c r="C229" s="771"/>
      <c r="D229" s="1082" t="s">
        <v>208</v>
      </c>
      <c r="E229" s="1082"/>
      <c r="F229" s="1082"/>
      <c r="G229" s="1082"/>
      <c r="H229" s="1082"/>
      <c r="I229" s="1082"/>
      <c r="J229" s="1082"/>
      <c r="K229" s="1082"/>
      <c r="L229" s="1082"/>
      <c r="M229" s="1082"/>
      <c r="N229" s="1082"/>
      <c r="O229" s="1082"/>
      <c r="P229" s="1082"/>
      <c r="Q229" s="1082"/>
      <c r="R229" s="1082"/>
      <c r="S229" s="1082"/>
      <c r="T229" s="1082"/>
      <c r="U229" s="703" t="s">
        <v>46</v>
      </c>
      <c r="V229" s="704"/>
      <c r="W229" s="705"/>
      <c r="X229" s="755"/>
      <c r="Y229" s="983"/>
      <c r="Z229" s="84"/>
    </row>
    <row r="230" spans="1:26" s="62" customFormat="1" ht="17.100000000000001" customHeight="1" x14ac:dyDescent="0.15">
      <c r="A230" s="772"/>
      <c r="B230" s="773"/>
      <c r="C230" s="774"/>
      <c r="D230" s="1083"/>
      <c r="E230" s="1083"/>
      <c r="F230" s="1083"/>
      <c r="G230" s="1083"/>
      <c r="H230" s="1083"/>
      <c r="I230" s="1083"/>
      <c r="J230" s="1083"/>
      <c r="K230" s="1083"/>
      <c r="L230" s="1083"/>
      <c r="M230" s="1083"/>
      <c r="N230" s="1083"/>
      <c r="O230" s="1083"/>
      <c r="P230" s="1083"/>
      <c r="Q230" s="1083"/>
      <c r="R230" s="1083"/>
      <c r="S230" s="1083"/>
      <c r="T230" s="1083"/>
      <c r="U230" s="706"/>
      <c r="V230" s="740"/>
      <c r="W230" s="708"/>
      <c r="X230" s="750"/>
      <c r="Y230" s="769"/>
      <c r="Z230" s="85"/>
    </row>
    <row r="231" spans="1:26" s="62" customFormat="1" ht="17.100000000000001" customHeight="1" x14ac:dyDescent="0.15">
      <c r="A231" s="772"/>
      <c r="B231" s="773"/>
      <c r="C231" s="774"/>
      <c r="D231" s="801" t="s">
        <v>210</v>
      </c>
      <c r="E231" s="801"/>
      <c r="F231" s="801"/>
      <c r="G231" s="801"/>
      <c r="H231" s="801"/>
      <c r="I231" s="801"/>
      <c r="J231" s="801"/>
      <c r="K231" s="801"/>
      <c r="L231" s="801"/>
      <c r="M231" s="801"/>
      <c r="N231" s="801"/>
      <c r="O231" s="801"/>
      <c r="P231" s="801"/>
      <c r="Q231" s="801"/>
      <c r="R231" s="801"/>
      <c r="S231" s="801"/>
      <c r="T231" s="801"/>
      <c r="U231" s="706"/>
      <c r="V231" s="740"/>
      <c r="W231" s="708"/>
      <c r="X231" s="1084"/>
      <c r="Y231" s="990"/>
      <c r="Z231" s="85"/>
    </row>
    <row r="232" spans="1:26" s="62" customFormat="1" ht="17.100000000000001" customHeight="1" x14ac:dyDescent="0.15">
      <c r="A232" s="772"/>
      <c r="B232" s="773"/>
      <c r="C232" s="774"/>
      <c r="D232" s="773"/>
      <c r="E232" s="773"/>
      <c r="F232" s="773"/>
      <c r="G232" s="773"/>
      <c r="H232" s="773"/>
      <c r="I232" s="773"/>
      <c r="J232" s="773"/>
      <c r="K232" s="773"/>
      <c r="L232" s="773"/>
      <c r="M232" s="773"/>
      <c r="N232" s="773"/>
      <c r="O232" s="773"/>
      <c r="P232" s="773"/>
      <c r="Q232" s="773"/>
      <c r="R232" s="773"/>
      <c r="S232" s="773"/>
      <c r="T232" s="773"/>
      <c r="U232" s="706"/>
      <c r="V232" s="740"/>
      <c r="W232" s="708"/>
      <c r="X232" s="1084"/>
      <c r="Y232" s="990"/>
      <c r="Z232" s="85"/>
    </row>
    <row r="233" spans="1:26" s="62" customFormat="1" ht="17.100000000000001" customHeight="1" x14ac:dyDescent="0.15">
      <c r="A233" s="772"/>
      <c r="B233" s="773"/>
      <c r="C233" s="774"/>
      <c r="D233" s="841"/>
      <c r="E233" s="841"/>
      <c r="F233" s="841"/>
      <c r="G233" s="841"/>
      <c r="H233" s="841"/>
      <c r="I233" s="841"/>
      <c r="J233" s="841"/>
      <c r="K233" s="841"/>
      <c r="L233" s="841"/>
      <c r="M233" s="841"/>
      <c r="N233" s="841"/>
      <c r="O233" s="841"/>
      <c r="P233" s="841"/>
      <c r="Q233" s="841"/>
      <c r="R233" s="841"/>
      <c r="S233" s="841"/>
      <c r="T233" s="841"/>
      <c r="U233" s="706"/>
      <c r="V233" s="740"/>
      <c r="W233" s="708"/>
      <c r="X233" s="1084"/>
      <c r="Y233" s="990"/>
      <c r="Z233" s="85"/>
    </row>
    <row r="234" spans="1:26" s="62" customFormat="1" ht="17.100000000000001" customHeight="1" x14ac:dyDescent="0.15">
      <c r="A234" s="772"/>
      <c r="B234" s="773"/>
      <c r="C234" s="774"/>
      <c r="D234" s="1003" t="s">
        <v>209</v>
      </c>
      <c r="E234" s="1003"/>
      <c r="F234" s="1003"/>
      <c r="G234" s="1003"/>
      <c r="H234" s="1003"/>
      <c r="I234" s="1003"/>
      <c r="J234" s="1003"/>
      <c r="K234" s="1003"/>
      <c r="L234" s="1003"/>
      <c r="M234" s="1003"/>
      <c r="N234" s="1003"/>
      <c r="O234" s="1003"/>
      <c r="P234" s="1003"/>
      <c r="Q234" s="1003"/>
      <c r="R234" s="1003"/>
      <c r="S234" s="1003"/>
      <c r="T234" s="1003"/>
      <c r="U234" s="706"/>
      <c r="V234" s="740"/>
      <c r="W234" s="708"/>
      <c r="X234" s="1084"/>
      <c r="Y234" s="990"/>
      <c r="Z234" s="783"/>
    </row>
    <row r="235" spans="1:26" s="62" customFormat="1" ht="17.100000000000001" customHeight="1" x14ac:dyDescent="0.15">
      <c r="A235" s="772"/>
      <c r="B235" s="773"/>
      <c r="C235" s="774"/>
      <c r="D235" s="1003"/>
      <c r="E235" s="1003"/>
      <c r="F235" s="1003"/>
      <c r="G235" s="1003"/>
      <c r="H235" s="1003"/>
      <c r="I235" s="1003"/>
      <c r="J235" s="1003"/>
      <c r="K235" s="1003"/>
      <c r="L235" s="1003"/>
      <c r="M235" s="1003"/>
      <c r="N235" s="1003"/>
      <c r="O235" s="1003"/>
      <c r="P235" s="1003"/>
      <c r="Q235" s="1003"/>
      <c r="R235" s="1003"/>
      <c r="S235" s="1003"/>
      <c r="T235" s="1003"/>
      <c r="U235" s="706"/>
      <c r="V235" s="740"/>
      <c r="W235" s="708"/>
      <c r="X235" s="1084"/>
      <c r="Y235" s="990"/>
      <c r="Z235" s="783"/>
    </row>
    <row r="236" spans="1:26" s="62" customFormat="1" ht="17.100000000000001" customHeight="1" x14ac:dyDescent="0.15">
      <c r="A236" s="772"/>
      <c r="B236" s="773"/>
      <c r="C236" s="774"/>
      <c r="D236" s="760"/>
      <c r="E236" s="760"/>
      <c r="F236" s="760"/>
      <c r="G236" s="760"/>
      <c r="H236" s="760"/>
      <c r="I236" s="760"/>
      <c r="J236" s="760"/>
      <c r="K236" s="760"/>
      <c r="L236" s="760"/>
      <c r="M236" s="760"/>
      <c r="N236" s="760"/>
      <c r="O236" s="760"/>
      <c r="P236" s="760"/>
      <c r="Q236" s="760"/>
      <c r="R236" s="760"/>
      <c r="S236" s="760"/>
      <c r="T236" s="760"/>
      <c r="U236" s="706"/>
      <c r="V236" s="740"/>
      <c r="W236" s="708"/>
      <c r="X236" s="1084"/>
      <c r="Y236" s="990"/>
      <c r="Z236" s="783"/>
    </row>
    <row r="237" spans="1:26" s="62" customFormat="1" ht="17.100000000000001" customHeight="1" x14ac:dyDescent="0.15">
      <c r="A237" s="772"/>
      <c r="B237" s="773"/>
      <c r="C237" s="774"/>
      <c r="D237" s="52" t="s">
        <v>77</v>
      </c>
      <c r="E237" s="773" t="s">
        <v>454</v>
      </c>
      <c r="F237" s="773"/>
      <c r="G237" s="773"/>
      <c r="H237" s="773"/>
      <c r="I237" s="773"/>
      <c r="J237" s="773"/>
      <c r="K237" s="773"/>
      <c r="L237" s="773"/>
      <c r="M237" s="773"/>
      <c r="N237" s="773"/>
      <c r="O237" s="773"/>
      <c r="P237" s="773"/>
      <c r="Q237" s="773"/>
      <c r="R237" s="773"/>
      <c r="S237" s="773"/>
      <c r="T237" s="773"/>
      <c r="U237" s="706"/>
      <c r="V237" s="740"/>
      <c r="W237" s="708"/>
      <c r="X237" s="1084"/>
      <c r="Y237" s="990"/>
      <c r="Z237" s="783"/>
    </row>
    <row r="238" spans="1:26" s="62" customFormat="1" ht="17.100000000000001" customHeight="1" x14ac:dyDescent="0.15">
      <c r="A238" s="772"/>
      <c r="B238" s="773"/>
      <c r="C238" s="774"/>
      <c r="D238" s="368"/>
      <c r="E238" s="773"/>
      <c r="F238" s="773"/>
      <c r="G238" s="773"/>
      <c r="H238" s="773"/>
      <c r="I238" s="773"/>
      <c r="J238" s="773"/>
      <c r="K238" s="773"/>
      <c r="L238" s="773"/>
      <c r="M238" s="773"/>
      <c r="N238" s="773"/>
      <c r="O238" s="773"/>
      <c r="P238" s="773"/>
      <c r="Q238" s="773"/>
      <c r="R238" s="773"/>
      <c r="S238" s="773"/>
      <c r="T238" s="773"/>
      <c r="U238" s="706"/>
      <c r="V238" s="740"/>
      <c r="W238" s="708"/>
      <c r="X238" s="1084"/>
      <c r="Y238" s="990"/>
      <c r="Z238" s="783"/>
    </row>
    <row r="239" spans="1:26" s="62" customFormat="1" ht="17.100000000000001" customHeight="1" x14ac:dyDescent="0.15">
      <c r="A239" s="772"/>
      <c r="B239" s="773"/>
      <c r="C239" s="774"/>
      <c r="D239" s="368"/>
      <c r="E239" s="773"/>
      <c r="F239" s="773"/>
      <c r="G239" s="773"/>
      <c r="H239" s="773"/>
      <c r="I239" s="773"/>
      <c r="J239" s="773"/>
      <c r="K239" s="773"/>
      <c r="L239" s="773"/>
      <c r="M239" s="773"/>
      <c r="N239" s="773"/>
      <c r="O239" s="773"/>
      <c r="P239" s="773"/>
      <c r="Q239" s="773"/>
      <c r="R239" s="773"/>
      <c r="S239" s="773"/>
      <c r="T239" s="773"/>
      <c r="U239" s="706"/>
      <c r="V239" s="740"/>
      <c r="W239" s="708"/>
      <c r="X239" s="1084"/>
      <c r="Y239" s="990"/>
      <c r="Z239" s="783"/>
    </row>
    <row r="240" spans="1:26" s="62" customFormat="1" ht="17.100000000000001" customHeight="1" x14ac:dyDescent="0.15">
      <c r="A240" s="772"/>
      <c r="B240" s="773"/>
      <c r="C240" s="774"/>
      <c r="D240" s="800" t="s">
        <v>452</v>
      </c>
      <c r="E240" s="801"/>
      <c r="F240" s="801"/>
      <c r="G240" s="801"/>
      <c r="H240" s="801"/>
      <c r="I240" s="801"/>
      <c r="J240" s="801"/>
      <c r="K240" s="801"/>
      <c r="L240" s="801"/>
      <c r="M240" s="801"/>
      <c r="N240" s="801"/>
      <c r="O240" s="801"/>
      <c r="P240" s="801"/>
      <c r="Q240" s="801"/>
      <c r="R240" s="801"/>
      <c r="S240" s="801"/>
      <c r="T240" s="802"/>
      <c r="U240" s="706"/>
      <c r="V240" s="740"/>
      <c r="W240" s="740"/>
      <c r="X240" s="728"/>
      <c r="Y240" s="728"/>
      <c r="Z240" s="411"/>
    </row>
    <row r="241" spans="1:26" s="62" customFormat="1" ht="17.100000000000001" customHeight="1" x14ac:dyDescent="0.15">
      <c r="A241" s="772"/>
      <c r="B241" s="773"/>
      <c r="C241" s="774"/>
      <c r="D241" s="840"/>
      <c r="E241" s="841"/>
      <c r="F241" s="841"/>
      <c r="G241" s="841"/>
      <c r="H241" s="841"/>
      <c r="I241" s="841"/>
      <c r="J241" s="841"/>
      <c r="K241" s="841"/>
      <c r="L241" s="841"/>
      <c r="M241" s="841"/>
      <c r="N241" s="841"/>
      <c r="O241" s="841"/>
      <c r="P241" s="841"/>
      <c r="Q241" s="841"/>
      <c r="R241" s="841"/>
      <c r="S241" s="841"/>
      <c r="T241" s="842"/>
      <c r="U241" s="706"/>
      <c r="V241" s="740"/>
      <c r="W241" s="740"/>
      <c r="X241" s="727"/>
      <c r="Y241" s="727"/>
      <c r="Z241" s="411"/>
    </row>
    <row r="242" spans="1:26" s="62" customFormat="1" ht="17.100000000000001" customHeight="1" x14ac:dyDescent="0.15">
      <c r="A242" s="772"/>
      <c r="B242" s="773"/>
      <c r="C242" s="774"/>
      <c r="D242" s="693" t="s">
        <v>737</v>
      </c>
      <c r="E242" s="694"/>
      <c r="F242" s="694"/>
      <c r="G242" s="694"/>
      <c r="H242" s="694"/>
      <c r="I242" s="694"/>
      <c r="J242" s="694"/>
      <c r="K242" s="694"/>
      <c r="L242" s="694"/>
      <c r="M242" s="694"/>
      <c r="N242" s="694"/>
      <c r="O242" s="694"/>
      <c r="P242" s="694"/>
      <c r="Q242" s="694"/>
      <c r="R242" s="694"/>
      <c r="S242" s="694"/>
      <c r="T242" s="695"/>
      <c r="U242" s="706"/>
      <c r="V242" s="740"/>
      <c r="W242" s="740"/>
      <c r="X242" s="954"/>
      <c r="Y242" s="954"/>
      <c r="Z242" s="411"/>
    </row>
    <row r="243" spans="1:26" s="62" customFormat="1" ht="17.100000000000001" customHeight="1" x14ac:dyDescent="0.15">
      <c r="A243" s="772"/>
      <c r="B243" s="773"/>
      <c r="C243" s="774"/>
      <c r="D243" s="780"/>
      <c r="E243" s="781"/>
      <c r="F243" s="781"/>
      <c r="G243" s="781"/>
      <c r="H243" s="781"/>
      <c r="I243" s="781"/>
      <c r="J243" s="781"/>
      <c r="K243" s="781"/>
      <c r="L243" s="781"/>
      <c r="M243" s="781"/>
      <c r="N243" s="781"/>
      <c r="O243" s="781"/>
      <c r="P243" s="781"/>
      <c r="Q243" s="781"/>
      <c r="R243" s="781"/>
      <c r="S243" s="781"/>
      <c r="T243" s="782"/>
      <c r="U243" s="706"/>
      <c r="V243" s="740"/>
      <c r="W243" s="740"/>
      <c r="X243" s="757"/>
      <c r="Y243" s="757"/>
      <c r="Z243" s="411"/>
    </row>
    <row r="244" spans="1:26" s="62" customFormat="1" ht="17.100000000000001" customHeight="1" x14ac:dyDescent="0.15">
      <c r="A244" s="772"/>
      <c r="B244" s="773"/>
      <c r="C244" s="774"/>
      <c r="D244" s="780"/>
      <c r="E244" s="781"/>
      <c r="F244" s="781"/>
      <c r="G244" s="781"/>
      <c r="H244" s="781"/>
      <c r="I244" s="781"/>
      <c r="J244" s="781"/>
      <c r="K244" s="781"/>
      <c r="L244" s="781"/>
      <c r="M244" s="781"/>
      <c r="N244" s="781"/>
      <c r="O244" s="781"/>
      <c r="P244" s="781"/>
      <c r="Q244" s="781"/>
      <c r="R244" s="781"/>
      <c r="S244" s="781"/>
      <c r="T244" s="782"/>
      <c r="U244" s="706"/>
      <c r="V244" s="740"/>
      <c r="W244" s="740"/>
      <c r="X244" s="757"/>
      <c r="Y244" s="757"/>
      <c r="Z244" s="411"/>
    </row>
    <row r="245" spans="1:26" s="62" customFormat="1" ht="17.100000000000001" customHeight="1" x14ac:dyDescent="0.15">
      <c r="A245" s="772"/>
      <c r="B245" s="773"/>
      <c r="C245" s="774"/>
      <c r="D245" s="780"/>
      <c r="E245" s="781"/>
      <c r="F245" s="781"/>
      <c r="G245" s="781"/>
      <c r="H245" s="781"/>
      <c r="I245" s="781"/>
      <c r="J245" s="781"/>
      <c r="K245" s="781"/>
      <c r="L245" s="781"/>
      <c r="M245" s="781"/>
      <c r="N245" s="781"/>
      <c r="O245" s="781"/>
      <c r="P245" s="781"/>
      <c r="Q245" s="781"/>
      <c r="R245" s="781"/>
      <c r="S245" s="781"/>
      <c r="T245" s="782"/>
      <c r="U245" s="706"/>
      <c r="V245" s="740"/>
      <c r="W245" s="740"/>
      <c r="X245" s="757"/>
      <c r="Y245" s="757"/>
      <c r="Z245" s="411"/>
    </row>
    <row r="246" spans="1:26" s="62" customFormat="1" ht="17.100000000000001" customHeight="1" x14ac:dyDescent="0.15">
      <c r="A246" s="772"/>
      <c r="B246" s="773"/>
      <c r="C246" s="774"/>
      <c r="D246" s="786"/>
      <c r="E246" s="787"/>
      <c r="F246" s="787"/>
      <c r="G246" s="787"/>
      <c r="H246" s="787"/>
      <c r="I246" s="787"/>
      <c r="J246" s="787"/>
      <c r="K246" s="787"/>
      <c r="L246" s="787"/>
      <c r="M246" s="787"/>
      <c r="N246" s="787"/>
      <c r="O246" s="787"/>
      <c r="P246" s="787"/>
      <c r="Q246" s="787"/>
      <c r="R246" s="787"/>
      <c r="S246" s="787"/>
      <c r="T246" s="788"/>
      <c r="U246" s="706"/>
      <c r="V246" s="740"/>
      <c r="W246" s="740"/>
      <c r="X246" s="758"/>
      <c r="Y246" s="758"/>
      <c r="Z246" s="411"/>
    </row>
    <row r="247" spans="1:26" s="62" customFormat="1" ht="17.100000000000001" customHeight="1" x14ac:dyDescent="0.15">
      <c r="A247" s="772"/>
      <c r="B247" s="773"/>
      <c r="C247" s="774"/>
      <c r="D247" s="693" t="s">
        <v>738</v>
      </c>
      <c r="E247" s="694"/>
      <c r="F247" s="694"/>
      <c r="G247" s="694"/>
      <c r="H247" s="694"/>
      <c r="I247" s="694"/>
      <c r="J247" s="694"/>
      <c r="K247" s="694"/>
      <c r="L247" s="694"/>
      <c r="M247" s="694"/>
      <c r="N247" s="694"/>
      <c r="O247" s="694"/>
      <c r="P247" s="694"/>
      <c r="Q247" s="694"/>
      <c r="R247" s="694"/>
      <c r="S247" s="694"/>
      <c r="T247" s="695"/>
      <c r="U247" s="706"/>
      <c r="V247" s="740"/>
      <c r="W247" s="740"/>
      <c r="X247" s="954"/>
      <c r="Y247" s="954"/>
      <c r="Z247" s="411"/>
    </row>
    <row r="248" spans="1:26" s="62" customFormat="1" ht="17.100000000000001" customHeight="1" x14ac:dyDescent="0.15">
      <c r="A248" s="772"/>
      <c r="B248" s="773"/>
      <c r="C248" s="774"/>
      <c r="D248" s="780"/>
      <c r="E248" s="781"/>
      <c r="F248" s="781"/>
      <c r="G248" s="781"/>
      <c r="H248" s="781"/>
      <c r="I248" s="781"/>
      <c r="J248" s="781"/>
      <c r="K248" s="781"/>
      <c r="L248" s="781"/>
      <c r="M248" s="781"/>
      <c r="N248" s="781"/>
      <c r="O248" s="781"/>
      <c r="P248" s="781"/>
      <c r="Q248" s="781"/>
      <c r="R248" s="781"/>
      <c r="S248" s="781"/>
      <c r="T248" s="782"/>
      <c r="U248" s="706"/>
      <c r="V248" s="740"/>
      <c r="W248" s="740"/>
      <c r="X248" s="757"/>
      <c r="Y248" s="757"/>
      <c r="Z248" s="411"/>
    </row>
    <row r="249" spans="1:26" s="62" customFormat="1" ht="17.100000000000001" customHeight="1" x14ac:dyDescent="0.15">
      <c r="A249" s="772"/>
      <c r="B249" s="773"/>
      <c r="C249" s="774"/>
      <c r="D249" s="780"/>
      <c r="E249" s="781"/>
      <c r="F249" s="781"/>
      <c r="G249" s="781"/>
      <c r="H249" s="781"/>
      <c r="I249" s="781"/>
      <c r="J249" s="781"/>
      <c r="K249" s="781"/>
      <c r="L249" s="781"/>
      <c r="M249" s="781"/>
      <c r="N249" s="781"/>
      <c r="O249" s="781"/>
      <c r="P249" s="781"/>
      <c r="Q249" s="781"/>
      <c r="R249" s="781"/>
      <c r="S249" s="781"/>
      <c r="T249" s="782"/>
      <c r="U249" s="706"/>
      <c r="V249" s="740"/>
      <c r="W249" s="740"/>
      <c r="X249" s="757"/>
      <c r="Y249" s="757"/>
      <c r="Z249" s="411"/>
    </row>
    <row r="250" spans="1:26" s="62" customFormat="1" ht="17.100000000000001" customHeight="1" x14ac:dyDescent="0.15">
      <c r="A250" s="772"/>
      <c r="B250" s="773"/>
      <c r="C250" s="774"/>
      <c r="D250" s="780"/>
      <c r="E250" s="781"/>
      <c r="F250" s="781"/>
      <c r="G250" s="781"/>
      <c r="H250" s="781"/>
      <c r="I250" s="781"/>
      <c r="J250" s="781"/>
      <c r="K250" s="781"/>
      <c r="L250" s="781"/>
      <c r="M250" s="781"/>
      <c r="N250" s="781"/>
      <c r="O250" s="781"/>
      <c r="P250" s="781"/>
      <c r="Q250" s="781"/>
      <c r="R250" s="781"/>
      <c r="S250" s="781"/>
      <c r="T250" s="782"/>
      <c r="U250" s="706"/>
      <c r="V250" s="740"/>
      <c r="W250" s="740"/>
      <c r="X250" s="757"/>
      <c r="Y250" s="757"/>
      <c r="Z250" s="411"/>
    </row>
    <row r="251" spans="1:26" s="62" customFormat="1" ht="17.100000000000001" customHeight="1" x14ac:dyDescent="0.15">
      <c r="A251" s="772"/>
      <c r="B251" s="773"/>
      <c r="C251" s="774"/>
      <c r="D251" s="786"/>
      <c r="E251" s="787"/>
      <c r="F251" s="787"/>
      <c r="G251" s="787"/>
      <c r="H251" s="787"/>
      <c r="I251" s="787"/>
      <c r="J251" s="787"/>
      <c r="K251" s="787"/>
      <c r="L251" s="787"/>
      <c r="M251" s="787"/>
      <c r="N251" s="787"/>
      <c r="O251" s="787"/>
      <c r="P251" s="787"/>
      <c r="Q251" s="787"/>
      <c r="R251" s="787"/>
      <c r="S251" s="787"/>
      <c r="T251" s="788"/>
      <c r="U251" s="706"/>
      <c r="V251" s="740"/>
      <c r="W251" s="740"/>
      <c r="X251" s="758"/>
      <c r="Y251" s="758"/>
      <c r="Z251" s="411"/>
    </row>
    <row r="252" spans="1:26" s="62" customFormat="1" ht="16.5" customHeight="1" x14ac:dyDescent="0.15">
      <c r="A252" s="772"/>
      <c r="B252" s="773"/>
      <c r="C252" s="774"/>
      <c r="D252" s="773" t="s">
        <v>453</v>
      </c>
      <c r="E252" s="773"/>
      <c r="F252" s="773"/>
      <c r="G252" s="773"/>
      <c r="H252" s="773"/>
      <c r="I252" s="773"/>
      <c r="J252" s="773"/>
      <c r="K252" s="773"/>
      <c r="L252" s="773"/>
      <c r="M252" s="773"/>
      <c r="N252" s="773"/>
      <c r="O252" s="773"/>
      <c r="P252" s="773"/>
      <c r="Q252" s="773"/>
      <c r="R252" s="773"/>
      <c r="S252" s="773"/>
      <c r="T252" s="773"/>
      <c r="U252" s="706"/>
      <c r="V252" s="740"/>
      <c r="W252" s="708"/>
      <c r="X252" s="891"/>
      <c r="Y252" s="1011"/>
      <c r="Z252" s="726"/>
    </row>
    <row r="253" spans="1:26" s="62" customFormat="1" ht="16.5" customHeight="1" x14ac:dyDescent="0.15">
      <c r="A253" s="848"/>
      <c r="B253" s="775"/>
      <c r="C253" s="776"/>
      <c r="D253" s="775"/>
      <c r="E253" s="775"/>
      <c r="F253" s="775"/>
      <c r="G253" s="775"/>
      <c r="H253" s="775"/>
      <c r="I253" s="775"/>
      <c r="J253" s="775"/>
      <c r="K253" s="775"/>
      <c r="L253" s="775"/>
      <c r="M253" s="775"/>
      <c r="N253" s="775"/>
      <c r="O253" s="775"/>
      <c r="P253" s="775"/>
      <c r="Q253" s="775"/>
      <c r="R253" s="775"/>
      <c r="S253" s="775"/>
      <c r="T253" s="775"/>
      <c r="U253" s="709"/>
      <c r="V253" s="710"/>
      <c r="W253" s="711"/>
      <c r="X253" s="891"/>
      <c r="Y253" s="1011"/>
      <c r="Z253" s="891"/>
    </row>
    <row r="254" spans="1:26" s="43" customFormat="1" ht="17.100000000000001" customHeight="1" x14ac:dyDescent="0.15">
      <c r="A254" s="777" t="s">
        <v>739</v>
      </c>
      <c r="B254" s="778"/>
      <c r="C254" s="779"/>
      <c r="D254" s="777" t="s">
        <v>779</v>
      </c>
      <c r="E254" s="778"/>
      <c r="F254" s="778"/>
      <c r="G254" s="778"/>
      <c r="H254" s="778"/>
      <c r="I254" s="778"/>
      <c r="J254" s="778"/>
      <c r="K254" s="778"/>
      <c r="L254" s="778"/>
      <c r="M254" s="778"/>
      <c r="N254" s="778"/>
      <c r="O254" s="778"/>
      <c r="P254" s="778"/>
      <c r="Q254" s="778"/>
      <c r="R254" s="778"/>
      <c r="S254" s="778"/>
      <c r="T254" s="779"/>
      <c r="U254" s="789" t="s">
        <v>415</v>
      </c>
      <c r="V254" s="790"/>
      <c r="W254" s="791"/>
      <c r="X254" s="768"/>
      <c r="Y254" s="768"/>
      <c r="Z254" s="768"/>
    </row>
    <row r="255" spans="1:26" s="43" customFormat="1" ht="17.100000000000001" customHeight="1" x14ac:dyDescent="0.15">
      <c r="A255" s="780"/>
      <c r="B255" s="781"/>
      <c r="C255" s="782"/>
      <c r="D255" s="780"/>
      <c r="E255" s="781"/>
      <c r="F255" s="781"/>
      <c r="G255" s="781"/>
      <c r="H255" s="781"/>
      <c r="I255" s="781"/>
      <c r="J255" s="781"/>
      <c r="K255" s="781"/>
      <c r="L255" s="781"/>
      <c r="M255" s="781"/>
      <c r="N255" s="781"/>
      <c r="O255" s="781"/>
      <c r="P255" s="781"/>
      <c r="Q255" s="781"/>
      <c r="R255" s="781"/>
      <c r="S255" s="781"/>
      <c r="T255" s="782"/>
      <c r="U255" s="792"/>
      <c r="V255" s="793"/>
      <c r="W255" s="794"/>
      <c r="X255" s="798"/>
      <c r="Y255" s="798"/>
      <c r="Z255" s="798"/>
    </row>
    <row r="256" spans="1:26" s="43" customFormat="1" ht="17.100000000000001" customHeight="1" x14ac:dyDescent="0.15">
      <c r="A256" s="780"/>
      <c r="B256" s="781"/>
      <c r="C256" s="782"/>
      <c r="D256" s="780"/>
      <c r="E256" s="781"/>
      <c r="F256" s="781"/>
      <c r="G256" s="781"/>
      <c r="H256" s="781"/>
      <c r="I256" s="781"/>
      <c r="J256" s="781"/>
      <c r="K256" s="781"/>
      <c r="L256" s="781"/>
      <c r="M256" s="781"/>
      <c r="N256" s="781"/>
      <c r="O256" s="781"/>
      <c r="P256" s="781"/>
      <c r="Q256" s="781"/>
      <c r="R256" s="781"/>
      <c r="S256" s="781"/>
      <c r="T256" s="782"/>
      <c r="U256" s="792"/>
      <c r="V256" s="793"/>
      <c r="W256" s="794"/>
      <c r="X256" s="798"/>
      <c r="Y256" s="798"/>
      <c r="Z256" s="798"/>
    </row>
    <row r="257" spans="1:26" s="43" customFormat="1" ht="17.100000000000001" customHeight="1" x14ac:dyDescent="0.15">
      <c r="A257" s="780"/>
      <c r="B257" s="781"/>
      <c r="C257" s="782"/>
      <c r="D257" s="780"/>
      <c r="E257" s="781"/>
      <c r="F257" s="781"/>
      <c r="G257" s="781"/>
      <c r="H257" s="781"/>
      <c r="I257" s="781"/>
      <c r="J257" s="781"/>
      <c r="K257" s="781"/>
      <c r="L257" s="781"/>
      <c r="M257" s="781"/>
      <c r="N257" s="781"/>
      <c r="O257" s="781"/>
      <c r="P257" s="781"/>
      <c r="Q257" s="781"/>
      <c r="R257" s="781"/>
      <c r="S257" s="781"/>
      <c r="T257" s="782"/>
      <c r="U257" s="792"/>
      <c r="V257" s="793"/>
      <c r="W257" s="794"/>
      <c r="X257" s="798"/>
      <c r="Y257" s="798"/>
      <c r="Z257" s="798"/>
    </row>
    <row r="258" spans="1:26" s="43" customFormat="1" ht="17.100000000000001" customHeight="1" x14ac:dyDescent="0.15">
      <c r="A258" s="780"/>
      <c r="B258" s="781"/>
      <c r="C258" s="782"/>
      <c r="D258" s="786"/>
      <c r="E258" s="787"/>
      <c r="F258" s="787"/>
      <c r="G258" s="787"/>
      <c r="H258" s="787"/>
      <c r="I258" s="787"/>
      <c r="J258" s="787"/>
      <c r="K258" s="787"/>
      <c r="L258" s="787"/>
      <c r="M258" s="787"/>
      <c r="N258" s="787"/>
      <c r="O258" s="787"/>
      <c r="P258" s="787"/>
      <c r="Q258" s="787"/>
      <c r="R258" s="787"/>
      <c r="S258" s="787"/>
      <c r="T258" s="788"/>
      <c r="U258" s="792"/>
      <c r="V258" s="793"/>
      <c r="W258" s="794"/>
      <c r="X258" s="799"/>
      <c r="Y258" s="799"/>
      <c r="Z258" s="799"/>
    </row>
    <row r="259" spans="1:26" s="330" customFormat="1" ht="17.100000000000001" customHeight="1" x14ac:dyDescent="0.15">
      <c r="A259" s="780"/>
      <c r="B259" s="781"/>
      <c r="C259" s="782"/>
      <c r="D259" s="808" t="s">
        <v>724</v>
      </c>
      <c r="E259" s="809"/>
      <c r="F259" s="809"/>
      <c r="G259" s="809"/>
      <c r="H259" s="809"/>
      <c r="I259" s="809"/>
      <c r="J259" s="809"/>
      <c r="K259" s="809"/>
      <c r="L259" s="809"/>
      <c r="M259" s="809"/>
      <c r="N259" s="809"/>
      <c r="O259" s="809"/>
      <c r="P259" s="809"/>
      <c r="Q259" s="809"/>
      <c r="R259" s="809"/>
      <c r="S259" s="809"/>
      <c r="T259" s="810"/>
      <c r="U259" s="792"/>
      <c r="V259" s="793"/>
      <c r="W259" s="794"/>
      <c r="X259" s="814"/>
      <c r="Y259" s="814"/>
      <c r="Z259" s="814"/>
    </row>
    <row r="260" spans="1:26" s="330" customFormat="1" ht="17.100000000000001" customHeight="1" x14ac:dyDescent="0.15">
      <c r="A260" s="780"/>
      <c r="B260" s="781"/>
      <c r="C260" s="782"/>
      <c r="D260" s="811"/>
      <c r="E260" s="812"/>
      <c r="F260" s="812"/>
      <c r="G260" s="812"/>
      <c r="H260" s="812"/>
      <c r="I260" s="812"/>
      <c r="J260" s="812"/>
      <c r="K260" s="812"/>
      <c r="L260" s="812"/>
      <c r="M260" s="812"/>
      <c r="N260" s="812"/>
      <c r="O260" s="812"/>
      <c r="P260" s="812"/>
      <c r="Q260" s="812"/>
      <c r="R260" s="812"/>
      <c r="S260" s="812"/>
      <c r="T260" s="813"/>
      <c r="U260" s="792"/>
      <c r="V260" s="793"/>
      <c r="W260" s="794"/>
      <c r="X260" s="815"/>
      <c r="Y260" s="815"/>
      <c r="Z260" s="815"/>
    </row>
    <row r="261" spans="1:26" s="330" customFormat="1" ht="17.100000000000001" customHeight="1" x14ac:dyDescent="0.15">
      <c r="A261" s="780"/>
      <c r="B261" s="781"/>
      <c r="C261" s="782"/>
      <c r="D261" s="435"/>
      <c r="E261" s="781" t="s">
        <v>780</v>
      </c>
      <c r="F261" s="781"/>
      <c r="G261" s="781"/>
      <c r="H261" s="781"/>
      <c r="I261" s="781"/>
      <c r="J261" s="781"/>
      <c r="K261" s="781"/>
      <c r="L261" s="781"/>
      <c r="M261" s="781"/>
      <c r="N261" s="781"/>
      <c r="O261" s="781"/>
      <c r="P261" s="781"/>
      <c r="Q261" s="781"/>
      <c r="R261" s="781"/>
      <c r="S261" s="781"/>
      <c r="T261" s="782"/>
      <c r="U261" s="792"/>
      <c r="V261" s="793"/>
      <c r="W261" s="794"/>
      <c r="X261" s="815"/>
      <c r="Y261" s="815"/>
      <c r="Z261" s="815"/>
    </row>
    <row r="262" spans="1:26" s="330" customFormat="1" ht="17.100000000000001" customHeight="1" x14ac:dyDescent="0.15">
      <c r="A262" s="780"/>
      <c r="B262" s="781"/>
      <c r="C262" s="782"/>
      <c r="D262" s="435"/>
      <c r="E262" s="781"/>
      <c r="F262" s="781"/>
      <c r="G262" s="781"/>
      <c r="H262" s="781"/>
      <c r="I262" s="781"/>
      <c r="J262" s="781"/>
      <c r="K262" s="781"/>
      <c r="L262" s="781"/>
      <c r="M262" s="781"/>
      <c r="N262" s="781"/>
      <c r="O262" s="781"/>
      <c r="P262" s="781"/>
      <c r="Q262" s="781"/>
      <c r="R262" s="781"/>
      <c r="S262" s="781"/>
      <c r="T262" s="782"/>
      <c r="U262" s="792"/>
      <c r="V262" s="793"/>
      <c r="W262" s="794"/>
      <c r="X262" s="815"/>
      <c r="Y262" s="815"/>
      <c r="Z262" s="815"/>
    </row>
    <row r="263" spans="1:26" s="330" customFormat="1" ht="17.100000000000001" customHeight="1" x14ac:dyDescent="0.15">
      <c r="A263" s="780"/>
      <c r="B263" s="781"/>
      <c r="C263" s="782"/>
      <c r="D263" s="435"/>
      <c r="E263" s="781"/>
      <c r="F263" s="781"/>
      <c r="G263" s="781"/>
      <c r="H263" s="781"/>
      <c r="I263" s="781"/>
      <c r="J263" s="781"/>
      <c r="K263" s="781"/>
      <c r="L263" s="781"/>
      <c r="M263" s="781"/>
      <c r="N263" s="781"/>
      <c r="O263" s="781"/>
      <c r="P263" s="781"/>
      <c r="Q263" s="781"/>
      <c r="R263" s="781"/>
      <c r="S263" s="781"/>
      <c r="T263" s="782"/>
      <c r="U263" s="792"/>
      <c r="V263" s="793"/>
      <c r="W263" s="794"/>
      <c r="X263" s="815"/>
      <c r="Y263" s="815"/>
      <c r="Z263" s="815"/>
    </row>
    <row r="264" spans="1:26" s="330" customFormat="1" ht="17.100000000000001" customHeight="1" x14ac:dyDescent="0.15">
      <c r="A264" s="780"/>
      <c r="B264" s="781"/>
      <c r="C264" s="782"/>
      <c r="D264" s="435"/>
      <c r="E264" s="781"/>
      <c r="F264" s="781"/>
      <c r="G264" s="781"/>
      <c r="H264" s="781"/>
      <c r="I264" s="781"/>
      <c r="J264" s="781"/>
      <c r="K264" s="781"/>
      <c r="L264" s="781"/>
      <c r="M264" s="781"/>
      <c r="N264" s="781"/>
      <c r="O264" s="781"/>
      <c r="P264" s="781"/>
      <c r="Q264" s="781"/>
      <c r="R264" s="781"/>
      <c r="S264" s="781"/>
      <c r="T264" s="782"/>
      <c r="U264" s="792"/>
      <c r="V264" s="793"/>
      <c r="W264" s="794"/>
      <c r="X264" s="815"/>
      <c r="Y264" s="815"/>
      <c r="Z264" s="815"/>
    </row>
    <row r="265" spans="1:26" s="330" customFormat="1" ht="17.100000000000001" customHeight="1" x14ac:dyDescent="0.15">
      <c r="A265" s="780"/>
      <c r="B265" s="781"/>
      <c r="C265" s="782"/>
      <c r="D265" s="435"/>
      <c r="E265" s="781"/>
      <c r="F265" s="781"/>
      <c r="G265" s="781"/>
      <c r="H265" s="781"/>
      <c r="I265" s="781"/>
      <c r="J265" s="781"/>
      <c r="K265" s="781"/>
      <c r="L265" s="781"/>
      <c r="M265" s="781"/>
      <c r="N265" s="781"/>
      <c r="O265" s="781"/>
      <c r="P265" s="781"/>
      <c r="Q265" s="781"/>
      <c r="R265" s="781"/>
      <c r="S265" s="781"/>
      <c r="T265" s="782"/>
      <c r="U265" s="792"/>
      <c r="V265" s="793"/>
      <c r="W265" s="794"/>
      <c r="X265" s="815"/>
      <c r="Y265" s="815"/>
      <c r="Z265" s="815"/>
    </row>
    <row r="266" spans="1:26" s="330" customFormat="1" ht="17.100000000000001" customHeight="1" x14ac:dyDescent="0.15">
      <c r="A266" s="780"/>
      <c r="B266" s="781"/>
      <c r="C266" s="782"/>
      <c r="D266" s="435"/>
      <c r="E266" s="781"/>
      <c r="F266" s="781"/>
      <c r="G266" s="781"/>
      <c r="H266" s="781"/>
      <c r="I266" s="781"/>
      <c r="J266" s="781"/>
      <c r="K266" s="781"/>
      <c r="L266" s="781"/>
      <c r="M266" s="781"/>
      <c r="N266" s="781"/>
      <c r="O266" s="781"/>
      <c r="P266" s="781"/>
      <c r="Q266" s="781"/>
      <c r="R266" s="781"/>
      <c r="S266" s="781"/>
      <c r="T266" s="782"/>
      <c r="U266" s="792"/>
      <c r="V266" s="793"/>
      <c r="W266" s="794"/>
      <c r="X266" s="815"/>
      <c r="Y266" s="815"/>
      <c r="Z266" s="815"/>
    </row>
    <row r="267" spans="1:26" s="330" customFormat="1" ht="17.100000000000001" customHeight="1" x14ac:dyDescent="0.15">
      <c r="A267" s="780"/>
      <c r="B267" s="781"/>
      <c r="C267" s="782"/>
      <c r="D267" s="435"/>
      <c r="E267" s="781"/>
      <c r="F267" s="781"/>
      <c r="G267" s="781"/>
      <c r="H267" s="781"/>
      <c r="I267" s="781"/>
      <c r="J267" s="781"/>
      <c r="K267" s="781"/>
      <c r="L267" s="781"/>
      <c r="M267" s="781"/>
      <c r="N267" s="781"/>
      <c r="O267" s="781"/>
      <c r="P267" s="781"/>
      <c r="Q267" s="781"/>
      <c r="R267" s="781"/>
      <c r="S267" s="781"/>
      <c r="T267" s="782"/>
      <c r="U267" s="792"/>
      <c r="V267" s="793"/>
      <c r="W267" s="794"/>
      <c r="X267" s="815"/>
      <c r="Y267" s="815"/>
      <c r="Z267" s="815"/>
    </row>
    <row r="268" spans="1:26" s="330" customFormat="1" ht="17.100000000000001" customHeight="1" x14ac:dyDescent="0.15">
      <c r="A268" s="780"/>
      <c r="B268" s="781"/>
      <c r="C268" s="782"/>
      <c r="D268" s="435"/>
      <c r="E268" s="781"/>
      <c r="F268" s="781"/>
      <c r="G268" s="781"/>
      <c r="H268" s="781"/>
      <c r="I268" s="781"/>
      <c r="J268" s="781"/>
      <c r="K268" s="781"/>
      <c r="L268" s="781"/>
      <c r="M268" s="781"/>
      <c r="N268" s="781"/>
      <c r="O268" s="781"/>
      <c r="P268" s="781"/>
      <c r="Q268" s="781"/>
      <c r="R268" s="781"/>
      <c r="S268" s="781"/>
      <c r="T268" s="782"/>
      <c r="U268" s="792"/>
      <c r="V268" s="793"/>
      <c r="W268" s="794"/>
      <c r="X268" s="815"/>
      <c r="Y268" s="815"/>
      <c r="Z268" s="815"/>
    </row>
    <row r="269" spans="1:26" s="330" customFormat="1" ht="17.100000000000001" customHeight="1" x14ac:dyDescent="0.15">
      <c r="A269" s="780"/>
      <c r="B269" s="781"/>
      <c r="C269" s="782"/>
      <c r="D269" s="435"/>
      <c r="E269" s="781"/>
      <c r="F269" s="781"/>
      <c r="G269" s="781"/>
      <c r="H269" s="781"/>
      <c r="I269" s="781"/>
      <c r="J269" s="781"/>
      <c r="K269" s="781"/>
      <c r="L269" s="781"/>
      <c r="M269" s="781"/>
      <c r="N269" s="781"/>
      <c r="O269" s="781"/>
      <c r="P269" s="781"/>
      <c r="Q269" s="781"/>
      <c r="R269" s="781"/>
      <c r="S269" s="781"/>
      <c r="T269" s="782"/>
      <c r="U269" s="792"/>
      <c r="V269" s="793"/>
      <c r="W269" s="794"/>
      <c r="X269" s="815"/>
      <c r="Y269" s="815"/>
      <c r="Z269" s="815"/>
    </row>
    <row r="270" spans="1:26" s="330" customFormat="1" ht="17.100000000000001" customHeight="1" x14ac:dyDescent="0.15">
      <c r="A270" s="780"/>
      <c r="B270" s="781"/>
      <c r="C270" s="782"/>
      <c r="D270" s="435"/>
      <c r="E270" s="781"/>
      <c r="F270" s="781"/>
      <c r="G270" s="781"/>
      <c r="H270" s="781"/>
      <c r="I270" s="781"/>
      <c r="J270" s="781"/>
      <c r="K270" s="781"/>
      <c r="L270" s="781"/>
      <c r="M270" s="781"/>
      <c r="N270" s="781"/>
      <c r="O270" s="781"/>
      <c r="P270" s="781"/>
      <c r="Q270" s="781"/>
      <c r="R270" s="781"/>
      <c r="S270" s="781"/>
      <c r="T270" s="782"/>
      <c r="U270" s="792"/>
      <c r="V270" s="793"/>
      <c r="W270" s="794"/>
      <c r="X270" s="815"/>
      <c r="Y270" s="815"/>
      <c r="Z270" s="815"/>
    </row>
    <row r="271" spans="1:26" s="330" customFormat="1" ht="17.100000000000001" customHeight="1" x14ac:dyDescent="0.15">
      <c r="A271" s="780"/>
      <c r="B271" s="781"/>
      <c r="C271" s="782"/>
      <c r="D271" s="435"/>
      <c r="E271" s="781"/>
      <c r="F271" s="781"/>
      <c r="G271" s="781"/>
      <c r="H271" s="781"/>
      <c r="I271" s="781"/>
      <c r="J271" s="781"/>
      <c r="K271" s="781"/>
      <c r="L271" s="781"/>
      <c r="M271" s="781"/>
      <c r="N271" s="781"/>
      <c r="O271" s="781"/>
      <c r="P271" s="781"/>
      <c r="Q271" s="781"/>
      <c r="R271" s="781"/>
      <c r="S271" s="781"/>
      <c r="T271" s="782"/>
      <c r="U271" s="792"/>
      <c r="V271" s="793"/>
      <c r="W271" s="794"/>
      <c r="X271" s="815"/>
      <c r="Y271" s="815"/>
      <c r="Z271" s="815"/>
    </row>
    <row r="272" spans="1:26" s="330" customFormat="1" ht="17.100000000000001" customHeight="1" x14ac:dyDescent="0.15">
      <c r="A272" s="780"/>
      <c r="B272" s="781"/>
      <c r="C272" s="782"/>
      <c r="D272" s="435"/>
      <c r="E272" s="781"/>
      <c r="F272" s="781"/>
      <c r="G272" s="781"/>
      <c r="H272" s="781"/>
      <c r="I272" s="781"/>
      <c r="J272" s="781"/>
      <c r="K272" s="781"/>
      <c r="L272" s="781"/>
      <c r="M272" s="781"/>
      <c r="N272" s="781"/>
      <c r="O272" s="781"/>
      <c r="P272" s="781"/>
      <c r="Q272" s="781"/>
      <c r="R272" s="781"/>
      <c r="S272" s="781"/>
      <c r="T272" s="782"/>
      <c r="U272" s="792"/>
      <c r="V272" s="793"/>
      <c r="W272" s="794"/>
      <c r="X272" s="815"/>
      <c r="Y272" s="815"/>
      <c r="Z272" s="815"/>
    </row>
    <row r="273" spans="1:26" s="330" customFormat="1" ht="17.100000000000001" customHeight="1" x14ac:dyDescent="0.15">
      <c r="A273" s="780"/>
      <c r="B273" s="781"/>
      <c r="C273" s="782"/>
      <c r="D273" s="435"/>
      <c r="E273" s="781"/>
      <c r="F273" s="781"/>
      <c r="G273" s="781"/>
      <c r="H273" s="781"/>
      <c r="I273" s="781"/>
      <c r="J273" s="781"/>
      <c r="K273" s="781"/>
      <c r="L273" s="781"/>
      <c r="M273" s="781"/>
      <c r="N273" s="781"/>
      <c r="O273" s="781"/>
      <c r="P273" s="781"/>
      <c r="Q273" s="781"/>
      <c r="R273" s="781"/>
      <c r="S273" s="781"/>
      <c r="T273" s="782"/>
      <c r="U273" s="792"/>
      <c r="V273" s="793"/>
      <c r="W273" s="794"/>
      <c r="X273" s="815"/>
      <c r="Y273" s="815"/>
      <c r="Z273" s="815"/>
    </row>
    <row r="274" spans="1:26" s="330" customFormat="1" ht="17.100000000000001" customHeight="1" x14ac:dyDescent="0.15">
      <c r="A274" s="780"/>
      <c r="B274" s="781"/>
      <c r="C274" s="782"/>
      <c r="D274" s="435"/>
      <c r="E274" s="781"/>
      <c r="F274" s="781"/>
      <c r="G274" s="781"/>
      <c r="H274" s="781"/>
      <c r="I274" s="781"/>
      <c r="J274" s="781"/>
      <c r="K274" s="781"/>
      <c r="L274" s="781"/>
      <c r="M274" s="781"/>
      <c r="N274" s="781"/>
      <c r="O274" s="781"/>
      <c r="P274" s="781"/>
      <c r="Q274" s="781"/>
      <c r="R274" s="781"/>
      <c r="S274" s="781"/>
      <c r="T274" s="782"/>
      <c r="U274" s="792"/>
      <c r="V274" s="793"/>
      <c r="W274" s="794"/>
      <c r="X274" s="815"/>
      <c r="Y274" s="815"/>
      <c r="Z274" s="815"/>
    </row>
    <row r="275" spans="1:26" s="330" customFormat="1" ht="17.100000000000001" customHeight="1" x14ac:dyDescent="0.15">
      <c r="A275" s="780"/>
      <c r="B275" s="781"/>
      <c r="C275" s="782"/>
      <c r="D275" s="435"/>
      <c r="E275" s="787"/>
      <c r="F275" s="787"/>
      <c r="G275" s="787"/>
      <c r="H275" s="787"/>
      <c r="I275" s="787"/>
      <c r="J275" s="787"/>
      <c r="K275" s="787"/>
      <c r="L275" s="787"/>
      <c r="M275" s="787"/>
      <c r="N275" s="787"/>
      <c r="O275" s="787"/>
      <c r="P275" s="787"/>
      <c r="Q275" s="787"/>
      <c r="R275" s="787"/>
      <c r="S275" s="787"/>
      <c r="T275" s="788"/>
      <c r="U275" s="792"/>
      <c r="V275" s="793"/>
      <c r="W275" s="794"/>
      <c r="X275" s="816"/>
      <c r="Y275" s="816"/>
      <c r="Z275" s="816"/>
    </row>
    <row r="276" spans="1:26" s="330" customFormat="1" ht="17.100000000000001" customHeight="1" x14ac:dyDescent="0.15">
      <c r="A276" s="780"/>
      <c r="B276" s="781"/>
      <c r="C276" s="782"/>
      <c r="D276" s="808" t="s">
        <v>726</v>
      </c>
      <c r="E276" s="809"/>
      <c r="F276" s="809"/>
      <c r="G276" s="809"/>
      <c r="H276" s="809"/>
      <c r="I276" s="809"/>
      <c r="J276" s="809"/>
      <c r="K276" s="809"/>
      <c r="L276" s="809"/>
      <c r="M276" s="809"/>
      <c r="N276" s="809"/>
      <c r="O276" s="809"/>
      <c r="P276" s="809"/>
      <c r="Q276" s="809"/>
      <c r="R276" s="809"/>
      <c r="S276" s="809"/>
      <c r="T276" s="810"/>
      <c r="U276" s="792"/>
      <c r="V276" s="793"/>
      <c r="W276" s="794"/>
      <c r="X276" s="820"/>
      <c r="Y276" s="985"/>
      <c r="Z276" s="984"/>
    </row>
    <row r="277" spans="1:26" s="330" customFormat="1" ht="17.100000000000001" customHeight="1" x14ac:dyDescent="0.15">
      <c r="A277" s="780"/>
      <c r="B277" s="781"/>
      <c r="C277" s="782"/>
      <c r="D277" s="811"/>
      <c r="E277" s="812"/>
      <c r="F277" s="812"/>
      <c r="G277" s="812"/>
      <c r="H277" s="812"/>
      <c r="I277" s="812"/>
      <c r="J277" s="812"/>
      <c r="K277" s="812"/>
      <c r="L277" s="812"/>
      <c r="M277" s="812"/>
      <c r="N277" s="812"/>
      <c r="O277" s="812"/>
      <c r="P277" s="812"/>
      <c r="Q277" s="812"/>
      <c r="R277" s="812"/>
      <c r="S277" s="812"/>
      <c r="T277" s="813"/>
      <c r="U277" s="792"/>
      <c r="V277" s="793"/>
      <c r="W277" s="794"/>
      <c r="X277" s="821"/>
      <c r="Y277" s="985"/>
      <c r="Z277" s="984"/>
    </row>
    <row r="278" spans="1:26" s="330" customFormat="1" ht="17.100000000000001" customHeight="1" x14ac:dyDescent="0.15">
      <c r="A278" s="780"/>
      <c r="B278" s="781"/>
      <c r="C278" s="782"/>
      <c r="D278" s="811"/>
      <c r="E278" s="812"/>
      <c r="F278" s="812"/>
      <c r="G278" s="812"/>
      <c r="H278" s="812"/>
      <c r="I278" s="812"/>
      <c r="J278" s="812"/>
      <c r="K278" s="812"/>
      <c r="L278" s="812"/>
      <c r="M278" s="812"/>
      <c r="N278" s="812"/>
      <c r="O278" s="812"/>
      <c r="P278" s="812"/>
      <c r="Q278" s="812"/>
      <c r="R278" s="812"/>
      <c r="S278" s="812"/>
      <c r="T278" s="813"/>
      <c r="U278" s="792"/>
      <c r="V278" s="793"/>
      <c r="W278" s="794"/>
      <c r="X278" s="821"/>
      <c r="Y278" s="985"/>
      <c r="Z278" s="984"/>
    </row>
    <row r="279" spans="1:26" s="330" customFormat="1" ht="17.100000000000001" customHeight="1" x14ac:dyDescent="0.15">
      <c r="A279" s="780"/>
      <c r="B279" s="781"/>
      <c r="C279" s="782"/>
      <c r="D279" s="817"/>
      <c r="E279" s="818"/>
      <c r="F279" s="818"/>
      <c r="G279" s="818"/>
      <c r="H279" s="818"/>
      <c r="I279" s="818"/>
      <c r="J279" s="818"/>
      <c r="K279" s="818"/>
      <c r="L279" s="818"/>
      <c r="M279" s="818"/>
      <c r="N279" s="818"/>
      <c r="O279" s="818"/>
      <c r="P279" s="818"/>
      <c r="Q279" s="818"/>
      <c r="R279" s="818"/>
      <c r="S279" s="818"/>
      <c r="T279" s="819"/>
      <c r="U279" s="792"/>
      <c r="V279" s="793"/>
      <c r="W279" s="794"/>
      <c r="X279" s="822"/>
      <c r="Y279" s="985"/>
      <c r="Z279" s="984"/>
    </row>
    <row r="280" spans="1:26" s="330" customFormat="1" ht="17.100000000000001" customHeight="1" x14ac:dyDescent="0.15">
      <c r="A280" s="780"/>
      <c r="B280" s="781"/>
      <c r="C280" s="782"/>
      <c r="D280" s="808" t="s">
        <v>725</v>
      </c>
      <c r="E280" s="809"/>
      <c r="F280" s="809"/>
      <c r="G280" s="809"/>
      <c r="H280" s="809"/>
      <c r="I280" s="809"/>
      <c r="J280" s="809"/>
      <c r="K280" s="809"/>
      <c r="L280" s="809"/>
      <c r="M280" s="809"/>
      <c r="N280" s="809"/>
      <c r="O280" s="809"/>
      <c r="P280" s="809"/>
      <c r="Q280" s="809"/>
      <c r="R280" s="809"/>
      <c r="S280" s="809"/>
      <c r="T280" s="810"/>
      <c r="U280" s="792"/>
      <c r="V280" s="793"/>
      <c r="W280" s="794"/>
      <c r="X280" s="820"/>
      <c r="Y280" s="985"/>
      <c r="Z280" s="984"/>
    </row>
    <row r="281" spans="1:26" s="330" customFormat="1" ht="17.100000000000001" customHeight="1" x14ac:dyDescent="0.15">
      <c r="A281" s="780"/>
      <c r="B281" s="781"/>
      <c r="C281" s="782"/>
      <c r="D281" s="811"/>
      <c r="E281" s="812"/>
      <c r="F281" s="812"/>
      <c r="G281" s="812"/>
      <c r="H281" s="812"/>
      <c r="I281" s="812"/>
      <c r="J281" s="812"/>
      <c r="K281" s="812"/>
      <c r="L281" s="812"/>
      <c r="M281" s="812"/>
      <c r="N281" s="812"/>
      <c r="O281" s="812"/>
      <c r="P281" s="812"/>
      <c r="Q281" s="812"/>
      <c r="R281" s="812"/>
      <c r="S281" s="812"/>
      <c r="T281" s="813"/>
      <c r="U281" s="792"/>
      <c r="V281" s="793"/>
      <c r="W281" s="794"/>
      <c r="X281" s="821"/>
      <c r="Y281" s="985"/>
      <c r="Z281" s="984"/>
    </row>
    <row r="282" spans="1:26" s="330" customFormat="1" ht="17.100000000000001" customHeight="1" x14ac:dyDescent="0.15">
      <c r="A282" s="780"/>
      <c r="B282" s="781"/>
      <c r="C282" s="782"/>
      <c r="D282" s="811"/>
      <c r="E282" s="812"/>
      <c r="F282" s="812"/>
      <c r="G282" s="812"/>
      <c r="H282" s="812"/>
      <c r="I282" s="812"/>
      <c r="J282" s="812"/>
      <c r="K282" s="812"/>
      <c r="L282" s="812"/>
      <c r="M282" s="812"/>
      <c r="N282" s="812"/>
      <c r="O282" s="812"/>
      <c r="P282" s="812"/>
      <c r="Q282" s="812"/>
      <c r="R282" s="812"/>
      <c r="S282" s="812"/>
      <c r="T282" s="813"/>
      <c r="U282" s="792"/>
      <c r="V282" s="793"/>
      <c r="W282" s="794"/>
      <c r="X282" s="821"/>
      <c r="Y282" s="985"/>
      <c r="Z282" s="984"/>
    </row>
    <row r="283" spans="1:26" s="330" customFormat="1" ht="17.100000000000001" customHeight="1" x14ac:dyDescent="0.15">
      <c r="A283" s="780"/>
      <c r="B283" s="781"/>
      <c r="C283" s="782"/>
      <c r="D283" s="817"/>
      <c r="E283" s="818"/>
      <c r="F283" s="818"/>
      <c r="G283" s="818"/>
      <c r="H283" s="818"/>
      <c r="I283" s="818"/>
      <c r="J283" s="818"/>
      <c r="K283" s="818"/>
      <c r="L283" s="818"/>
      <c r="M283" s="818"/>
      <c r="N283" s="818"/>
      <c r="O283" s="818"/>
      <c r="P283" s="818"/>
      <c r="Q283" s="818"/>
      <c r="R283" s="818"/>
      <c r="S283" s="818"/>
      <c r="T283" s="819"/>
      <c r="U283" s="792"/>
      <c r="V283" s="793"/>
      <c r="W283" s="794"/>
      <c r="X283" s="822"/>
      <c r="Y283" s="985"/>
      <c r="Z283" s="984"/>
    </row>
    <row r="284" spans="1:26" s="330" customFormat="1" ht="17.100000000000001" customHeight="1" x14ac:dyDescent="0.15">
      <c r="A284" s="780"/>
      <c r="B284" s="781"/>
      <c r="C284" s="782"/>
      <c r="D284" s="823" t="s">
        <v>761</v>
      </c>
      <c r="E284" s="694" t="s">
        <v>781</v>
      </c>
      <c r="F284" s="694"/>
      <c r="G284" s="694"/>
      <c r="H284" s="694"/>
      <c r="I284" s="694"/>
      <c r="J284" s="694"/>
      <c r="K284" s="694"/>
      <c r="L284" s="694"/>
      <c r="M284" s="694"/>
      <c r="N284" s="694"/>
      <c r="O284" s="694"/>
      <c r="P284" s="694"/>
      <c r="Q284" s="694"/>
      <c r="R284" s="694"/>
      <c r="S284" s="694"/>
      <c r="T284" s="695"/>
      <c r="U284" s="792"/>
      <c r="V284" s="793"/>
      <c r="W284" s="794"/>
      <c r="X284" s="691"/>
      <c r="Y284" s="691"/>
      <c r="Z284" s="691"/>
    </row>
    <row r="285" spans="1:26" s="330" customFormat="1" ht="17.100000000000001" customHeight="1" x14ac:dyDescent="0.15">
      <c r="A285" s="780"/>
      <c r="B285" s="781"/>
      <c r="C285" s="782"/>
      <c r="D285" s="824"/>
      <c r="E285" s="781"/>
      <c r="F285" s="781"/>
      <c r="G285" s="781"/>
      <c r="H285" s="781"/>
      <c r="I285" s="781"/>
      <c r="J285" s="781"/>
      <c r="K285" s="781"/>
      <c r="L285" s="781"/>
      <c r="M285" s="781"/>
      <c r="N285" s="781"/>
      <c r="O285" s="781"/>
      <c r="P285" s="781"/>
      <c r="Q285" s="781"/>
      <c r="R285" s="781"/>
      <c r="S285" s="781"/>
      <c r="T285" s="782"/>
      <c r="U285" s="792"/>
      <c r="V285" s="793"/>
      <c r="W285" s="794"/>
      <c r="X285" s="692"/>
      <c r="Y285" s="692"/>
      <c r="Z285" s="692"/>
    </row>
    <row r="286" spans="1:26" s="330" customFormat="1" ht="17.100000000000001" customHeight="1" x14ac:dyDescent="0.15">
      <c r="A286" s="780"/>
      <c r="B286" s="781"/>
      <c r="C286" s="782"/>
      <c r="D286" s="824"/>
      <c r="E286" s="781"/>
      <c r="F286" s="781"/>
      <c r="G286" s="781"/>
      <c r="H286" s="781"/>
      <c r="I286" s="781"/>
      <c r="J286" s="781"/>
      <c r="K286" s="781"/>
      <c r="L286" s="781"/>
      <c r="M286" s="781"/>
      <c r="N286" s="781"/>
      <c r="O286" s="781"/>
      <c r="P286" s="781"/>
      <c r="Q286" s="781"/>
      <c r="R286" s="781"/>
      <c r="S286" s="781"/>
      <c r="T286" s="782"/>
      <c r="U286" s="792"/>
      <c r="V286" s="793"/>
      <c r="W286" s="794"/>
      <c r="X286" s="692"/>
      <c r="Y286" s="692"/>
      <c r="Z286" s="692"/>
    </row>
    <row r="287" spans="1:26" s="330" customFormat="1" ht="17.100000000000001" customHeight="1" x14ac:dyDescent="0.15">
      <c r="A287" s="780"/>
      <c r="B287" s="781"/>
      <c r="C287" s="782"/>
      <c r="D287" s="824"/>
      <c r="E287" s="781"/>
      <c r="F287" s="781"/>
      <c r="G287" s="781"/>
      <c r="H287" s="781"/>
      <c r="I287" s="781"/>
      <c r="J287" s="781"/>
      <c r="K287" s="781"/>
      <c r="L287" s="781"/>
      <c r="M287" s="781"/>
      <c r="N287" s="781"/>
      <c r="O287" s="781"/>
      <c r="P287" s="781"/>
      <c r="Q287" s="781"/>
      <c r="R287" s="781"/>
      <c r="S287" s="781"/>
      <c r="T287" s="782"/>
      <c r="U287" s="792"/>
      <c r="V287" s="793"/>
      <c r="W287" s="794"/>
      <c r="X287" s="358"/>
      <c r="Y287" s="358"/>
      <c r="Z287" s="358"/>
    </row>
    <row r="288" spans="1:26" s="330" customFormat="1" ht="17.100000000000001" customHeight="1" x14ac:dyDescent="0.15">
      <c r="A288" s="780"/>
      <c r="B288" s="781"/>
      <c r="C288" s="782"/>
      <c r="D288" s="825"/>
      <c r="E288" s="787"/>
      <c r="F288" s="787"/>
      <c r="G288" s="787"/>
      <c r="H288" s="787"/>
      <c r="I288" s="787"/>
      <c r="J288" s="787"/>
      <c r="K288" s="787"/>
      <c r="L288" s="787"/>
      <c r="M288" s="787"/>
      <c r="N288" s="787"/>
      <c r="O288" s="787"/>
      <c r="P288" s="787"/>
      <c r="Q288" s="787"/>
      <c r="R288" s="787"/>
      <c r="S288" s="787"/>
      <c r="T288" s="788"/>
      <c r="U288" s="792"/>
      <c r="V288" s="793"/>
      <c r="W288" s="794"/>
      <c r="X288" s="334"/>
      <c r="Y288" s="334"/>
      <c r="Z288" s="334"/>
    </row>
    <row r="289" spans="1:26" s="43" customFormat="1" ht="17.100000000000001" customHeight="1" x14ac:dyDescent="0.15">
      <c r="A289" s="780"/>
      <c r="B289" s="781"/>
      <c r="C289" s="782"/>
      <c r="D289" s="693" t="s">
        <v>782</v>
      </c>
      <c r="E289" s="694"/>
      <c r="F289" s="694"/>
      <c r="G289" s="694"/>
      <c r="H289" s="694"/>
      <c r="I289" s="694"/>
      <c r="J289" s="694"/>
      <c r="K289" s="694"/>
      <c r="L289" s="694"/>
      <c r="M289" s="694"/>
      <c r="N289" s="694"/>
      <c r="O289" s="694"/>
      <c r="P289" s="694"/>
      <c r="Q289" s="694"/>
      <c r="R289" s="694"/>
      <c r="S289" s="694"/>
      <c r="T289" s="695"/>
      <c r="U289" s="792"/>
      <c r="V289" s="793"/>
      <c r="W289" s="794"/>
      <c r="X289" s="699"/>
      <c r="Y289" s="701"/>
      <c r="Z289" s="701"/>
    </row>
    <row r="290" spans="1:26" s="43" customFormat="1" ht="17.100000000000001" customHeight="1" x14ac:dyDescent="0.15">
      <c r="A290" s="780"/>
      <c r="B290" s="781"/>
      <c r="C290" s="782"/>
      <c r="D290" s="696"/>
      <c r="E290" s="697"/>
      <c r="F290" s="697"/>
      <c r="G290" s="697"/>
      <c r="H290" s="697"/>
      <c r="I290" s="697"/>
      <c r="J290" s="697"/>
      <c r="K290" s="697"/>
      <c r="L290" s="697"/>
      <c r="M290" s="697"/>
      <c r="N290" s="697"/>
      <c r="O290" s="697"/>
      <c r="P290" s="697"/>
      <c r="Q290" s="697"/>
      <c r="R290" s="697"/>
      <c r="S290" s="697"/>
      <c r="T290" s="698"/>
      <c r="U290" s="795"/>
      <c r="V290" s="796"/>
      <c r="W290" s="797"/>
      <c r="X290" s="700"/>
      <c r="Y290" s="702"/>
      <c r="Z290" s="702"/>
    </row>
    <row r="291" spans="1:26" ht="17.100000000000001" customHeight="1" x14ac:dyDescent="0.15">
      <c r="A291" s="762" t="s">
        <v>417</v>
      </c>
      <c r="B291" s="770"/>
      <c r="C291" s="771"/>
      <c r="D291" s="777" t="s">
        <v>386</v>
      </c>
      <c r="E291" s="778"/>
      <c r="F291" s="778"/>
      <c r="G291" s="778"/>
      <c r="H291" s="778"/>
      <c r="I291" s="778"/>
      <c r="J291" s="778"/>
      <c r="K291" s="778"/>
      <c r="L291" s="778"/>
      <c r="M291" s="778"/>
      <c r="N291" s="778"/>
      <c r="O291" s="778"/>
      <c r="P291" s="778"/>
      <c r="Q291" s="778"/>
      <c r="R291" s="778"/>
      <c r="S291" s="778"/>
      <c r="T291" s="779"/>
      <c r="U291" s="703" t="s">
        <v>64</v>
      </c>
      <c r="V291" s="704"/>
      <c r="W291" s="705"/>
      <c r="X291" s="756"/>
      <c r="Y291" s="756"/>
      <c r="Z291" s="757"/>
    </row>
    <row r="292" spans="1:26" ht="17.100000000000001" customHeight="1" x14ac:dyDescent="0.15">
      <c r="A292" s="772"/>
      <c r="B292" s="773"/>
      <c r="C292" s="774"/>
      <c r="D292" s="780"/>
      <c r="E292" s="781"/>
      <c r="F292" s="781"/>
      <c r="G292" s="781"/>
      <c r="H292" s="781"/>
      <c r="I292" s="781"/>
      <c r="J292" s="781"/>
      <c r="K292" s="781"/>
      <c r="L292" s="781"/>
      <c r="M292" s="781"/>
      <c r="N292" s="781"/>
      <c r="O292" s="781"/>
      <c r="P292" s="781"/>
      <c r="Q292" s="781"/>
      <c r="R292" s="781"/>
      <c r="S292" s="781"/>
      <c r="T292" s="782"/>
      <c r="U292" s="706"/>
      <c r="V292" s="740"/>
      <c r="W292" s="708"/>
      <c r="X292" s="757"/>
      <c r="Y292" s="757"/>
      <c r="Z292" s="757"/>
    </row>
    <row r="293" spans="1:26" ht="17.100000000000001" customHeight="1" x14ac:dyDescent="0.15">
      <c r="A293" s="772"/>
      <c r="B293" s="773"/>
      <c r="C293" s="774"/>
      <c r="D293" s="780"/>
      <c r="E293" s="781"/>
      <c r="F293" s="781"/>
      <c r="G293" s="781"/>
      <c r="H293" s="781"/>
      <c r="I293" s="781"/>
      <c r="J293" s="781"/>
      <c r="K293" s="781"/>
      <c r="L293" s="781"/>
      <c r="M293" s="781"/>
      <c r="N293" s="781"/>
      <c r="O293" s="781"/>
      <c r="P293" s="781"/>
      <c r="Q293" s="781"/>
      <c r="R293" s="781"/>
      <c r="S293" s="781"/>
      <c r="T293" s="782"/>
      <c r="U293" s="706"/>
      <c r="V293" s="740"/>
      <c r="W293" s="708"/>
      <c r="X293" s="757"/>
      <c r="Y293" s="757"/>
      <c r="Z293" s="757"/>
    </row>
    <row r="294" spans="1:26" ht="17.100000000000001" customHeight="1" x14ac:dyDescent="0.15">
      <c r="A294" s="772"/>
      <c r="B294" s="773"/>
      <c r="C294" s="774"/>
      <c r="D294" s="780"/>
      <c r="E294" s="781"/>
      <c r="F294" s="781"/>
      <c r="G294" s="781"/>
      <c r="H294" s="781"/>
      <c r="I294" s="781"/>
      <c r="J294" s="781"/>
      <c r="K294" s="781"/>
      <c r="L294" s="781"/>
      <c r="M294" s="781"/>
      <c r="N294" s="781"/>
      <c r="O294" s="781"/>
      <c r="P294" s="781"/>
      <c r="Q294" s="781"/>
      <c r="R294" s="781"/>
      <c r="S294" s="781"/>
      <c r="T294" s="782"/>
      <c r="U294" s="706"/>
      <c r="V294" s="740"/>
      <c r="W294" s="708"/>
      <c r="X294" s="757"/>
      <c r="Y294" s="757"/>
      <c r="Z294" s="757"/>
    </row>
    <row r="295" spans="1:26" ht="17.100000000000001" customHeight="1" x14ac:dyDescent="0.15">
      <c r="A295" s="772"/>
      <c r="B295" s="773"/>
      <c r="C295" s="774"/>
      <c r="D295" s="696"/>
      <c r="E295" s="697"/>
      <c r="F295" s="697"/>
      <c r="G295" s="697"/>
      <c r="H295" s="697"/>
      <c r="I295" s="697"/>
      <c r="J295" s="697"/>
      <c r="K295" s="697"/>
      <c r="L295" s="697"/>
      <c r="M295" s="697"/>
      <c r="N295" s="697"/>
      <c r="O295" s="697"/>
      <c r="P295" s="697"/>
      <c r="Q295" s="697"/>
      <c r="R295" s="697"/>
      <c r="S295" s="697"/>
      <c r="T295" s="698"/>
      <c r="U295" s="706"/>
      <c r="V295" s="740"/>
      <c r="W295" s="708"/>
      <c r="X295" s="758"/>
      <c r="Y295" s="758"/>
      <c r="Z295" s="758"/>
    </row>
    <row r="296" spans="1:26" ht="17.100000000000001" customHeight="1" x14ac:dyDescent="0.15">
      <c r="A296" s="772"/>
      <c r="B296" s="773"/>
      <c r="C296" s="774"/>
      <c r="D296" s="14" t="s">
        <v>167</v>
      </c>
      <c r="E296" s="87"/>
      <c r="F296" s="87"/>
      <c r="G296" s="87"/>
      <c r="H296" s="87"/>
      <c r="I296" s="87"/>
      <c r="J296" s="87"/>
      <c r="K296" s="87"/>
      <c r="L296" s="87"/>
      <c r="M296" s="87"/>
      <c r="N296" s="87"/>
      <c r="O296" s="87"/>
      <c r="P296" s="87"/>
      <c r="Q296" s="87"/>
      <c r="R296" s="87"/>
      <c r="S296" s="87"/>
      <c r="T296" s="87"/>
      <c r="U296" s="87"/>
      <c r="V296" s="87"/>
      <c r="W296" s="87"/>
      <c r="X296" s="87"/>
      <c r="Y296" s="87"/>
      <c r="Z296" s="88"/>
    </row>
    <row r="297" spans="1:26" ht="17.100000000000001" customHeight="1" x14ac:dyDescent="0.15">
      <c r="A297" s="772"/>
      <c r="B297" s="773"/>
      <c r="C297" s="774"/>
      <c r="D297" s="15" t="s">
        <v>168</v>
      </c>
      <c r="E297" s="398"/>
      <c r="F297" s="398"/>
      <c r="G297" s="398"/>
      <c r="H297" s="398"/>
      <c r="I297" s="16" t="s">
        <v>169</v>
      </c>
      <c r="J297" s="398"/>
      <c r="K297" s="398"/>
      <c r="L297" s="398"/>
      <c r="M297" s="398"/>
      <c r="N297" s="398"/>
      <c r="O297" s="398"/>
      <c r="P297" s="398"/>
      <c r="Q297" s="398"/>
      <c r="R297" s="398"/>
      <c r="S297" s="398"/>
      <c r="T297" s="398"/>
      <c r="U297" s="398"/>
      <c r="V297" s="398"/>
      <c r="W297" s="398"/>
      <c r="X297" s="398"/>
      <c r="Y297" s="398"/>
      <c r="Z297" s="399"/>
    </row>
    <row r="298" spans="1:26" ht="17.100000000000001" customHeight="1" x14ac:dyDescent="0.15">
      <c r="A298" s="772"/>
      <c r="B298" s="773"/>
      <c r="C298" s="774"/>
      <c r="D298" s="435"/>
      <c r="E298" s="150"/>
      <c r="F298" s="150" t="s">
        <v>170</v>
      </c>
      <c r="G298" s="17"/>
      <c r="H298" s="17"/>
      <c r="I298" s="17"/>
      <c r="J298" s="150"/>
      <c r="K298" s="150" t="s">
        <v>171</v>
      </c>
      <c r="L298" s="17"/>
      <c r="M298" s="17"/>
      <c r="N298" s="150"/>
      <c r="O298" s="150" t="s">
        <v>172</v>
      </c>
      <c r="P298" s="17"/>
      <c r="Q298" s="17"/>
      <c r="R298" s="17"/>
      <c r="S298" s="17"/>
      <c r="T298" s="17"/>
      <c r="U298" s="17"/>
      <c r="V298" s="17"/>
      <c r="W298" s="17"/>
      <c r="X298" s="17"/>
      <c r="Y298" s="17"/>
      <c r="Z298" s="22"/>
    </row>
    <row r="299" spans="1:26" ht="17.100000000000001" customHeight="1" x14ac:dyDescent="0.15">
      <c r="A299" s="772"/>
      <c r="B299" s="773"/>
      <c r="C299" s="774"/>
      <c r="D299" s="435"/>
      <c r="E299" s="150"/>
      <c r="F299" s="150" t="s">
        <v>205</v>
      </c>
      <c r="G299" s="17"/>
      <c r="H299" s="17"/>
      <c r="I299" s="17"/>
      <c r="J299" s="150"/>
      <c r="K299" s="150" t="s">
        <v>206</v>
      </c>
      <c r="L299" s="89"/>
      <c r="M299" s="89"/>
      <c r="N299" s="89"/>
      <c r="O299" s="89"/>
      <c r="P299" s="150"/>
      <c r="Q299" s="150"/>
      <c r="R299" s="17"/>
      <c r="S299" s="17"/>
      <c r="T299" s="89"/>
      <c r="U299" s="89"/>
      <c r="V299" s="17"/>
      <c r="W299" s="17"/>
      <c r="X299" s="89"/>
      <c r="Y299" s="89"/>
      <c r="Z299" s="22"/>
    </row>
    <row r="300" spans="1:26" ht="17.100000000000001" customHeight="1" x14ac:dyDescent="0.15">
      <c r="A300" s="772"/>
      <c r="B300" s="773"/>
      <c r="C300" s="774"/>
      <c r="D300" s="435"/>
      <c r="E300" s="150"/>
      <c r="F300" s="150" t="s">
        <v>173</v>
      </c>
      <c r="G300" s="89"/>
      <c r="H300" s="89"/>
      <c r="I300" s="150"/>
      <c r="J300" s="150" t="s">
        <v>174</v>
      </c>
      <c r="K300" s="89"/>
      <c r="L300" s="89"/>
      <c r="M300" s="13"/>
      <c r="N300" s="13"/>
      <c r="O300" s="13"/>
      <c r="P300" s="13"/>
      <c r="Q300" s="13"/>
      <c r="R300" s="13"/>
      <c r="S300" s="17"/>
      <c r="T300" s="89"/>
      <c r="U300" s="89"/>
      <c r="V300" s="17"/>
      <c r="W300" s="17"/>
      <c r="X300" s="150"/>
      <c r="Y300" s="150"/>
      <c r="Z300" s="22"/>
    </row>
    <row r="301" spans="1:26" ht="17.100000000000001" customHeight="1" x14ac:dyDescent="0.15">
      <c r="A301" s="772"/>
      <c r="B301" s="773"/>
      <c r="C301" s="774"/>
      <c r="D301" s="435"/>
      <c r="E301" s="150"/>
      <c r="F301" s="150" t="s">
        <v>207</v>
      </c>
      <c r="G301" s="17"/>
      <c r="H301" s="17"/>
      <c r="I301" s="17"/>
      <c r="J301" s="17"/>
      <c r="K301" s="150"/>
      <c r="L301" s="150"/>
      <c r="M301" s="150"/>
      <c r="N301" s="89"/>
      <c r="O301" s="89"/>
      <c r="P301" s="17"/>
      <c r="Q301" s="17"/>
      <c r="R301" s="17"/>
      <c r="S301" s="17"/>
      <c r="T301" s="17"/>
      <c r="U301" s="89"/>
      <c r="V301" s="89"/>
      <c r="W301" s="17"/>
      <c r="X301" s="17"/>
      <c r="Y301" s="17"/>
      <c r="Z301" s="22"/>
    </row>
    <row r="302" spans="1:26" ht="17.100000000000001" customHeight="1" x14ac:dyDescent="0.15">
      <c r="A302" s="772"/>
      <c r="B302" s="773"/>
      <c r="C302" s="774"/>
      <c r="D302" s="435"/>
      <c r="E302" s="150"/>
      <c r="F302" s="150" t="s">
        <v>175</v>
      </c>
      <c r="G302" s="89"/>
      <c r="H302" s="17"/>
      <c r="I302" s="17"/>
      <c r="J302" s="150"/>
      <c r="K302" s="150" t="s">
        <v>740</v>
      </c>
      <c r="L302" s="150"/>
      <c r="M302" s="13"/>
      <c r="N302" s="13"/>
      <c r="O302" s="13"/>
      <c r="P302" s="13"/>
      <c r="Q302" s="13"/>
      <c r="R302" s="13"/>
      <c r="S302" s="13"/>
      <c r="T302" s="17"/>
      <c r="U302" s="150"/>
      <c r="V302" s="150"/>
      <c r="W302" s="17"/>
      <c r="X302" s="17"/>
      <c r="Y302" s="17"/>
      <c r="Z302" s="22"/>
    </row>
    <row r="303" spans="1:26" ht="17.100000000000001" customHeight="1" x14ac:dyDescent="0.15">
      <c r="A303" s="772"/>
      <c r="B303" s="773"/>
      <c r="C303" s="774"/>
      <c r="D303" s="435"/>
      <c r="E303" s="150"/>
      <c r="F303" s="150" t="s">
        <v>176</v>
      </c>
      <c r="G303" s="150"/>
      <c r="H303" s="13"/>
      <c r="I303" s="13"/>
      <c r="J303" s="13"/>
      <c r="K303" s="150"/>
      <c r="L303" s="150"/>
      <c r="M303" s="13"/>
      <c r="N303" s="13"/>
      <c r="O303" s="13"/>
      <c r="P303" s="13"/>
      <c r="Q303" s="13"/>
      <c r="R303" s="13"/>
      <c r="S303" s="13"/>
      <c r="T303" s="17"/>
      <c r="U303" s="150"/>
      <c r="V303" s="150"/>
      <c r="W303" s="17"/>
      <c r="X303" s="17"/>
      <c r="Y303" s="17"/>
      <c r="Z303" s="22"/>
    </row>
    <row r="304" spans="1:26" ht="17.100000000000001" customHeight="1" x14ac:dyDescent="0.15">
      <c r="A304" s="772"/>
      <c r="B304" s="773"/>
      <c r="C304" s="774"/>
      <c r="D304" s="15" t="s">
        <v>177</v>
      </c>
      <c r="E304" s="150"/>
      <c r="F304" s="17"/>
      <c r="G304" s="17"/>
      <c r="H304" s="17"/>
      <c r="I304" s="17"/>
      <c r="J304" s="150"/>
      <c r="K304" s="150"/>
      <c r="L304" s="17"/>
      <c r="M304" s="17"/>
      <c r="N304" s="150"/>
      <c r="O304" s="17"/>
      <c r="P304" s="17"/>
      <c r="Q304" s="17"/>
      <c r="R304" s="17"/>
      <c r="S304" s="17"/>
      <c r="T304" s="150"/>
      <c r="U304" s="150"/>
      <c r="V304" s="17"/>
      <c r="W304" s="17"/>
      <c r="X304" s="17"/>
      <c r="Y304" s="17"/>
      <c r="Z304" s="22"/>
    </row>
    <row r="305" spans="1:26" ht="17.100000000000001" customHeight="1" x14ac:dyDescent="0.15">
      <c r="A305" s="772"/>
      <c r="B305" s="773"/>
      <c r="C305" s="774"/>
      <c r="D305" s="435"/>
      <c r="E305" s="150"/>
      <c r="F305" s="150" t="s">
        <v>178</v>
      </c>
      <c r="G305" s="17"/>
      <c r="H305" s="17"/>
      <c r="I305" s="17"/>
      <c r="J305" s="17"/>
      <c r="K305" s="150"/>
      <c r="L305" s="150"/>
      <c r="M305" s="150"/>
      <c r="N305" s="150" t="s">
        <v>179</v>
      </c>
      <c r="O305" s="150"/>
      <c r="P305" s="17"/>
      <c r="Q305" s="17"/>
      <c r="R305" s="17"/>
      <c r="S305" s="89"/>
      <c r="T305" s="89"/>
      <c r="U305" s="150"/>
      <c r="V305" s="150"/>
      <c r="W305" s="17"/>
      <c r="X305" s="17"/>
      <c r="Y305" s="17"/>
      <c r="Z305" s="22"/>
    </row>
    <row r="306" spans="1:26" ht="17.100000000000001" customHeight="1" x14ac:dyDescent="0.15">
      <c r="A306" s="772"/>
      <c r="B306" s="773"/>
      <c r="C306" s="774"/>
      <c r="D306" s="435"/>
      <c r="E306" s="150"/>
      <c r="F306" s="150" t="s">
        <v>180</v>
      </c>
      <c r="G306" s="17"/>
      <c r="H306" s="17"/>
      <c r="I306" s="150"/>
      <c r="J306" s="89"/>
      <c r="K306" s="89"/>
      <c r="L306" s="17"/>
      <c r="M306" s="150"/>
      <c r="N306" s="150"/>
      <c r="O306" s="150"/>
      <c r="P306" s="150"/>
      <c r="Q306" s="17"/>
      <c r="R306" s="17"/>
      <c r="S306" s="17"/>
      <c r="T306" s="17"/>
      <c r="U306" s="17"/>
      <c r="V306" s="90"/>
      <c r="W306" s="90"/>
      <c r="X306" s="90"/>
      <c r="Y306" s="90"/>
      <c r="Z306" s="91"/>
    </row>
    <row r="307" spans="1:26" ht="17.100000000000001" customHeight="1" x14ac:dyDescent="0.15">
      <c r="A307" s="772"/>
      <c r="B307" s="773"/>
      <c r="C307" s="774"/>
      <c r="D307" s="435"/>
      <c r="E307" s="150"/>
      <c r="F307" s="150" t="s">
        <v>181</v>
      </c>
      <c r="G307" s="17"/>
      <c r="H307" s="17"/>
      <c r="I307" s="150"/>
      <c r="J307" s="150"/>
      <c r="K307" s="150"/>
      <c r="L307" s="150"/>
      <c r="M307" s="150"/>
      <c r="N307" s="150"/>
      <c r="O307" s="150"/>
      <c r="P307" s="150"/>
      <c r="Q307" s="150"/>
      <c r="R307" s="150"/>
      <c r="S307" s="150"/>
      <c r="T307" s="150"/>
      <c r="U307" s="150"/>
      <c r="V307" s="90"/>
      <c r="W307" s="90"/>
      <c r="X307" s="90"/>
      <c r="Y307" s="90"/>
      <c r="Z307" s="91"/>
    </row>
    <row r="308" spans="1:26" ht="17.100000000000001" customHeight="1" x14ac:dyDescent="0.15">
      <c r="A308" s="772"/>
      <c r="B308" s="773"/>
      <c r="C308" s="774"/>
      <c r="D308" s="435"/>
      <c r="E308" s="150"/>
      <c r="F308" s="150" t="s">
        <v>182</v>
      </c>
      <c r="G308" s="17"/>
      <c r="H308" s="17"/>
      <c r="I308" s="150"/>
      <c r="J308" s="150"/>
      <c r="K308" s="150"/>
      <c r="L308" s="150"/>
      <c r="M308" s="150"/>
      <c r="N308" s="150"/>
      <c r="O308" s="150"/>
      <c r="P308" s="150"/>
      <c r="Q308" s="150"/>
      <c r="R308" s="150"/>
      <c r="S308" s="150"/>
      <c r="T308" s="150"/>
      <c r="U308" s="150"/>
      <c r="V308" s="90"/>
      <c r="W308" s="90"/>
      <c r="X308" s="90"/>
      <c r="Y308" s="90"/>
      <c r="Z308" s="91"/>
    </row>
    <row r="309" spans="1:26" ht="17.100000000000001" customHeight="1" x14ac:dyDescent="0.15">
      <c r="A309" s="772"/>
      <c r="B309" s="773"/>
      <c r="C309" s="774"/>
      <c r="D309" s="435"/>
      <c r="E309" s="150"/>
      <c r="F309" s="150" t="s">
        <v>183</v>
      </c>
      <c r="G309" s="17"/>
      <c r="H309" s="17"/>
      <c r="I309" s="150"/>
      <c r="J309" s="150"/>
      <c r="K309" s="150"/>
      <c r="L309" s="150"/>
      <c r="M309" s="150"/>
      <c r="N309" s="150"/>
      <c r="O309" s="150"/>
      <c r="P309" s="150"/>
      <c r="Q309" s="150"/>
      <c r="R309" s="150"/>
      <c r="S309" s="150"/>
      <c r="T309" s="150"/>
      <c r="U309" s="150"/>
      <c r="V309" s="90"/>
      <c r="W309" s="90"/>
      <c r="X309" s="90"/>
      <c r="Y309" s="90"/>
      <c r="Z309" s="91"/>
    </row>
    <row r="310" spans="1:26" ht="17.100000000000001" customHeight="1" x14ac:dyDescent="0.15">
      <c r="A310" s="762" t="s">
        <v>418</v>
      </c>
      <c r="B310" s="770"/>
      <c r="C310" s="771"/>
      <c r="D310" s="762" t="s">
        <v>387</v>
      </c>
      <c r="E310" s="770"/>
      <c r="F310" s="770"/>
      <c r="G310" s="770"/>
      <c r="H310" s="770"/>
      <c r="I310" s="770"/>
      <c r="J310" s="770"/>
      <c r="K310" s="770"/>
      <c r="L310" s="770"/>
      <c r="M310" s="770"/>
      <c r="N310" s="770"/>
      <c r="O310" s="770"/>
      <c r="P310" s="770"/>
      <c r="Q310" s="770"/>
      <c r="R310" s="770"/>
      <c r="S310" s="770"/>
      <c r="T310" s="771"/>
      <c r="U310" s="997" t="s">
        <v>399</v>
      </c>
      <c r="V310" s="1002"/>
      <c r="W310" s="1002"/>
      <c r="X310" s="904"/>
      <c r="Y310" s="904"/>
      <c r="Z310" s="904"/>
    </row>
    <row r="311" spans="1:26" ht="17.100000000000001" customHeight="1" x14ac:dyDescent="0.15">
      <c r="A311" s="772"/>
      <c r="B311" s="773"/>
      <c r="C311" s="774"/>
      <c r="D311" s="772"/>
      <c r="E311" s="773"/>
      <c r="F311" s="773"/>
      <c r="G311" s="773"/>
      <c r="H311" s="773"/>
      <c r="I311" s="773"/>
      <c r="J311" s="773"/>
      <c r="K311" s="773"/>
      <c r="L311" s="773"/>
      <c r="M311" s="773"/>
      <c r="N311" s="773"/>
      <c r="O311" s="773"/>
      <c r="P311" s="773"/>
      <c r="Q311" s="773"/>
      <c r="R311" s="773"/>
      <c r="S311" s="773"/>
      <c r="T311" s="774"/>
      <c r="U311" s="997"/>
      <c r="V311" s="1002"/>
      <c r="W311" s="1002"/>
      <c r="X311" s="904"/>
      <c r="Y311" s="904"/>
      <c r="Z311" s="904"/>
    </row>
    <row r="312" spans="1:26" ht="17.100000000000001" customHeight="1" x14ac:dyDescent="0.15">
      <c r="A312" s="772"/>
      <c r="B312" s="773"/>
      <c r="C312" s="774"/>
      <c r="D312" s="28" t="s">
        <v>148</v>
      </c>
      <c r="E312" s="773" t="s">
        <v>149</v>
      </c>
      <c r="F312" s="773"/>
      <c r="G312" s="773"/>
      <c r="H312" s="773"/>
      <c r="I312" s="773"/>
      <c r="J312" s="773"/>
      <c r="K312" s="773"/>
      <c r="L312" s="773"/>
      <c r="M312" s="773"/>
      <c r="N312" s="773"/>
      <c r="O312" s="773"/>
      <c r="P312" s="773"/>
      <c r="Q312" s="773"/>
      <c r="R312" s="773"/>
      <c r="S312" s="773"/>
      <c r="T312" s="773"/>
      <c r="U312" s="997"/>
      <c r="V312" s="1002"/>
      <c r="W312" s="1002"/>
      <c r="X312" s="904"/>
      <c r="Y312" s="904"/>
      <c r="Z312" s="904"/>
    </row>
    <row r="313" spans="1:26" ht="17.100000000000001" customHeight="1" x14ac:dyDescent="0.15">
      <c r="A313" s="772"/>
      <c r="B313" s="773"/>
      <c r="C313" s="774"/>
      <c r="D313" s="28"/>
      <c r="E313" s="773"/>
      <c r="F313" s="773"/>
      <c r="G313" s="773"/>
      <c r="H313" s="773"/>
      <c r="I313" s="773"/>
      <c r="J313" s="773"/>
      <c r="K313" s="773"/>
      <c r="L313" s="773"/>
      <c r="M313" s="773"/>
      <c r="N313" s="773"/>
      <c r="O313" s="773"/>
      <c r="P313" s="773"/>
      <c r="Q313" s="773"/>
      <c r="R313" s="773"/>
      <c r="S313" s="773"/>
      <c r="T313" s="773"/>
      <c r="U313" s="997"/>
      <c r="V313" s="1002"/>
      <c r="W313" s="1002"/>
      <c r="X313" s="904"/>
      <c r="Y313" s="904"/>
      <c r="Z313" s="904"/>
    </row>
    <row r="314" spans="1:26" ht="17.100000000000001" customHeight="1" x14ac:dyDescent="0.15">
      <c r="A314" s="772"/>
      <c r="B314" s="773"/>
      <c r="C314" s="774"/>
      <c r="D314" s="378"/>
      <c r="E314" s="773"/>
      <c r="F314" s="773"/>
      <c r="G314" s="773"/>
      <c r="H314" s="773"/>
      <c r="I314" s="773"/>
      <c r="J314" s="773"/>
      <c r="K314" s="773"/>
      <c r="L314" s="773"/>
      <c r="M314" s="773"/>
      <c r="N314" s="773"/>
      <c r="O314" s="773"/>
      <c r="P314" s="773"/>
      <c r="Q314" s="773"/>
      <c r="R314" s="773"/>
      <c r="S314" s="773"/>
      <c r="T314" s="773"/>
      <c r="U314" s="997"/>
      <c r="V314" s="1002"/>
      <c r="W314" s="1002"/>
      <c r="X314" s="904"/>
      <c r="Y314" s="904"/>
      <c r="Z314" s="904"/>
    </row>
    <row r="315" spans="1:26" ht="17.100000000000001" customHeight="1" x14ac:dyDescent="0.15">
      <c r="A315" s="848"/>
      <c r="B315" s="775"/>
      <c r="C315" s="776"/>
      <c r="D315" s="382"/>
      <c r="E315" s="775"/>
      <c r="F315" s="775"/>
      <c r="G315" s="775"/>
      <c r="H315" s="775"/>
      <c r="I315" s="775"/>
      <c r="J315" s="775"/>
      <c r="K315" s="775"/>
      <c r="L315" s="775"/>
      <c r="M315" s="775"/>
      <c r="N315" s="775"/>
      <c r="O315" s="775"/>
      <c r="P315" s="775"/>
      <c r="Q315" s="775"/>
      <c r="R315" s="775"/>
      <c r="S315" s="775"/>
      <c r="T315" s="775"/>
      <c r="U315" s="1002"/>
      <c r="V315" s="1002"/>
      <c r="W315" s="1002"/>
      <c r="X315" s="904"/>
      <c r="Y315" s="904"/>
      <c r="Z315" s="904"/>
    </row>
    <row r="316" spans="1:26" ht="17.100000000000001" customHeight="1" x14ac:dyDescent="0.15">
      <c r="A316" s="762" t="s">
        <v>419</v>
      </c>
      <c r="B316" s="763"/>
      <c r="C316" s="764"/>
      <c r="D316" s="777" t="s">
        <v>668</v>
      </c>
      <c r="E316" s="778"/>
      <c r="F316" s="778"/>
      <c r="G316" s="778"/>
      <c r="H316" s="778"/>
      <c r="I316" s="778"/>
      <c r="J316" s="778"/>
      <c r="K316" s="778"/>
      <c r="L316" s="778"/>
      <c r="M316" s="778"/>
      <c r="N316" s="778"/>
      <c r="O316" s="778"/>
      <c r="P316" s="778"/>
      <c r="Q316" s="778"/>
      <c r="R316" s="778"/>
      <c r="S316" s="778"/>
      <c r="T316" s="779"/>
      <c r="U316" s="703" t="s">
        <v>400</v>
      </c>
      <c r="V316" s="927"/>
      <c r="W316" s="928"/>
      <c r="X316" s="904"/>
      <c r="Y316" s="904"/>
      <c r="Z316" s="904"/>
    </row>
    <row r="317" spans="1:26" ht="17.100000000000001" customHeight="1" x14ac:dyDescent="0.15">
      <c r="A317" s="772"/>
      <c r="B317" s="766"/>
      <c r="C317" s="767"/>
      <c r="D317" s="780"/>
      <c r="E317" s="781"/>
      <c r="F317" s="781"/>
      <c r="G317" s="781"/>
      <c r="H317" s="781"/>
      <c r="I317" s="781"/>
      <c r="J317" s="781"/>
      <c r="K317" s="781"/>
      <c r="L317" s="781"/>
      <c r="M317" s="781"/>
      <c r="N317" s="781"/>
      <c r="O317" s="781"/>
      <c r="P317" s="781"/>
      <c r="Q317" s="781"/>
      <c r="R317" s="781"/>
      <c r="S317" s="781"/>
      <c r="T317" s="782"/>
      <c r="U317" s="706"/>
      <c r="V317" s="930"/>
      <c r="W317" s="931"/>
      <c r="X317" s="904"/>
      <c r="Y317" s="904"/>
      <c r="Z317" s="904"/>
    </row>
    <row r="318" spans="1:26" ht="17.100000000000001" customHeight="1" x14ac:dyDescent="0.15">
      <c r="A318" s="765"/>
      <c r="B318" s="766"/>
      <c r="C318" s="767"/>
      <c r="D318" s="786"/>
      <c r="E318" s="787"/>
      <c r="F318" s="787"/>
      <c r="G318" s="787"/>
      <c r="H318" s="787"/>
      <c r="I318" s="787"/>
      <c r="J318" s="787"/>
      <c r="K318" s="787"/>
      <c r="L318" s="787"/>
      <c r="M318" s="787"/>
      <c r="N318" s="787"/>
      <c r="O318" s="787"/>
      <c r="P318" s="787"/>
      <c r="Q318" s="787"/>
      <c r="R318" s="787"/>
      <c r="S318" s="787"/>
      <c r="T318" s="788"/>
      <c r="U318" s="929"/>
      <c r="V318" s="930"/>
      <c r="W318" s="931"/>
      <c r="X318" s="951"/>
      <c r="Y318" s="951"/>
      <c r="Z318" s="951"/>
    </row>
    <row r="319" spans="1:26" ht="17.100000000000001" customHeight="1" x14ac:dyDescent="0.15">
      <c r="A319" s="765"/>
      <c r="B319" s="766"/>
      <c r="C319" s="767"/>
      <c r="D319" s="693" t="s">
        <v>875</v>
      </c>
      <c r="E319" s="694"/>
      <c r="F319" s="694"/>
      <c r="G319" s="694"/>
      <c r="H319" s="694"/>
      <c r="I319" s="694"/>
      <c r="J319" s="694"/>
      <c r="K319" s="694"/>
      <c r="L319" s="694"/>
      <c r="M319" s="694"/>
      <c r="N319" s="694"/>
      <c r="O319" s="694"/>
      <c r="P319" s="694"/>
      <c r="Q319" s="694"/>
      <c r="R319" s="694"/>
      <c r="S319" s="694"/>
      <c r="T319" s="695"/>
      <c r="U319" s="932"/>
      <c r="V319" s="933"/>
      <c r="W319" s="934"/>
      <c r="X319" s="960"/>
      <c r="Y319" s="960"/>
      <c r="Z319" s="960"/>
    </row>
    <row r="320" spans="1:26" ht="17.100000000000001" customHeight="1" x14ac:dyDescent="0.15">
      <c r="A320" s="765"/>
      <c r="B320" s="766"/>
      <c r="C320" s="767"/>
      <c r="D320" s="696"/>
      <c r="E320" s="697"/>
      <c r="F320" s="697"/>
      <c r="G320" s="697"/>
      <c r="H320" s="697"/>
      <c r="I320" s="697"/>
      <c r="J320" s="697"/>
      <c r="K320" s="697"/>
      <c r="L320" s="697"/>
      <c r="M320" s="697"/>
      <c r="N320" s="697"/>
      <c r="O320" s="697"/>
      <c r="P320" s="697"/>
      <c r="Q320" s="697"/>
      <c r="R320" s="697"/>
      <c r="S320" s="697"/>
      <c r="T320" s="698"/>
      <c r="U320" s="932"/>
      <c r="V320" s="933"/>
      <c r="W320" s="934"/>
      <c r="X320" s="961"/>
      <c r="Y320" s="961"/>
      <c r="Z320" s="961"/>
    </row>
    <row r="321" spans="1:26" ht="17.100000000000001" customHeight="1" x14ac:dyDescent="0.15">
      <c r="A321" s="762" t="s">
        <v>420</v>
      </c>
      <c r="B321" s="770"/>
      <c r="C321" s="771"/>
      <c r="D321" s="777" t="s">
        <v>876</v>
      </c>
      <c r="E321" s="778"/>
      <c r="F321" s="778"/>
      <c r="G321" s="778"/>
      <c r="H321" s="778"/>
      <c r="I321" s="778"/>
      <c r="J321" s="778"/>
      <c r="K321" s="778"/>
      <c r="L321" s="778"/>
      <c r="M321" s="778"/>
      <c r="N321" s="778"/>
      <c r="O321" s="778"/>
      <c r="P321" s="778"/>
      <c r="Q321" s="778"/>
      <c r="R321" s="778"/>
      <c r="S321" s="778"/>
      <c r="T321" s="779"/>
      <c r="U321" s="997" t="s">
        <v>401</v>
      </c>
      <c r="V321" s="997"/>
      <c r="W321" s="997"/>
      <c r="X321" s="904"/>
      <c r="Y321" s="904"/>
      <c r="Z321" s="904"/>
    </row>
    <row r="322" spans="1:26" ht="17.100000000000001" customHeight="1" x14ac:dyDescent="0.15">
      <c r="A322" s="772"/>
      <c r="B322" s="773"/>
      <c r="C322" s="774"/>
      <c r="D322" s="780"/>
      <c r="E322" s="781"/>
      <c r="F322" s="781"/>
      <c r="G322" s="781"/>
      <c r="H322" s="781"/>
      <c r="I322" s="781"/>
      <c r="J322" s="781"/>
      <c r="K322" s="781"/>
      <c r="L322" s="781"/>
      <c r="M322" s="781"/>
      <c r="N322" s="781"/>
      <c r="O322" s="781"/>
      <c r="P322" s="781"/>
      <c r="Q322" s="781"/>
      <c r="R322" s="781"/>
      <c r="S322" s="781"/>
      <c r="T322" s="782"/>
      <c r="U322" s="997"/>
      <c r="V322" s="997"/>
      <c r="W322" s="997"/>
      <c r="X322" s="756"/>
      <c r="Y322" s="756"/>
      <c r="Z322" s="756"/>
    </row>
    <row r="323" spans="1:26" ht="17.100000000000001" customHeight="1" x14ac:dyDescent="0.15">
      <c r="A323" s="772"/>
      <c r="B323" s="773"/>
      <c r="C323" s="774"/>
      <c r="D323" s="780"/>
      <c r="E323" s="781"/>
      <c r="F323" s="781"/>
      <c r="G323" s="781"/>
      <c r="H323" s="781"/>
      <c r="I323" s="781"/>
      <c r="J323" s="781"/>
      <c r="K323" s="781"/>
      <c r="L323" s="781"/>
      <c r="M323" s="781"/>
      <c r="N323" s="781"/>
      <c r="O323" s="781"/>
      <c r="P323" s="781"/>
      <c r="Q323" s="781"/>
      <c r="R323" s="781"/>
      <c r="S323" s="781"/>
      <c r="T323" s="782"/>
      <c r="U323" s="997"/>
      <c r="V323" s="997"/>
      <c r="W323" s="997"/>
      <c r="X323" s="756"/>
      <c r="Y323" s="756"/>
      <c r="Z323" s="756"/>
    </row>
    <row r="324" spans="1:26" ht="17.100000000000001" customHeight="1" x14ac:dyDescent="0.15">
      <c r="A324" s="772"/>
      <c r="B324" s="773"/>
      <c r="C324" s="774"/>
      <c r="D324" s="786"/>
      <c r="E324" s="787"/>
      <c r="F324" s="787"/>
      <c r="G324" s="787"/>
      <c r="H324" s="787"/>
      <c r="I324" s="787"/>
      <c r="J324" s="787"/>
      <c r="K324" s="787"/>
      <c r="L324" s="787"/>
      <c r="M324" s="787"/>
      <c r="N324" s="787"/>
      <c r="O324" s="787"/>
      <c r="P324" s="787"/>
      <c r="Q324" s="787"/>
      <c r="R324" s="787"/>
      <c r="S324" s="787"/>
      <c r="T324" s="788"/>
      <c r="U324" s="997"/>
      <c r="V324" s="997"/>
      <c r="W324" s="997"/>
      <c r="X324" s="951"/>
      <c r="Y324" s="951"/>
      <c r="Z324" s="951"/>
    </row>
    <row r="325" spans="1:26" ht="17.100000000000001" customHeight="1" x14ac:dyDescent="0.15">
      <c r="A325" s="772"/>
      <c r="B325" s="773"/>
      <c r="C325" s="774"/>
      <c r="D325" s="693" t="s">
        <v>669</v>
      </c>
      <c r="E325" s="694"/>
      <c r="F325" s="694"/>
      <c r="G325" s="694"/>
      <c r="H325" s="694"/>
      <c r="I325" s="694"/>
      <c r="J325" s="694"/>
      <c r="K325" s="694"/>
      <c r="L325" s="694"/>
      <c r="M325" s="694"/>
      <c r="N325" s="694"/>
      <c r="O325" s="694"/>
      <c r="P325" s="694"/>
      <c r="Q325" s="694"/>
      <c r="R325" s="694"/>
      <c r="S325" s="694"/>
      <c r="T325" s="695"/>
      <c r="U325" s="997"/>
      <c r="V325" s="997"/>
      <c r="W325" s="997"/>
      <c r="X325" s="757"/>
      <c r="Y325" s="757"/>
      <c r="Z325" s="757"/>
    </row>
    <row r="326" spans="1:26" ht="17.100000000000001" customHeight="1" x14ac:dyDescent="0.15">
      <c r="A326" s="772"/>
      <c r="B326" s="773"/>
      <c r="C326" s="774"/>
      <c r="D326" s="780"/>
      <c r="E326" s="781"/>
      <c r="F326" s="781"/>
      <c r="G326" s="781"/>
      <c r="H326" s="781"/>
      <c r="I326" s="781"/>
      <c r="J326" s="781"/>
      <c r="K326" s="781"/>
      <c r="L326" s="781"/>
      <c r="M326" s="781"/>
      <c r="N326" s="781"/>
      <c r="O326" s="781"/>
      <c r="P326" s="781"/>
      <c r="Q326" s="781"/>
      <c r="R326" s="781"/>
      <c r="S326" s="781"/>
      <c r="T326" s="782"/>
      <c r="U326" s="997"/>
      <c r="V326" s="997"/>
      <c r="W326" s="997"/>
      <c r="X326" s="757"/>
      <c r="Y326" s="757"/>
      <c r="Z326" s="757"/>
    </row>
    <row r="327" spans="1:26" ht="17.100000000000001" customHeight="1" x14ac:dyDescent="0.15">
      <c r="A327" s="772"/>
      <c r="B327" s="773"/>
      <c r="C327" s="774"/>
      <c r="D327" s="780"/>
      <c r="E327" s="781"/>
      <c r="F327" s="781"/>
      <c r="G327" s="781"/>
      <c r="H327" s="781"/>
      <c r="I327" s="781"/>
      <c r="J327" s="781"/>
      <c r="K327" s="781"/>
      <c r="L327" s="781"/>
      <c r="M327" s="781"/>
      <c r="N327" s="781"/>
      <c r="O327" s="781"/>
      <c r="P327" s="781"/>
      <c r="Q327" s="781"/>
      <c r="R327" s="781"/>
      <c r="S327" s="781"/>
      <c r="T327" s="782"/>
      <c r="U327" s="997"/>
      <c r="V327" s="997"/>
      <c r="W327" s="997"/>
      <c r="X327" s="757"/>
      <c r="Y327" s="757"/>
      <c r="Z327" s="757"/>
    </row>
    <row r="328" spans="1:26" ht="17.100000000000001" customHeight="1" x14ac:dyDescent="0.15">
      <c r="A328" s="772"/>
      <c r="B328" s="773"/>
      <c r="C328" s="774"/>
      <c r="D328" s="780"/>
      <c r="E328" s="781"/>
      <c r="F328" s="781"/>
      <c r="G328" s="781"/>
      <c r="H328" s="781"/>
      <c r="I328" s="781"/>
      <c r="J328" s="781"/>
      <c r="K328" s="781"/>
      <c r="L328" s="781"/>
      <c r="M328" s="781"/>
      <c r="N328" s="781"/>
      <c r="O328" s="781"/>
      <c r="P328" s="781"/>
      <c r="Q328" s="781"/>
      <c r="R328" s="781"/>
      <c r="S328" s="781"/>
      <c r="T328" s="782"/>
      <c r="U328" s="997"/>
      <c r="V328" s="997"/>
      <c r="W328" s="997"/>
      <c r="X328" s="757"/>
      <c r="Y328" s="757"/>
      <c r="Z328" s="757"/>
    </row>
    <row r="329" spans="1:26" ht="17.100000000000001" customHeight="1" x14ac:dyDescent="0.15">
      <c r="A329" s="848"/>
      <c r="B329" s="775"/>
      <c r="C329" s="776"/>
      <c r="D329" s="696"/>
      <c r="E329" s="697"/>
      <c r="F329" s="697"/>
      <c r="G329" s="697"/>
      <c r="H329" s="697"/>
      <c r="I329" s="697"/>
      <c r="J329" s="697"/>
      <c r="K329" s="697"/>
      <c r="L329" s="697"/>
      <c r="M329" s="697"/>
      <c r="N329" s="697"/>
      <c r="O329" s="697"/>
      <c r="P329" s="697"/>
      <c r="Q329" s="697"/>
      <c r="R329" s="697"/>
      <c r="S329" s="697"/>
      <c r="T329" s="698"/>
      <c r="U329" s="997"/>
      <c r="V329" s="997"/>
      <c r="W329" s="997"/>
      <c r="X329" s="757"/>
      <c r="Y329" s="757"/>
      <c r="Z329" s="757"/>
    </row>
    <row r="330" spans="1:26" ht="17.100000000000001" customHeight="1" x14ac:dyDescent="0.15">
      <c r="A330" s="762" t="s">
        <v>421</v>
      </c>
      <c r="B330" s="770"/>
      <c r="C330" s="770"/>
      <c r="D330" s="762" t="s">
        <v>237</v>
      </c>
      <c r="E330" s="770"/>
      <c r="F330" s="770"/>
      <c r="G330" s="770"/>
      <c r="H330" s="770"/>
      <c r="I330" s="770"/>
      <c r="J330" s="770"/>
      <c r="K330" s="770"/>
      <c r="L330" s="770"/>
      <c r="M330" s="770"/>
      <c r="N330" s="770"/>
      <c r="O330" s="770"/>
      <c r="P330" s="770"/>
      <c r="Q330" s="770"/>
      <c r="R330" s="770"/>
      <c r="S330" s="770"/>
      <c r="T330" s="771"/>
      <c r="U330" s="704" t="s">
        <v>241</v>
      </c>
      <c r="V330" s="704"/>
      <c r="W330" s="705"/>
      <c r="X330" s="904"/>
      <c r="Y330" s="904"/>
      <c r="Z330" s="904"/>
    </row>
    <row r="331" spans="1:26" ht="17.100000000000001" customHeight="1" x14ac:dyDescent="0.15">
      <c r="A331" s="772"/>
      <c r="B331" s="773"/>
      <c r="C331" s="773"/>
      <c r="D331" s="772"/>
      <c r="E331" s="773"/>
      <c r="F331" s="773"/>
      <c r="G331" s="773"/>
      <c r="H331" s="773"/>
      <c r="I331" s="773"/>
      <c r="J331" s="773"/>
      <c r="K331" s="773"/>
      <c r="L331" s="773"/>
      <c r="M331" s="773"/>
      <c r="N331" s="773"/>
      <c r="O331" s="773"/>
      <c r="P331" s="773"/>
      <c r="Q331" s="773"/>
      <c r="R331" s="773"/>
      <c r="S331" s="773"/>
      <c r="T331" s="774"/>
      <c r="U331" s="740"/>
      <c r="V331" s="740"/>
      <c r="W331" s="708"/>
      <c r="X331" s="904"/>
      <c r="Y331" s="904"/>
      <c r="Z331" s="904"/>
    </row>
    <row r="332" spans="1:26" ht="17.100000000000001" customHeight="1" x14ac:dyDescent="0.15">
      <c r="A332" s="772"/>
      <c r="B332" s="773"/>
      <c r="C332" s="773"/>
      <c r="D332" s="840"/>
      <c r="E332" s="841"/>
      <c r="F332" s="841"/>
      <c r="G332" s="841"/>
      <c r="H332" s="841"/>
      <c r="I332" s="841"/>
      <c r="J332" s="841"/>
      <c r="K332" s="841"/>
      <c r="L332" s="841"/>
      <c r="M332" s="841"/>
      <c r="N332" s="841"/>
      <c r="O332" s="841"/>
      <c r="P332" s="841"/>
      <c r="Q332" s="841"/>
      <c r="R332" s="841"/>
      <c r="S332" s="841"/>
      <c r="T332" s="842"/>
      <c r="U332" s="740"/>
      <c r="V332" s="740"/>
      <c r="W332" s="708"/>
      <c r="X332" s="951"/>
      <c r="Y332" s="951"/>
      <c r="Z332" s="951"/>
    </row>
    <row r="333" spans="1:26" ht="17.100000000000001" customHeight="1" x14ac:dyDescent="0.15">
      <c r="A333" s="765"/>
      <c r="B333" s="766"/>
      <c r="C333" s="766"/>
      <c r="D333" s="800" t="s">
        <v>238</v>
      </c>
      <c r="E333" s="801"/>
      <c r="F333" s="801"/>
      <c r="G333" s="801"/>
      <c r="H333" s="801"/>
      <c r="I333" s="801"/>
      <c r="J333" s="801"/>
      <c r="K333" s="801"/>
      <c r="L333" s="801"/>
      <c r="M333" s="801"/>
      <c r="N333" s="801"/>
      <c r="O333" s="801"/>
      <c r="P333" s="801"/>
      <c r="Q333" s="801"/>
      <c r="R333" s="801"/>
      <c r="S333" s="801"/>
      <c r="T333" s="802"/>
      <c r="U333" s="830"/>
      <c r="V333" s="830"/>
      <c r="W333" s="831"/>
      <c r="X333" s="950"/>
      <c r="Y333" s="950"/>
      <c r="Z333" s="950"/>
    </row>
    <row r="334" spans="1:26" ht="17.100000000000001" customHeight="1" x14ac:dyDescent="0.15">
      <c r="A334" s="765"/>
      <c r="B334" s="766"/>
      <c r="C334" s="766"/>
      <c r="D334" s="840"/>
      <c r="E334" s="841"/>
      <c r="F334" s="841"/>
      <c r="G334" s="841"/>
      <c r="H334" s="841"/>
      <c r="I334" s="841"/>
      <c r="J334" s="841"/>
      <c r="K334" s="841"/>
      <c r="L334" s="841"/>
      <c r="M334" s="841"/>
      <c r="N334" s="841"/>
      <c r="O334" s="841"/>
      <c r="P334" s="841"/>
      <c r="Q334" s="841"/>
      <c r="R334" s="841"/>
      <c r="S334" s="841"/>
      <c r="T334" s="842"/>
      <c r="U334" s="830"/>
      <c r="V334" s="830"/>
      <c r="W334" s="831"/>
      <c r="X334" s="951"/>
      <c r="Y334" s="951"/>
      <c r="Z334" s="951"/>
    </row>
    <row r="335" spans="1:26" ht="17.100000000000001" customHeight="1" x14ac:dyDescent="0.15">
      <c r="A335" s="765"/>
      <c r="B335" s="766"/>
      <c r="C335" s="766"/>
      <c r="D335" s="994" t="s">
        <v>239</v>
      </c>
      <c r="E335" s="806"/>
      <c r="F335" s="806"/>
      <c r="G335" s="806"/>
      <c r="H335" s="806"/>
      <c r="I335" s="806"/>
      <c r="J335" s="806"/>
      <c r="K335" s="806"/>
      <c r="L335" s="806"/>
      <c r="M335" s="806"/>
      <c r="N335" s="806"/>
      <c r="O335" s="806"/>
      <c r="P335" s="806"/>
      <c r="Q335" s="806"/>
      <c r="R335" s="806"/>
      <c r="S335" s="806"/>
      <c r="T335" s="995"/>
      <c r="U335" s="830"/>
      <c r="V335" s="830"/>
      <c r="W335" s="831"/>
      <c r="X335" s="768"/>
      <c r="Y335" s="768"/>
      <c r="Z335" s="768"/>
    </row>
    <row r="336" spans="1:26" ht="17.100000000000001" customHeight="1" x14ac:dyDescent="0.15">
      <c r="A336" s="765"/>
      <c r="B336" s="766"/>
      <c r="C336" s="766"/>
      <c r="D336" s="975"/>
      <c r="E336" s="835"/>
      <c r="F336" s="835"/>
      <c r="G336" s="835"/>
      <c r="H336" s="835"/>
      <c r="I336" s="835"/>
      <c r="J336" s="835"/>
      <c r="K336" s="835"/>
      <c r="L336" s="835"/>
      <c r="M336" s="835"/>
      <c r="N336" s="835"/>
      <c r="O336" s="835"/>
      <c r="P336" s="835"/>
      <c r="Q336" s="835"/>
      <c r="R336" s="835"/>
      <c r="S336" s="835"/>
      <c r="T336" s="836"/>
      <c r="U336" s="830"/>
      <c r="V336" s="830"/>
      <c r="W336" s="831"/>
      <c r="X336" s="798"/>
      <c r="Y336" s="798"/>
      <c r="Z336" s="798"/>
    </row>
    <row r="337" spans="1:26" ht="17.100000000000001" customHeight="1" x14ac:dyDescent="0.15">
      <c r="A337" s="765"/>
      <c r="B337" s="766"/>
      <c r="C337" s="766"/>
      <c r="D337" s="975"/>
      <c r="E337" s="835"/>
      <c r="F337" s="835"/>
      <c r="G337" s="835"/>
      <c r="H337" s="835"/>
      <c r="I337" s="835"/>
      <c r="J337" s="835"/>
      <c r="K337" s="835"/>
      <c r="L337" s="835"/>
      <c r="M337" s="835"/>
      <c r="N337" s="835"/>
      <c r="O337" s="835"/>
      <c r="P337" s="835"/>
      <c r="Q337" s="835"/>
      <c r="R337" s="835"/>
      <c r="S337" s="835"/>
      <c r="T337" s="836"/>
      <c r="U337" s="830"/>
      <c r="V337" s="830"/>
      <c r="W337" s="831"/>
      <c r="X337" s="798"/>
      <c r="Y337" s="798"/>
      <c r="Z337" s="798"/>
    </row>
    <row r="338" spans="1:26" ht="17.100000000000001" customHeight="1" x14ac:dyDescent="0.15">
      <c r="A338" s="765"/>
      <c r="B338" s="766"/>
      <c r="C338" s="766"/>
      <c r="D338" s="975"/>
      <c r="E338" s="835"/>
      <c r="F338" s="835"/>
      <c r="G338" s="835"/>
      <c r="H338" s="835"/>
      <c r="I338" s="835"/>
      <c r="J338" s="835"/>
      <c r="K338" s="835"/>
      <c r="L338" s="835"/>
      <c r="M338" s="835"/>
      <c r="N338" s="835"/>
      <c r="O338" s="835"/>
      <c r="P338" s="835"/>
      <c r="Q338" s="835"/>
      <c r="R338" s="835"/>
      <c r="S338" s="835"/>
      <c r="T338" s="836"/>
      <c r="U338" s="830"/>
      <c r="V338" s="830"/>
      <c r="W338" s="831"/>
      <c r="X338" s="798"/>
      <c r="Y338" s="798"/>
      <c r="Z338" s="798"/>
    </row>
    <row r="339" spans="1:26" ht="17.100000000000001" customHeight="1" x14ac:dyDescent="0.15">
      <c r="A339" s="765"/>
      <c r="B339" s="766"/>
      <c r="C339" s="766"/>
      <c r="D339" s="975"/>
      <c r="E339" s="835"/>
      <c r="F339" s="835"/>
      <c r="G339" s="835"/>
      <c r="H339" s="835"/>
      <c r="I339" s="835"/>
      <c r="J339" s="835"/>
      <c r="K339" s="835"/>
      <c r="L339" s="835"/>
      <c r="M339" s="835"/>
      <c r="N339" s="835"/>
      <c r="O339" s="835"/>
      <c r="P339" s="835"/>
      <c r="Q339" s="835"/>
      <c r="R339" s="835"/>
      <c r="S339" s="835"/>
      <c r="T339" s="836"/>
      <c r="U339" s="830"/>
      <c r="V339" s="830"/>
      <c r="W339" s="831"/>
      <c r="X339" s="798"/>
      <c r="Y339" s="798"/>
      <c r="Z339" s="798"/>
    </row>
    <row r="340" spans="1:26" ht="17.100000000000001" customHeight="1" x14ac:dyDescent="0.15">
      <c r="A340" s="765"/>
      <c r="B340" s="766"/>
      <c r="C340" s="766"/>
      <c r="D340" s="28" t="s">
        <v>77</v>
      </c>
      <c r="E340" s="773" t="s">
        <v>255</v>
      </c>
      <c r="F340" s="773"/>
      <c r="G340" s="773"/>
      <c r="H340" s="773"/>
      <c r="I340" s="773"/>
      <c r="J340" s="773"/>
      <c r="K340" s="773"/>
      <c r="L340" s="773"/>
      <c r="M340" s="773"/>
      <c r="N340" s="773"/>
      <c r="O340" s="773"/>
      <c r="P340" s="773"/>
      <c r="Q340" s="773"/>
      <c r="R340" s="773"/>
      <c r="S340" s="773"/>
      <c r="T340" s="774"/>
      <c r="U340" s="830"/>
      <c r="V340" s="830"/>
      <c r="W340" s="831"/>
      <c r="X340" s="798"/>
      <c r="Y340" s="798"/>
      <c r="Z340" s="798"/>
    </row>
    <row r="341" spans="1:26" ht="17.100000000000001" customHeight="1" x14ac:dyDescent="0.15">
      <c r="A341" s="765"/>
      <c r="B341" s="766"/>
      <c r="C341" s="766"/>
      <c r="D341" s="28"/>
      <c r="E341" s="773"/>
      <c r="F341" s="773"/>
      <c r="G341" s="773"/>
      <c r="H341" s="773"/>
      <c r="I341" s="773"/>
      <c r="J341" s="773"/>
      <c r="K341" s="773"/>
      <c r="L341" s="773"/>
      <c r="M341" s="773"/>
      <c r="N341" s="773"/>
      <c r="O341" s="773"/>
      <c r="P341" s="773"/>
      <c r="Q341" s="773"/>
      <c r="R341" s="773"/>
      <c r="S341" s="773"/>
      <c r="T341" s="774"/>
      <c r="U341" s="830"/>
      <c r="V341" s="830"/>
      <c r="W341" s="831"/>
      <c r="X341" s="798"/>
      <c r="Y341" s="798"/>
      <c r="Z341" s="798"/>
    </row>
    <row r="342" spans="1:26" ht="17.100000000000001" customHeight="1" x14ac:dyDescent="0.15">
      <c r="A342" s="765"/>
      <c r="B342" s="766"/>
      <c r="C342" s="766"/>
      <c r="D342" s="378"/>
      <c r="E342" s="773"/>
      <c r="F342" s="773"/>
      <c r="G342" s="773"/>
      <c r="H342" s="773"/>
      <c r="I342" s="773"/>
      <c r="J342" s="773"/>
      <c r="K342" s="773"/>
      <c r="L342" s="773"/>
      <c r="M342" s="773"/>
      <c r="N342" s="773"/>
      <c r="O342" s="773"/>
      <c r="P342" s="773"/>
      <c r="Q342" s="773"/>
      <c r="R342" s="773"/>
      <c r="S342" s="773"/>
      <c r="T342" s="774"/>
      <c r="U342" s="830"/>
      <c r="V342" s="830"/>
      <c r="W342" s="831"/>
      <c r="X342" s="798"/>
      <c r="Y342" s="798"/>
      <c r="Z342" s="798"/>
    </row>
    <row r="343" spans="1:26" ht="17.100000000000001" customHeight="1" x14ac:dyDescent="0.15">
      <c r="A343" s="765"/>
      <c r="B343" s="766"/>
      <c r="C343" s="766"/>
      <c r="D343" s="378"/>
      <c r="E343" s="773"/>
      <c r="F343" s="773"/>
      <c r="G343" s="773"/>
      <c r="H343" s="773"/>
      <c r="I343" s="773"/>
      <c r="J343" s="773"/>
      <c r="K343" s="773"/>
      <c r="L343" s="773"/>
      <c r="M343" s="773"/>
      <c r="N343" s="773"/>
      <c r="O343" s="773"/>
      <c r="P343" s="773"/>
      <c r="Q343" s="773"/>
      <c r="R343" s="773"/>
      <c r="S343" s="773"/>
      <c r="T343" s="774"/>
      <c r="U343" s="830"/>
      <c r="V343" s="830"/>
      <c r="W343" s="831"/>
      <c r="X343" s="798"/>
      <c r="Y343" s="798"/>
      <c r="Z343" s="798"/>
    </row>
    <row r="344" spans="1:26" ht="17.100000000000001" customHeight="1" x14ac:dyDescent="0.15">
      <c r="A344" s="765"/>
      <c r="B344" s="766"/>
      <c r="C344" s="766"/>
      <c r="D344" s="393"/>
      <c r="E344" s="841"/>
      <c r="F344" s="841"/>
      <c r="G344" s="841"/>
      <c r="H344" s="841"/>
      <c r="I344" s="841"/>
      <c r="J344" s="841"/>
      <c r="K344" s="841"/>
      <c r="L344" s="841"/>
      <c r="M344" s="841"/>
      <c r="N344" s="841"/>
      <c r="O344" s="841"/>
      <c r="P344" s="841"/>
      <c r="Q344" s="841"/>
      <c r="R344" s="841"/>
      <c r="S344" s="841"/>
      <c r="T344" s="842"/>
      <c r="U344" s="830"/>
      <c r="V344" s="830"/>
      <c r="W344" s="831"/>
      <c r="X344" s="799"/>
      <c r="Y344" s="799"/>
      <c r="Z344" s="799"/>
    </row>
    <row r="345" spans="1:26" ht="17.100000000000001" customHeight="1" x14ac:dyDescent="0.15">
      <c r="A345" s="765"/>
      <c r="B345" s="766"/>
      <c r="C345" s="766"/>
      <c r="D345" s="800" t="s">
        <v>240</v>
      </c>
      <c r="E345" s="801"/>
      <c r="F345" s="801"/>
      <c r="G345" s="801"/>
      <c r="H345" s="801"/>
      <c r="I345" s="801"/>
      <c r="J345" s="801"/>
      <c r="K345" s="801"/>
      <c r="L345" s="801"/>
      <c r="M345" s="801"/>
      <c r="N345" s="801"/>
      <c r="O345" s="801"/>
      <c r="P345" s="801"/>
      <c r="Q345" s="801"/>
      <c r="R345" s="801"/>
      <c r="S345" s="801"/>
      <c r="T345" s="802"/>
      <c r="U345" s="830"/>
      <c r="V345" s="830"/>
      <c r="W345" s="831"/>
      <c r="X345" s="954"/>
      <c r="Y345" s="954"/>
      <c r="Z345" s="954"/>
    </row>
    <row r="346" spans="1:26" ht="17.100000000000001" customHeight="1" x14ac:dyDescent="0.15">
      <c r="A346" s="765"/>
      <c r="B346" s="766"/>
      <c r="C346" s="766"/>
      <c r="D346" s="772"/>
      <c r="E346" s="773"/>
      <c r="F346" s="773"/>
      <c r="G346" s="773"/>
      <c r="H346" s="773"/>
      <c r="I346" s="773"/>
      <c r="J346" s="773"/>
      <c r="K346" s="773"/>
      <c r="L346" s="773"/>
      <c r="M346" s="773"/>
      <c r="N346" s="773"/>
      <c r="O346" s="773"/>
      <c r="P346" s="773"/>
      <c r="Q346" s="773"/>
      <c r="R346" s="773"/>
      <c r="S346" s="773"/>
      <c r="T346" s="774"/>
      <c r="U346" s="830"/>
      <c r="V346" s="830"/>
      <c r="W346" s="831"/>
      <c r="X346" s="757"/>
      <c r="Y346" s="757"/>
      <c r="Z346" s="757"/>
    </row>
    <row r="347" spans="1:26" ht="17.100000000000001" customHeight="1" x14ac:dyDescent="0.15">
      <c r="A347" s="765"/>
      <c r="B347" s="766"/>
      <c r="C347" s="766"/>
      <c r="D347" s="28" t="s">
        <v>77</v>
      </c>
      <c r="E347" s="773" t="s">
        <v>244</v>
      </c>
      <c r="F347" s="773"/>
      <c r="G347" s="773"/>
      <c r="H347" s="773"/>
      <c r="I347" s="773"/>
      <c r="J347" s="773"/>
      <c r="K347" s="773"/>
      <c r="L347" s="773"/>
      <c r="M347" s="773"/>
      <c r="N347" s="773"/>
      <c r="O347" s="773"/>
      <c r="P347" s="773"/>
      <c r="Q347" s="773"/>
      <c r="R347" s="773"/>
      <c r="S347" s="773"/>
      <c r="T347" s="774"/>
      <c r="U347" s="830"/>
      <c r="V347" s="830"/>
      <c r="W347" s="831"/>
      <c r="X347" s="757"/>
      <c r="Y347" s="757"/>
      <c r="Z347" s="757"/>
    </row>
    <row r="348" spans="1:26" ht="17.100000000000001" customHeight="1" x14ac:dyDescent="0.15">
      <c r="A348" s="765"/>
      <c r="B348" s="766"/>
      <c r="C348" s="766"/>
      <c r="D348" s="378"/>
      <c r="E348" s="773"/>
      <c r="F348" s="773"/>
      <c r="G348" s="773"/>
      <c r="H348" s="773"/>
      <c r="I348" s="773"/>
      <c r="J348" s="773"/>
      <c r="K348" s="773"/>
      <c r="L348" s="773"/>
      <c r="M348" s="773"/>
      <c r="N348" s="773"/>
      <c r="O348" s="773"/>
      <c r="P348" s="773"/>
      <c r="Q348" s="773"/>
      <c r="R348" s="773"/>
      <c r="S348" s="773"/>
      <c r="T348" s="774"/>
      <c r="U348" s="830"/>
      <c r="V348" s="830"/>
      <c r="W348" s="831"/>
      <c r="X348" s="757"/>
      <c r="Y348" s="757"/>
      <c r="Z348" s="757"/>
    </row>
    <row r="349" spans="1:26" ht="17.100000000000001" customHeight="1" x14ac:dyDescent="0.15">
      <c r="A349" s="765"/>
      <c r="B349" s="766"/>
      <c r="C349" s="766"/>
      <c r="D349" s="378"/>
      <c r="E349" s="773"/>
      <c r="F349" s="773"/>
      <c r="G349" s="773"/>
      <c r="H349" s="773"/>
      <c r="I349" s="773"/>
      <c r="J349" s="773"/>
      <c r="K349" s="773"/>
      <c r="L349" s="773"/>
      <c r="M349" s="773"/>
      <c r="N349" s="773"/>
      <c r="O349" s="773"/>
      <c r="P349" s="773"/>
      <c r="Q349" s="773"/>
      <c r="R349" s="773"/>
      <c r="S349" s="773"/>
      <c r="T349" s="774"/>
      <c r="U349" s="830"/>
      <c r="V349" s="830"/>
      <c r="W349" s="831"/>
      <c r="X349" s="757"/>
      <c r="Y349" s="757"/>
      <c r="Z349" s="757"/>
    </row>
    <row r="350" spans="1:26" ht="17.100000000000001" customHeight="1" x14ac:dyDescent="0.15">
      <c r="A350" s="765"/>
      <c r="B350" s="766"/>
      <c r="C350" s="766"/>
      <c r="D350" s="393"/>
      <c r="E350" s="841"/>
      <c r="F350" s="841"/>
      <c r="G350" s="841"/>
      <c r="H350" s="841"/>
      <c r="I350" s="841"/>
      <c r="J350" s="841"/>
      <c r="K350" s="841"/>
      <c r="L350" s="841"/>
      <c r="M350" s="841"/>
      <c r="N350" s="841"/>
      <c r="O350" s="841"/>
      <c r="P350" s="841"/>
      <c r="Q350" s="841"/>
      <c r="R350" s="841"/>
      <c r="S350" s="841"/>
      <c r="T350" s="842"/>
      <c r="U350" s="830"/>
      <c r="V350" s="830"/>
      <c r="W350" s="831"/>
      <c r="X350" s="758"/>
      <c r="Y350" s="758"/>
      <c r="Z350" s="758"/>
    </row>
    <row r="351" spans="1:26" ht="17.100000000000001" customHeight="1" x14ac:dyDescent="0.15">
      <c r="A351" s="765"/>
      <c r="B351" s="766"/>
      <c r="C351" s="766"/>
      <c r="D351" s="800" t="s">
        <v>242</v>
      </c>
      <c r="E351" s="801"/>
      <c r="F351" s="801"/>
      <c r="G351" s="801"/>
      <c r="H351" s="801"/>
      <c r="I351" s="801"/>
      <c r="J351" s="801"/>
      <c r="K351" s="801"/>
      <c r="L351" s="801"/>
      <c r="M351" s="801"/>
      <c r="N351" s="801"/>
      <c r="O351" s="801"/>
      <c r="P351" s="801"/>
      <c r="Q351" s="801"/>
      <c r="R351" s="801"/>
      <c r="S351" s="801"/>
      <c r="T351" s="802"/>
      <c r="U351" s="830"/>
      <c r="V351" s="830"/>
      <c r="W351" s="831"/>
      <c r="X351" s="957"/>
      <c r="Y351" s="957"/>
      <c r="Z351" s="957"/>
    </row>
    <row r="352" spans="1:26" ht="17.100000000000001" customHeight="1" x14ac:dyDescent="0.15">
      <c r="A352" s="765"/>
      <c r="B352" s="766"/>
      <c r="C352" s="766"/>
      <c r="D352" s="772"/>
      <c r="E352" s="773"/>
      <c r="F352" s="773"/>
      <c r="G352" s="773"/>
      <c r="H352" s="773"/>
      <c r="I352" s="773"/>
      <c r="J352" s="773"/>
      <c r="K352" s="773"/>
      <c r="L352" s="773"/>
      <c r="M352" s="773"/>
      <c r="N352" s="773"/>
      <c r="O352" s="773"/>
      <c r="P352" s="773"/>
      <c r="Q352" s="773"/>
      <c r="R352" s="773"/>
      <c r="S352" s="773"/>
      <c r="T352" s="774"/>
      <c r="U352" s="830"/>
      <c r="V352" s="830"/>
      <c r="W352" s="831"/>
      <c r="X352" s="904"/>
      <c r="Y352" s="904"/>
      <c r="Z352" s="904"/>
    </row>
    <row r="353" spans="1:26" ht="17.100000000000001" customHeight="1" x14ac:dyDescent="0.15">
      <c r="A353" s="765"/>
      <c r="B353" s="766"/>
      <c r="C353" s="766"/>
      <c r="D353" s="840"/>
      <c r="E353" s="841"/>
      <c r="F353" s="841"/>
      <c r="G353" s="841"/>
      <c r="H353" s="841"/>
      <c r="I353" s="841"/>
      <c r="J353" s="841"/>
      <c r="K353" s="841"/>
      <c r="L353" s="841"/>
      <c r="M353" s="841"/>
      <c r="N353" s="841"/>
      <c r="O353" s="841"/>
      <c r="P353" s="841"/>
      <c r="Q353" s="841"/>
      <c r="R353" s="841"/>
      <c r="S353" s="841"/>
      <c r="T353" s="842"/>
      <c r="U353" s="830"/>
      <c r="V353" s="830"/>
      <c r="W353" s="831"/>
      <c r="X353" s="951"/>
      <c r="Y353" s="951"/>
      <c r="Z353" s="951"/>
    </row>
    <row r="354" spans="1:26" ht="17.100000000000001" customHeight="1" x14ac:dyDescent="0.15">
      <c r="A354" s="765"/>
      <c r="B354" s="766"/>
      <c r="C354" s="766"/>
      <c r="D354" s="800" t="s">
        <v>243</v>
      </c>
      <c r="E354" s="801"/>
      <c r="F354" s="801"/>
      <c r="G354" s="801"/>
      <c r="H354" s="801"/>
      <c r="I354" s="801"/>
      <c r="J354" s="801"/>
      <c r="K354" s="801"/>
      <c r="L354" s="801"/>
      <c r="M354" s="801"/>
      <c r="N354" s="801"/>
      <c r="O354" s="801"/>
      <c r="P354" s="801"/>
      <c r="Q354" s="801"/>
      <c r="R354" s="801"/>
      <c r="S354" s="801"/>
      <c r="T354" s="802"/>
      <c r="U354" s="830"/>
      <c r="V354" s="830"/>
      <c r="W354" s="831"/>
      <c r="X354" s="959"/>
      <c r="Y354" s="959"/>
      <c r="Z354" s="959"/>
    </row>
    <row r="355" spans="1:26" ht="17.100000000000001" customHeight="1" x14ac:dyDescent="0.15">
      <c r="A355" s="765"/>
      <c r="B355" s="766"/>
      <c r="C355" s="766"/>
      <c r="D355" s="772"/>
      <c r="E355" s="773"/>
      <c r="F355" s="773"/>
      <c r="G355" s="773"/>
      <c r="H355" s="773"/>
      <c r="I355" s="773"/>
      <c r="J355" s="773"/>
      <c r="K355" s="773"/>
      <c r="L355" s="773"/>
      <c r="M355" s="773"/>
      <c r="N355" s="773"/>
      <c r="O355" s="773"/>
      <c r="P355" s="773"/>
      <c r="Q355" s="773"/>
      <c r="R355" s="773"/>
      <c r="S355" s="773"/>
      <c r="T355" s="774"/>
      <c r="U355" s="830"/>
      <c r="V355" s="830"/>
      <c r="W355" s="831"/>
      <c r="X355" s="960"/>
      <c r="Y355" s="960"/>
      <c r="Z355" s="960"/>
    </row>
    <row r="356" spans="1:26" ht="17.100000000000001" customHeight="1" x14ac:dyDescent="0.15">
      <c r="A356" s="765"/>
      <c r="B356" s="766"/>
      <c r="C356" s="766"/>
      <c r="D356" s="772"/>
      <c r="E356" s="773"/>
      <c r="F356" s="773"/>
      <c r="G356" s="773"/>
      <c r="H356" s="773"/>
      <c r="I356" s="773"/>
      <c r="J356" s="773"/>
      <c r="K356" s="773"/>
      <c r="L356" s="773"/>
      <c r="M356" s="773"/>
      <c r="N356" s="773"/>
      <c r="O356" s="773"/>
      <c r="P356" s="773"/>
      <c r="Q356" s="773"/>
      <c r="R356" s="773"/>
      <c r="S356" s="773"/>
      <c r="T356" s="774"/>
      <c r="U356" s="830"/>
      <c r="V356" s="830"/>
      <c r="W356" s="831"/>
      <c r="X356" s="960"/>
      <c r="Y356" s="960"/>
      <c r="Z356" s="960"/>
    </row>
    <row r="357" spans="1:26" ht="17.100000000000001" customHeight="1" x14ac:dyDescent="0.15">
      <c r="A357" s="765"/>
      <c r="B357" s="766"/>
      <c r="C357" s="766"/>
      <c r="D357" s="848"/>
      <c r="E357" s="775"/>
      <c r="F357" s="775"/>
      <c r="G357" s="775"/>
      <c r="H357" s="775"/>
      <c r="I357" s="775"/>
      <c r="J357" s="775"/>
      <c r="K357" s="775"/>
      <c r="L357" s="775"/>
      <c r="M357" s="775"/>
      <c r="N357" s="775"/>
      <c r="O357" s="775"/>
      <c r="P357" s="775"/>
      <c r="Q357" s="775"/>
      <c r="R357" s="775"/>
      <c r="S357" s="775"/>
      <c r="T357" s="776"/>
      <c r="U357" s="830"/>
      <c r="V357" s="830"/>
      <c r="W357" s="831"/>
      <c r="X357" s="962"/>
      <c r="Y357" s="962"/>
      <c r="Z357" s="962"/>
    </row>
    <row r="358" spans="1:26" ht="17.100000000000001" customHeight="1" x14ac:dyDescent="0.15">
      <c r="A358" s="762" t="s">
        <v>422</v>
      </c>
      <c r="B358" s="770"/>
      <c r="C358" s="770"/>
      <c r="D358" s="712" t="s">
        <v>246</v>
      </c>
      <c r="E358" s="713"/>
      <c r="F358" s="713"/>
      <c r="G358" s="713"/>
      <c r="H358" s="713"/>
      <c r="I358" s="713"/>
      <c r="J358" s="713"/>
      <c r="K358" s="713"/>
      <c r="L358" s="713"/>
      <c r="M358" s="713"/>
      <c r="N358" s="713"/>
      <c r="O358" s="713"/>
      <c r="P358" s="713"/>
      <c r="Q358" s="713"/>
      <c r="R358" s="713"/>
      <c r="S358" s="713"/>
      <c r="T358" s="714"/>
      <c r="U358" s="704" t="s">
        <v>24</v>
      </c>
      <c r="V358" s="704"/>
      <c r="W358" s="705"/>
      <c r="X358" s="728"/>
      <c r="Y358" s="728"/>
      <c r="Z358" s="757"/>
    </row>
    <row r="359" spans="1:26" ht="17.100000000000001" customHeight="1" x14ac:dyDescent="0.15">
      <c r="A359" s="772"/>
      <c r="B359" s="773"/>
      <c r="C359" s="773"/>
      <c r="D359" s="715"/>
      <c r="E359" s="716"/>
      <c r="F359" s="716"/>
      <c r="G359" s="716"/>
      <c r="H359" s="716"/>
      <c r="I359" s="716"/>
      <c r="J359" s="716"/>
      <c r="K359" s="716"/>
      <c r="L359" s="716"/>
      <c r="M359" s="716"/>
      <c r="N359" s="716"/>
      <c r="O359" s="716"/>
      <c r="P359" s="716"/>
      <c r="Q359" s="716"/>
      <c r="R359" s="716"/>
      <c r="S359" s="716"/>
      <c r="T359" s="717"/>
      <c r="U359" s="740"/>
      <c r="V359" s="740"/>
      <c r="W359" s="708"/>
      <c r="X359" s="726"/>
      <c r="Y359" s="726"/>
      <c r="Z359" s="757"/>
    </row>
    <row r="360" spans="1:26" ht="17.100000000000001" customHeight="1" x14ac:dyDescent="0.15">
      <c r="A360" s="772"/>
      <c r="B360" s="773"/>
      <c r="C360" s="773"/>
      <c r="D360" s="745"/>
      <c r="E360" s="746"/>
      <c r="F360" s="746"/>
      <c r="G360" s="746"/>
      <c r="H360" s="746"/>
      <c r="I360" s="746"/>
      <c r="J360" s="746"/>
      <c r="K360" s="746"/>
      <c r="L360" s="746"/>
      <c r="M360" s="746"/>
      <c r="N360" s="746"/>
      <c r="O360" s="746"/>
      <c r="P360" s="746"/>
      <c r="Q360" s="746"/>
      <c r="R360" s="746"/>
      <c r="S360" s="746"/>
      <c r="T360" s="747"/>
      <c r="U360" s="740"/>
      <c r="V360" s="740"/>
      <c r="W360" s="708"/>
      <c r="X360" s="727"/>
      <c r="Y360" s="727"/>
      <c r="Z360" s="700"/>
    </row>
    <row r="361" spans="1:26" ht="17.100000000000001" customHeight="1" x14ac:dyDescent="0.15">
      <c r="A361" s="772"/>
      <c r="B361" s="773"/>
      <c r="C361" s="773"/>
      <c r="D361" s="800" t="s">
        <v>245</v>
      </c>
      <c r="E361" s="801"/>
      <c r="F361" s="801"/>
      <c r="G361" s="801"/>
      <c r="H361" s="801"/>
      <c r="I361" s="801"/>
      <c r="J361" s="801"/>
      <c r="K361" s="801"/>
      <c r="L361" s="801"/>
      <c r="M361" s="801"/>
      <c r="N361" s="801"/>
      <c r="O361" s="801"/>
      <c r="P361" s="801"/>
      <c r="Q361" s="801"/>
      <c r="R361" s="801"/>
      <c r="S361" s="801"/>
      <c r="T361" s="802"/>
      <c r="U361" s="740"/>
      <c r="V361" s="740"/>
      <c r="W361" s="708"/>
      <c r="X361" s="728"/>
      <c r="Y361" s="728"/>
      <c r="Z361" s="757"/>
    </row>
    <row r="362" spans="1:26" ht="17.100000000000001" customHeight="1" x14ac:dyDescent="0.15">
      <c r="A362" s="772"/>
      <c r="B362" s="773"/>
      <c r="C362" s="773"/>
      <c r="D362" s="772"/>
      <c r="E362" s="773"/>
      <c r="F362" s="773"/>
      <c r="G362" s="773"/>
      <c r="H362" s="773"/>
      <c r="I362" s="773"/>
      <c r="J362" s="773"/>
      <c r="K362" s="773"/>
      <c r="L362" s="773"/>
      <c r="M362" s="773"/>
      <c r="N362" s="773"/>
      <c r="O362" s="773"/>
      <c r="P362" s="773"/>
      <c r="Q362" s="773"/>
      <c r="R362" s="773"/>
      <c r="S362" s="773"/>
      <c r="T362" s="774"/>
      <c r="U362" s="740"/>
      <c r="V362" s="740"/>
      <c r="W362" s="708"/>
      <c r="X362" s="726"/>
      <c r="Y362" s="726"/>
      <c r="Z362" s="757"/>
    </row>
    <row r="363" spans="1:26" ht="17.100000000000001" customHeight="1" x14ac:dyDescent="0.15">
      <c r="A363" s="772"/>
      <c r="B363" s="773"/>
      <c r="C363" s="773"/>
      <c r="D363" s="848"/>
      <c r="E363" s="775"/>
      <c r="F363" s="775"/>
      <c r="G363" s="775"/>
      <c r="H363" s="775"/>
      <c r="I363" s="775"/>
      <c r="J363" s="775"/>
      <c r="K363" s="775"/>
      <c r="L363" s="775"/>
      <c r="M363" s="775"/>
      <c r="N363" s="775"/>
      <c r="O363" s="775"/>
      <c r="P363" s="775"/>
      <c r="Q363" s="775"/>
      <c r="R363" s="775"/>
      <c r="S363" s="775"/>
      <c r="T363" s="776"/>
      <c r="U363" s="740"/>
      <c r="V363" s="740"/>
      <c r="W363" s="708"/>
      <c r="X363" s="727"/>
      <c r="Y363" s="727"/>
      <c r="Z363" s="700"/>
    </row>
    <row r="364" spans="1:26" ht="17.100000000000001" customHeight="1" x14ac:dyDescent="0.15">
      <c r="A364" s="762" t="s">
        <v>423</v>
      </c>
      <c r="B364" s="770"/>
      <c r="C364" s="770"/>
      <c r="D364" s="1063" t="s">
        <v>877</v>
      </c>
      <c r="E364" s="1064"/>
      <c r="F364" s="1064"/>
      <c r="G364" s="1064"/>
      <c r="H364" s="1064"/>
      <c r="I364" s="1064"/>
      <c r="J364" s="1064"/>
      <c r="K364" s="1064"/>
      <c r="L364" s="1064"/>
      <c r="M364" s="1064"/>
      <c r="N364" s="1064"/>
      <c r="O364" s="1064"/>
      <c r="P364" s="1064"/>
      <c r="Q364" s="1064"/>
      <c r="R364" s="1064"/>
      <c r="S364" s="1064"/>
      <c r="T364" s="1065"/>
      <c r="U364" s="704" t="s">
        <v>25</v>
      </c>
      <c r="V364" s="704"/>
      <c r="W364" s="704"/>
      <c r="X364" s="904"/>
      <c r="Y364" s="904"/>
      <c r="Z364" s="986"/>
    </row>
    <row r="365" spans="1:26" ht="17.100000000000001" customHeight="1" x14ac:dyDescent="0.15">
      <c r="A365" s="772"/>
      <c r="B365" s="773"/>
      <c r="C365" s="773"/>
      <c r="D365" s="1066"/>
      <c r="E365" s="1067"/>
      <c r="F365" s="1067"/>
      <c r="G365" s="1067"/>
      <c r="H365" s="1067"/>
      <c r="I365" s="1067"/>
      <c r="J365" s="1067"/>
      <c r="K365" s="1067"/>
      <c r="L365" s="1067"/>
      <c r="M365" s="1067"/>
      <c r="N365" s="1067"/>
      <c r="O365" s="1067"/>
      <c r="P365" s="1067"/>
      <c r="Q365" s="1067"/>
      <c r="R365" s="1067"/>
      <c r="S365" s="1067"/>
      <c r="T365" s="1068"/>
      <c r="U365" s="740"/>
      <c r="V365" s="740"/>
      <c r="W365" s="740"/>
      <c r="X365" s="950"/>
      <c r="Y365" s="950"/>
      <c r="Z365" s="960"/>
    </row>
    <row r="366" spans="1:26" ht="17.100000000000001" customHeight="1" x14ac:dyDescent="0.15">
      <c r="A366" s="772"/>
      <c r="B366" s="773"/>
      <c r="C366" s="773"/>
      <c r="D366" s="1066"/>
      <c r="E366" s="1067"/>
      <c r="F366" s="1067"/>
      <c r="G366" s="1067"/>
      <c r="H366" s="1067"/>
      <c r="I366" s="1067"/>
      <c r="J366" s="1067"/>
      <c r="K366" s="1067"/>
      <c r="L366" s="1067"/>
      <c r="M366" s="1067"/>
      <c r="N366" s="1067"/>
      <c r="O366" s="1067"/>
      <c r="P366" s="1067"/>
      <c r="Q366" s="1067"/>
      <c r="R366" s="1067"/>
      <c r="S366" s="1067"/>
      <c r="T366" s="1068"/>
      <c r="U366" s="740"/>
      <c r="V366" s="740"/>
      <c r="W366" s="740"/>
      <c r="X366" s="904"/>
      <c r="Y366" s="904"/>
      <c r="Z366" s="960"/>
    </row>
    <row r="367" spans="1:26" ht="17.100000000000001" customHeight="1" x14ac:dyDescent="0.15">
      <c r="A367" s="772"/>
      <c r="B367" s="773"/>
      <c r="C367" s="773"/>
      <c r="D367" s="1069"/>
      <c r="E367" s="1070"/>
      <c r="F367" s="1070"/>
      <c r="G367" s="1070"/>
      <c r="H367" s="1070"/>
      <c r="I367" s="1070"/>
      <c r="J367" s="1070"/>
      <c r="K367" s="1070"/>
      <c r="L367" s="1070"/>
      <c r="M367" s="1070"/>
      <c r="N367" s="1070"/>
      <c r="O367" s="1070"/>
      <c r="P367" s="1070"/>
      <c r="Q367" s="1070"/>
      <c r="R367" s="1070"/>
      <c r="S367" s="1070"/>
      <c r="T367" s="1071"/>
      <c r="U367" s="740"/>
      <c r="V367" s="740"/>
      <c r="W367" s="740"/>
      <c r="X367" s="951"/>
      <c r="Y367" s="951"/>
      <c r="Z367" s="961"/>
    </row>
    <row r="368" spans="1:26" ht="17.100000000000001" customHeight="1" x14ac:dyDescent="0.15">
      <c r="A368" s="772"/>
      <c r="B368" s="773"/>
      <c r="C368" s="773"/>
      <c r="D368" s="1171" t="s">
        <v>247</v>
      </c>
      <c r="E368" s="1172"/>
      <c r="F368" s="1172"/>
      <c r="G368" s="1172"/>
      <c r="H368" s="1172"/>
      <c r="I368" s="1172"/>
      <c r="J368" s="1172"/>
      <c r="K368" s="1172"/>
      <c r="L368" s="1172"/>
      <c r="M368" s="1172"/>
      <c r="N368" s="1172"/>
      <c r="O368" s="1172"/>
      <c r="P368" s="1172"/>
      <c r="Q368" s="1172"/>
      <c r="R368" s="1172"/>
      <c r="S368" s="1172"/>
      <c r="T368" s="1173"/>
      <c r="U368" s="740"/>
      <c r="V368" s="740"/>
      <c r="W368" s="740"/>
      <c r="X368" s="959"/>
      <c r="Y368" s="959"/>
      <c r="Z368" s="959"/>
    </row>
    <row r="369" spans="1:26" ht="17.100000000000001" customHeight="1" x14ac:dyDescent="0.15">
      <c r="A369" s="772"/>
      <c r="B369" s="773"/>
      <c r="C369" s="773"/>
      <c r="D369" s="1066"/>
      <c r="E369" s="1067"/>
      <c r="F369" s="1067"/>
      <c r="G369" s="1067"/>
      <c r="H369" s="1067"/>
      <c r="I369" s="1067"/>
      <c r="J369" s="1067"/>
      <c r="K369" s="1067"/>
      <c r="L369" s="1067"/>
      <c r="M369" s="1067"/>
      <c r="N369" s="1067"/>
      <c r="O369" s="1067"/>
      <c r="P369" s="1067"/>
      <c r="Q369" s="1067"/>
      <c r="R369" s="1067"/>
      <c r="S369" s="1067"/>
      <c r="T369" s="1068"/>
      <c r="U369" s="740"/>
      <c r="V369" s="740"/>
      <c r="W369" s="740"/>
      <c r="X369" s="960"/>
      <c r="Y369" s="960"/>
      <c r="Z369" s="960"/>
    </row>
    <row r="370" spans="1:26" ht="17.100000000000001" customHeight="1" x14ac:dyDescent="0.15">
      <c r="A370" s="772"/>
      <c r="B370" s="773"/>
      <c r="C370" s="773"/>
      <c r="D370" s="1066"/>
      <c r="E370" s="1067"/>
      <c r="F370" s="1067"/>
      <c r="G370" s="1067"/>
      <c r="H370" s="1067"/>
      <c r="I370" s="1067"/>
      <c r="J370" s="1067"/>
      <c r="K370" s="1067"/>
      <c r="L370" s="1067"/>
      <c r="M370" s="1067"/>
      <c r="N370" s="1067"/>
      <c r="O370" s="1067"/>
      <c r="P370" s="1067"/>
      <c r="Q370" s="1067"/>
      <c r="R370" s="1067"/>
      <c r="S370" s="1067"/>
      <c r="T370" s="1068"/>
      <c r="U370" s="740"/>
      <c r="V370" s="740"/>
      <c r="W370" s="740"/>
      <c r="X370" s="960"/>
      <c r="Y370" s="960"/>
      <c r="Z370" s="960"/>
    </row>
    <row r="371" spans="1:26" ht="17.100000000000001" customHeight="1" x14ac:dyDescent="0.15">
      <c r="A371" s="772"/>
      <c r="B371" s="773"/>
      <c r="C371" s="773"/>
      <c r="D371" s="1069"/>
      <c r="E371" s="1070"/>
      <c r="F371" s="1070"/>
      <c r="G371" s="1070"/>
      <c r="H371" s="1070"/>
      <c r="I371" s="1070"/>
      <c r="J371" s="1070"/>
      <c r="K371" s="1070"/>
      <c r="L371" s="1070"/>
      <c r="M371" s="1070"/>
      <c r="N371" s="1070"/>
      <c r="O371" s="1070"/>
      <c r="P371" s="1070"/>
      <c r="Q371" s="1070"/>
      <c r="R371" s="1070"/>
      <c r="S371" s="1070"/>
      <c r="T371" s="1071"/>
      <c r="U371" s="740"/>
      <c r="V371" s="740"/>
      <c r="W371" s="740"/>
      <c r="X371" s="961"/>
      <c r="Y371" s="961"/>
      <c r="Z371" s="961"/>
    </row>
    <row r="372" spans="1:26" ht="17.100000000000001" customHeight="1" x14ac:dyDescent="0.15">
      <c r="A372" s="772"/>
      <c r="B372" s="773"/>
      <c r="C372" s="773"/>
      <c r="D372" s="759" t="s">
        <v>248</v>
      </c>
      <c r="E372" s="760"/>
      <c r="F372" s="760"/>
      <c r="G372" s="760"/>
      <c r="H372" s="760"/>
      <c r="I372" s="760"/>
      <c r="J372" s="760"/>
      <c r="K372" s="760"/>
      <c r="L372" s="760"/>
      <c r="M372" s="760"/>
      <c r="N372" s="760"/>
      <c r="O372" s="760"/>
      <c r="P372" s="760"/>
      <c r="Q372" s="760"/>
      <c r="R372" s="760"/>
      <c r="S372" s="760"/>
      <c r="T372" s="761"/>
      <c r="U372" s="740"/>
      <c r="V372" s="740"/>
      <c r="W372" s="740"/>
      <c r="X372" s="768"/>
      <c r="Y372" s="768"/>
      <c r="Z372" s="768"/>
    </row>
    <row r="373" spans="1:26" ht="17.100000000000001" customHeight="1" x14ac:dyDescent="0.15">
      <c r="A373" s="772"/>
      <c r="B373" s="773"/>
      <c r="C373" s="773"/>
      <c r="D373" s="715"/>
      <c r="E373" s="716"/>
      <c r="F373" s="716"/>
      <c r="G373" s="716"/>
      <c r="H373" s="716"/>
      <c r="I373" s="716"/>
      <c r="J373" s="716"/>
      <c r="K373" s="716"/>
      <c r="L373" s="716"/>
      <c r="M373" s="716"/>
      <c r="N373" s="716"/>
      <c r="O373" s="716"/>
      <c r="P373" s="716"/>
      <c r="Q373" s="716"/>
      <c r="R373" s="716"/>
      <c r="S373" s="716"/>
      <c r="T373" s="717"/>
      <c r="U373" s="740"/>
      <c r="V373" s="740"/>
      <c r="W373" s="740"/>
      <c r="X373" s="798"/>
      <c r="Y373" s="798"/>
      <c r="Z373" s="798"/>
    </row>
    <row r="374" spans="1:26" ht="17.100000000000001" customHeight="1" x14ac:dyDescent="0.15">
      <c r="A374" s="772"/>
      <c r="B374" s="773"/>
      <c r="C374" s="773"/>
      <c r="D374" s="21" t="s">
        <v>8</v>
      </c>
      <c r="E374" s="24" t="s">
        <v>249</v>
      </c>
      <c r="F374" s="92"/>
      <c r="G374" s="92"/>
      <c r="H374" s="92"/>
      <c r="I374" s="92"/>
      <c r="J374" s="92"/>
      <c r="K374" s="92"/>
      <c r="L374" s="92"/>
      <c r="M374" s="92"/>
      <c r="N374" s="92"/>
      <c r="O374" s="92"/>
      <c r="P374" s="92"/>
      <c r="Q374" s="92"/>
      <c r="R374" s="92"/>
      <c r="S374" s="92"/>
      <c r="T374" s="93"/>
      <c r="U374" s="740"/>
      <c r="V374" s="740"/>
      <c r="W374" s="740"/>
      <c r="X374" s="798"/>
      <c r="Y374" s="798"/>
      <c r="Z374" s="798"/>
    </row>
    <row r="375" spans="1:26" ht="17.100000000000001" customHeight="1" x14ac:dyDescent="0.15">
      <c r="A375" s="772"/>
      <c r="B375" s="773"/>
      <c r="C375" s="773"/>
      <c r="D375" s="21" t="s">
        <v>10</v>
      </c>
      <c r="E375" s="24" t="s">
        <v>250</v>
      </c>
      <c r="F375" s="92"/>
      <c r="G375" s="92"/>
      <c r="H375" s="92"/>
      <c r="I375" s="92"/>
      <c r="J375" s="92"/>
      <c r="K375" s="92"/>
      <c r="L375" s="92"/>
      <c r="M375" s="92"/>
      <c r="N375" s="92"/>
      <c r="O375" s="92"/>
      <c r="P375" s="92"/>
      <c r="Q375" s="92"/>
      <c r="R375" s="92"/>
      <c r="S375" s="92"/>
      <c r="T375" s="93"/>
      <c r="U375" s="740"/>
      <c r="V375" s="740"/>
      <c r="W375" s="740"/>
      <c r="X375" s="798"/>
      <c r="Y375" s="798"/>
      <c r="Z375" s="798"/>
    </row>
    <row r="376" spans="1:26" ht="17.100000000000001" customHeight="1" x14ac:dyDescent="0.15">
      <c r="A376" s="772"/>
      <c r="B376" s="773"/>
      <c r="C376" s="773"/>
      <c r="D376" s="21" t="s">
        <v>53</v>
      </c>
      <c r="E376" s="24" t="s">
        <v>251</v>
      </c>
      <c r="F376" s="92"/>
      <c r="G376" s="92"/>
      <c r="H376" s="92"/>
      <c r="I376" s="92"/>
      <c r="J376" s="92"/>
      <c r="K376" s="92"/>
      <c r="L376" s="92"/>
      <c r="M376" s="92"/>
      <c r="N376" s="92"/>
      <c r="O376" s="92"/>
      <c r="P376" s="92"/>
      <c r="Q376" s="92"/>
      <c r="R376" s="92"/>
      <c r="S376" s="92"/>
      <c r="T376" s="93"/>
      <c r="U376" s="740"/>
      <c r="V376" s="740"/>
      <c r="W376" s="740"/>
      <c r="X376" s="798"/>
      <c r="Y376" s="798"/>
      <c r="Z376" s="798"/>
    </row>
    <row r="377" spans="1:26" ht="17.100000000000001" customHeight="1" x14ac:dyDescent="0.15">
      <c r="A377" s="772"/>
      <c r="B377" s="773"/>
      <c r="C377" s="773"/>
      <c r="D377" s="21" t="s">
        <v>52</v>
      </c>
      <c r="E377" s="773" t="s">
        <v>670</v>
      </c>
      <c r="F377" s="773"/>
      <c r="G377" s="773"/>
      <c r="H377" s="773"/>
      <c r="I377" s="773"/>
      <c r="J377" s="773"/>
      <c r="K377" s="773"/>
      <c r="L377" s="773"/>
      <c r="M377" s="773"/>
      <c r="N377" s="773"/>
      <c r="O377" s="773"/>
      <c r="P377" s="773"/>
      <c r="Q377" s="773"/>
      <c r="R377" s="773"/>
      <c r="S377" s="773"/>
      <c r="T377" s="774"/>
      <c r="U377" s="740"/>
      <c r="V377" s="740"/>
      <c r="W377" s="740"/>
      <c r="X377" s="798"/>
      <c r="Y377" s="798"/>
      <c r="Z377" s="798"/>
    </row>
    <row r="378" spans="1:26" ht="17.100000000000001" customHeight="1" x14ac:dyDescent="0.15">
      <c r="A378" s="772"/>
      <c r="B378" s="773"/>
      <c r="C378" s="773"/>
      <c r="D378" s="21"/>
      <c r="E378" s="773"/>
      <c r="F378" s="773"/>
      <c r="G378" s="773"/>
      <c r="H378" s="773"/>
      <c r="I378" s="773"/>
      <c r="J378" s="773"/>
      <c r="K378" s="773"/>
      <c r="L378" s="773"/>
      <c r="M378" s="773"/>
      <c r="N378" s="773"/>
      <c r="O378" s="773"/>
      <c r="P378" s="773"/>
      <c r="Q378" s="773"/>
      <c r="R378" s="773"/>
      <c r="S378" s="773"/>
      <c r="T378" s="774"/>
      <c r="U378" s="740"/>
      <c r="V378" s="740"/>
      <c r="W378" s="740"/>
      <c r="X378" s="798"/>
      <c r="Y378" s="798"/>
      <c r="Z378" s="798"/>
    </row>
    <row r="379" spans="1:26" ht="17.100000000000001" customHeight="1" x14ac:dyDescent="0.15">
      <c r="A379" s="772"/>
      <c r="B379" s="773"/>
      <c r="C379" s="773"/>
      <c r="D379" s="21"/>
      <c r="E379" s="773"/>
      <c r="F379" s="773"/>
      <c r="G379" s="773"/>
      <c r="H379" s="773"/>
      <c r="I379" s="773"/>
      <c r="J379" s="773"/>
      <c r="K379" s="773"/>
      <c r="L379" s="773"/>
      <c r="M379" s="773"/>
      <c r="N379" s="773"/>
      <c r="O379" s="773"/>
      <c r="P379" s="773"/>
      <c r="Q379" s="773"/>
      <c r="R379" s="773"/>
      <c r="S379" s="773"/>
      <c r="T379" s="774"/>
      <c r="U379" s="740"/>
      <c r="V379" s="740"/>
      <c r="W379" s="740"/>
      <c r="X379" s="798"/>
      <c r="Y379" s="798"/>
      <c r="Z379" s="798"/>
    </row>
    <row r="380" spans="1:26" ht="17.100000000000001" customHeight="1" x14ac:dyDescent="0.15">
      <c r="A380" s="772"/>
      <c r="B380" s="773"/>
      <c r="C380" s="773"/>
      <c r="D380" s="94"/>
      <c r="E380" s="841"/>
      <c r="F380" s="841"/>
      <c r="G380" s="841"/>
      <c r="H380" s="841"/>
      <c r="I380" s="841"/>
      <c r="J380" s="841"/>
      <c r="K380" s="841"/>
      <c r="L380" s="841"/>
      <c r="M380" s="841"/>
      <c r="N380" s="841"/>
      <c r="O380" s="841"/>
      <c r="P380" s="841"/>
      <c r="Q380" s="841"/>
      <c r="R380" s="841"/>
      <c r="S380" s="841"/>
      <c r="T380" s="842"/>
      <c r="U380" s="740"/>
      <c r="V380" s="740"/>
      <c r="W380" s="740"/>
      <c r="X380" s="799"/>
      <c r="Y380" s="799"/>
      <c r="Z380" s="799"/>
    </row>
    <row r="381" spans="1:26" ht="17.100000000000001" customHeight="1" x14ac:dyDescent="0.15">
      <c r="A381" s="772"/>
      <c r="B381" s="773"/>
      <c r="C381" s="773"/>
      <c r="D381" s="800" t="s">
        <v>252</v>
      </c>
      <c r="E381" s="801"/>
      <c r="F381" s="801"/>
      <c r="G381" s="801"/>
      <c r="H381" s="801"/>
      <c r="I381" s="801"/>
      <c r="J381" s="801"/>
      <c r="K381" s="801"/>
      <c r="L381" s="801"/>
      <c r="M381" s="801"/>
      <c r="N381" s="801"/>
      <c r="O381" s="801"/>
      <c r="P381" s="801"/>
      <c r="Q381" s="801"/>
      <c r="R381" s="801"/>
      <c r="S381" s="801"/>
      <c r="T381" s="802"/>
      <c r="U381" s="740"/>
      <c r="V381" s="740"/>
      <c r="W381" s="740"/>
      <c r="X381" s="957"/>
      <c r="Y381" s="957"/>
      <c r="Z381" s="957"/>
    </row>
    <row r="382" spans="1:26" ht="17.100000000000001" customHeight="1" x14ac:dyDescent="0.15">
      <c r="A382" s="772"/>
      <c r="B382" s="773"/>
      <c r="C382" s="773"/>
      <c r="D382" s="772"/>
      <c r="E382" s="773"/>
      <c r="F382" s="773"/>
      <c r="G382" s="773"/>
      <c r="H382" s="773"/>
      <c r="I382" s="773"/>
      <c r="J382" s="773"/>
      <c r="K382" s="773"/>
      <c r="L382" s="773"/>
      <c r="M382" s="773"/>
      <c r="N382" s="773"/>
      <c r="O382" s="773"/>
      <c r="P382" s="773"/>
      <c r="Q382" s="773"/>
      <c r="R382" s="773"/>
      <c r="S382" s="773"/>
      <c r="T382" s="774"/>
      <c r="U382" s="740"/>
      <c r="V382" s="740"/>
      <c r="W382" s="740"/>
      <c r="X382" s="904"/>
      <c r="Y382" s="904"/>
      <c r="Z382" s="904"/>
    </row>
    <row r="383" spans="1:26" ht="17.100000000000001" customHeight="1" x14ac:dyDescent="0.15">
      <c r="A383" s="772"/>
      <c r="B383" s="773"/>
      <c r="C383" s="773"/>
      <c r="D383" s="840"/>
      <c r="E383" s="841"/>
      <c r="F383" s="841"/>
      <c r="G383" s="841"/>
      <c r="H383" s="841"/>
      <c r="I383" s="841"/>
      <c r="J383" s="841"/>
      <c r="K383" s="841"/>
      <c r="L383" s="841"/>
      <c r="M383" s="841"/>
      <c r="N383" s="841"/>
      <c r="O383" s="841"/>
      <c r="P383" s="841"/>
      <c r="Q383" s="841"/>
      <c r="R383" s="841"/>
      <c r="S383" s="841"/>
      <c r="T383" s="842"/>
      <c r="U383" s="1108"/>
      <c r="V383" s="1108"/>
      <c r="W383" s="1108"/>
      <c r="X383" s="951"/>
      <c r="Y383" s="951"/>
      <c r="Z383" s="951"/>
    </row>
    <row r="384" spans="1:26" ht="17.100000000000001" customHeight="1" x14ac:dyDescent="0.15">
      <c r="A384" s="772"/>
      <c r="B384" s="773"/>
      <c r="C384" s="773"/>
      <c r="D384" s="759" t="s">
        <v>253</v>
      </c>
      <c r="E384" s="760"/>
      <c r="F384" s="760"/>
      <c r="G384" s="760"/>
      <c r="H384" s="760"/>
      <c r="I384" s="760"/>
      <c r="J384" s="760"/>
      <c r="K384" s="760"/>
      <c r="L384" s="760"/>
      <c r="M384" s="760"/>
      <c r="N384" s="760"/>
      <c r="O384" s="760"/>
      <c r="P384" s="760"/>
      <c r="Q384" s="760"/>
      <c r="R384" s="760"/>
      <c r="S384" s="760"/>
      <c r="T384" s="761"/>
      <c r="U384" s="996" t="s">
        <v>65</v>
      </c>
      <c r="V384" s="996"/>
      <c r="W384" s="996"/>
      <c r="X384" s="950"/>
      <c r="Y384" s="950"/>
      <c r="Z384" s="950"/>
    </row>
    <row r="385" spans="1:26" s="62" customFormat="1" ht="17.100000000000001" customHeight="1" x14ac:dyDescent="0.15">
      <c r="A385" s="772"/>
      <c r="B385" s="773"/>
      <c r="C385" s="773"/>
      <c r="D385" s="745"/>
      <c r="E385" s="746"/>
      <c r="F385" s="746"/>
      <c r="G385" s="746"/>
      <c r="H385" s="746"/>
      <c r="I385" s="746"/>
      <c r="J385" s="746"/>
      <c r="K385" s="746"/>
      <c r="L385" s="746"/>
      <c r="M385" s="746"/>
      <c r="N385" s="746"/>
      <c r="O385" s="746"/>
      <c r="P385" s="746"/>
      <c r="Q385" s="746"/>
      <c r="R385" s="746"/>
      <c r="S385" s="746"/>
      <c r="T385" s="747"/>
      <c r="U385" s="740"/>
      <c r="V385" s="740"/>
      <c r="W385" s="740"/>
      <c r="X385" s="951"/>
      <c r="Y385" s="951"/>
      <c r="Z385" s="951"/>
    </row>
    <row r="386" spans="1:26" s="62" customFormat="1" ht="17.100000000000001" customHeight="1" x14ac:dyDescent="0.15">
      <c r="A386" s="772"/>
      <c r="B386" s="773"/>
      <c r="C386" s="773"/>
      <c r="D386" s="759" t="s">
        <v>254</v>
      </c>
      <c r="E386" s="760"/>
      <c r="F386" s="760"/>
      <c r="G386" s="760"/>
      <c r="H386" s="760"/>
      <c r="I386" s="760"/>
      <c r="J386" s="760"/>
      <c r="K386" s="760"/>
      <c r="L386" s="760"/>
      <c r="M386" s="760"/>
      <c r="N386" s="760"/>
      <c r="O386" s="760"/>
      <c r="P386" s="760"/>
      <c r="Q386" s="760"/>
      <c r="R386" s="760"/>
      <c r="S386" s="760"/>
      <c r="T386" s="761"/>
      <c r="U386" s="740"/>
      <c r="V386" s="740"/>
      <c r="W386" s="740"/>
      <c r="X386" s="950"/>
      <c r="Y386" s="950"/>
      <c r="Z386" s="950"/>
    </row>
    <row r="387" spans="1:26" s="62" customFormat="1" ht="17.100000000000001" customHeight="1" x14ac:dyDescent="0.15">
      <c r="A387" s="772"/>
      <c r="B387" s="773"/>
      <c r="C387" s="773"/>
      <c r="D387" s="715"/>
      <c r="E387" s="716"/>
      <c r="F387" s="716"/>
      <c r="G387" s="716"/>
      <c r="H387" s="716"/>
      <c r="I387" s="716"/>
      <c r="J387" s="716"/>
      <c r="K387" s="716"/>
      <c r="L387" s="716"/>
      <c r="M387" s="716"/>
      <c r="N387" s="716"/>
      <c r="O387" s="716"/>
      <c r="P387" s="716"/>
      <c r="Q387" s="716"/>
      <c r="R387" s="716"/>
      <c r="S387" s="716"/>
      <c r="T387" s="717"/>
      <c r="U387" s="740"/>
      <c r="V387" s="740"/>
      <c r="W387" s="740"/>
      <c r="X387" s="904"/>
      <c r="Y387" s="904"/>
      <c r="Z387" s="904"/>
    </row>
    <row r="388" spans="1:26" s="62" customFormat="1" ht="17.100000000000001" customHeight="1" x14ac:dyDescent="0.15">
      <c r="A388" s="848"/>
      <c r="B388" s="775"/>
      <c r="C388" s="775"/>
      <c r="D388" s="718"/>
      <c r="E388" s="719"/>
      <c r="F388" s="719"/>
      <c r="G388" s="719"/>
      <c r="H388" s="719"/>
      <c r="I388" s="719"/>
      <c r="J388" s="719"/>
      <c r="K388" s="719"/>
      <c r="L388" s="719"/>
      <c r="M388" s="719"/>
      <c r="N388" s="719"/>
      <c r="O388" s="719"/>
      <c r="P388" s="719"/>
      <c r="Q388" s="719"/>
      <c r="R388" s="719"/>
      <c r="S388" s="719"/>
      <c r="T388" s="720"/>
      <c r="U388" s="710"/>
      <c r="V388" s="710"/>
      <c r="W388" s="710"/>
      <c r="X388" s="904"/>
      <c r="Y388" s="904"/>
      <c r="Z388" s="904"/>
    </row>
    <row r="389" spans="1:26" s="62" customFormat="1" ht="17.100000000000001" customHeight="1" x14ac:dyDescent="0.15">
      <c r="A389" s="762" t="s">
        <v>424</v>
      </c>
      <c r="B389" s="770"/>
      <c r="C389" s="771"/>
      <c r="D389" s="762" t="s">
        <v>117</v>
      </c>
      <c r="E389" s="770"/>
      <c r="F389" s="770"/>
      <c r="G389" s="770"/>
      <c r="H389" s="770"/>
      <c r="I389" s="770"/>
      <c r="J389" s="770"/>
      <c r="K389" s="770"/>
      <c r="L389" s="770"/>
      <c r="M389" s="770"/>
      <c r="N389" s="770"/>
      <c r="O389" s="770"/>
      <c r="P389" s="770"/>
      <c r="Q389" s="770"/>
      <c r="R389" s="770"/>
      <c r="S389" s="770"/>
      <c r="T389" s="771"/>
      <c r="U389" s="703" t="s">
        <v>402</v>
      </c>
      <c r="V389" s="927"/>
      <c r="W389" s="928"/>
      <c r="X389" s="757"/>
      <c r="Y389" s="757"/>
      <c r="Z389" s="757"/>
    </row>
    <row r="390" spans="1:26" s="62" customFormat="1" ht="17.100000000000001" customHeight="1" x14ac:dyDescent="0.15">
      <c r="A390" s="772"/>
      <c r="B390" s="773"/>
      <c r="C390" s="774"/>
      <c r="D390" s="772"/>
      <c r="E390" s="773"/>
      <c r="F390" s="773"/>
      <c r="G390" s="773"/>
      <c r="H390" s="773"/>
      <c r="I390" s="773"/>
      <c r="J390" s="773"/>
      <c r="K390" s="773"/>
      <c r="L390" s="773"/>
      <c r="M390" s="773"/>
      <c r="N390" s="773"/>
      <c r="O390" s="773"/>
      <c r="P390" s="773"/>
      <c r="Q390" s="773"/>
      <c r="R390" s="773"/>
      <c r="S390" s="773"/>
      <c r="T390" s="774"/>
      <c r="U390" s="929"/>
      <c r="V390" s="930"/>
      <c r="W390" s="931"/>
      <c r="X390" s="757"/>
      <c r="Y390" s="757"/>
      <c r="Z390" s="757"/>
    </row>
    <row r="391" spans="1:26" s="62" customFormat="1" ht="17.100000000000001" customHeight="1" x14ac:dyDescent="0.15">
      <c r="A391" s="772"/>
      <c r="B391" s="773"/>
      <c r="C391" s="774"/>
      <c r="D391" s="772"/>
      <c r="E391" s="773"/>
      <c r="F391" s="773"/>
      <c r="G391" s="773"/>
      <c r="H391" s="773"/>
      <c r="I391" s="773"/>
      <c r="J391" s="773"/>
      <c r="K391" s="773"/>
      <c r="L391" s="773"/>
      <c r="M391" s="773"/>
      <c r="N391" s="773"/>
      <c r="O391" s="773"/>
      <c r="P391" s="773"/>
      <c r="Q391" s="773"/>
      <c r="R391" s="773"/>
      <c r="S391" s="773"/>
      <c r="T391" s="774"/>
      <c r="U391" s="929"/>
      <c r="V391" s="930"/>
      <c r="W391" s="931"/>
      <c r="X391" s="757"/>
      <c r="Y391" s="757"/>
      <c r="Z391" s="757"/>
    </row>
    <row r="392" spans="1:26" s="62" customFormat="1" ht="17.100000000000001" customHeight="1" x14ac:dyDescent="0.15">
      <c r="A392" s="848"/>
      <c r="B392" s="775"/>
      <c r="C392" s="776"/>
      <c r="D392" s="848"/>
      <c r="E392" s="775"/>
      <c r="F392" s="775"/>
      <c r="G392" s="775"/>
      <c r="H392" s="775"/>
      <c r="I392" s="775"/>
      <c r="J392" s="775"/>
      <c r="K392" s="775"/>
      <c r="L392" s="775"/>
      <c r="M392" s="775"/>
      <c r="N392" s="775"/>
      <c r="O392" s="775"/>
      <c r="P392" s="775"/>
      <c r="Q392" s="775"/>
      <c r="R392" s="775"/>
      <c r="S392" s="775"/>
      <c r="T392" s="776"/>
      <c r="U392" s="1072"/>
      <c r="V392" s="1073"/>
      <c r="W392" s="1074"/>
      <c r="X392" s="950"/>
      <c r="Y392" s="950"/>
      <c r="Z392" s="757"/>
    </row>
    <row r="393" spans="1:26" s="62" customFormat="1" ht="17.100000000000001" customHeight="1" x14ac:dyDescent="0.15">
      <c r="A393" s="762" t="s">
        <v>425</v>
      </c>
      <c r="B393" s="770"/>
      <c r="C393" s="771"/>
      <c r="D393" s="762" t="s">
        <v>257</v>
      </c>
      <c r="E393" s="770"/>
      <c r="F393" s="770"/>
      <c r="G393" s="770"/>
      <c r="H393" s="770"/>
      <c r="I393" s="770"/>
      <c r="J393" s="770"/>
      <c r="K393" s="770"/>
      <c r="L393" s="770"/>
      <c r="M393" s="770"/>
      <c r="N393" s="770"/>
      <c r="O393" s="770"/>
      <c r="P393" s="770"/>
      <c r="Q393" s="770"/>
      <c r="R393" s="770"/>
      <c r="S393" s="770"/>
      <c r="T393" s="771"/>
      <c r="U393" s="703" t="s">
        <v>263</v>
      </c>
      <c r="V393" s="704"/>
      <c r="W393" s="705"/>
      <c r="X393" s="1112"/>
      <c r="Y393" s="1061"/>
      <c r="Z393" s="756"/>
    </row>
    <row r="394" spans="1:26" s="62" customFormat="1" ht="17.100000000000001" customHeight="1" x14ac:dyDescent="0.15">
      <c r="A394" s="772"/>
      <c r="B394" s="773"/>
      <c r="C394" s="774"/>
      <c r="D394" s="772"/>
      <c r="E394" s="773"/>
      <c r="F394" s="773"/>
      <c r="G394" s="773"/>
      <c r="H394" s="773"/>
      <c r="I394" s="773"/>
      <c r="J394" s="773"/>
      <c r="K394" s="773"/>
      <c r="L394" s="773"/>
      <c r="M394" s="773"/>
      <c r="N394" s="773"/>
      <c r="O394" s="773"/>
      <c r="P394" s="773"/>
      <c r="Q394" s="773"/>
      <c r="R394" s="773"/>
      <c r="S394" s="773"/>
      <c r="T394" s="774"/>
      <c r="U394" s="706"/>
      <c r="V394" s="740"/>
      <c r="W394" s="708"/>
      <c r="X394" s="1113"/>
      <c r="Y394" s="863"/>
      <c r="Z394" s="700"/>
    </row>
    <row r="395" spans="1:26" s="62" customFormat="1" ht="17.100000000000001" customHeight="1" x14ac:dyDescent="0.15">
      <c r="A395" s="772"/>
      <c r="B395" s="773"/>
      <c r="C395" s="774"/>
      <c r="D395" s="840"/>
      <c r="E395" s="841"/>
      <c r="F395" s="841"/>
      <c r="G395" s="841"/>
      <c r="H395" s="841"/>
      <c r="I395" s="841"/>
      <c r="J395" s="841"/>
      <c r="K395" s="841"/>
      <c r="L395" s="841"/>
      <c r="M395" s="841"/>
      <c r="N395" s="841"/>
      <c r="O395" s="841"/>
      <c r="P395" s="841"/>
      <c r="Q395" s="841"/>
      <c r="R395" s="841"/>
      <c r="S395" s="841"/>
      <c r="T395" s="842"/>
      <c r="U395" s="706"/>
      <c r="V395" s="740"/>
      <c r="W395" s="708"/>
      <c r="X395" s="1113"/>
      <c r="Y395" s="1062"/>
      <c r="Z395" s="743"/>
    </row>
    <row r="396" spans="1:26" s="62" customFormat="1" ht="17.100000000000001" customHeight="1" x14ac:dyDescent="0.15">
      <c r="A396" s="772"/>
      <c r="B396" s="773"/>
      <c r="C396" s="774"/>
      <c r="D396" s="759" t="s">
        <v>256</v>
      </c>
      <c r="E396" s="760"/>
      <c r="F396" s="760"/>
      <c r="G396" s="760"/>
      <c r="H396" s="760"/>
      <c r="I396" s="760"/>
      <c r="J396" s="760"/>
      <c r="K396" s="760"/>
      <c r="L396" s="760"/>
      <c r="M396" s="760"/>
      <c r="N396" s="760"/>
      <c r="O396" s="760"/>
      <c r="P396" s="760"/>
      <c r="Q396" s="760"/>
      <c r="R396" s="760"/>
      <c r="S396" s="760"/>
      <c r="T396" s="761"/>
      <c r="U396" s="706"/>
      <c r="V396" s="740"/>
      <c r="W396" s="708"/>
      <c r="X396" s="964"/>
      <c r="Y396" s="897"/>
      <c r="Z396" s="727"/>
    </row>
    <row r="397" spans="1:26" s="62" customFormat="1" ht="17.100000000000001" customHeight="1" x14ac:dyDescent="0.15">
      <c r="A397" s="772"/>
      <c r="B397" s="773"/>
      <c r="C397" s="774"/>
      <c r="D397" s="715"/>
      <c r="E397" s="716"/>
      <c r="F397" s="716"/>
      <c r="G397" s="716"/>
      <c r="H397" s="716"/>
      <c r="I397" s="716"/>
      <c r="J397" s="716"/>
      <c r="K397" s="716"/>
      <c r="L397" s="716"/>
      <c r="M397" s="716"/>
      <c r="N397" s="716"/>
      <c r="O397" s="716"/>
      <c r="P397" s="716"/>
      <c r="Q397" s="716"/>
      <c r="R397" s="716"/>
      <c r="S397" s="716"/>
      <c r="T397" s="717"/>
      <c r="U397" s="706"/>
      <c r="V397" s="740"/>
      <c r="W397" s="708"/>
      <c r="X397" s="964"/>
      <c r="Y397" s="769"/>
      <c r="Z397" s="750"/>
    </row>
    <row r="398" spans="1:26" s="62" customFormat="1" ht="17.100000000000001" customHeight="1" x14ac:dyDescent="0.15">
      <c r="A398" s="772"/>
      <c r="B398" s="773"/>
      <c r="C398" s="774"/>
      <c r="D398" s="745"/>
      <c r="E398" s="746"/>
      <c r="F398" s="746"/>
      <c r="G398" s="746"/>
      <c r="H398" s="746"/>
      <c r="I398" s="746"/>
      <c r="J398" s="746"/>
      <c r="K398" s="746"/>
      <c r="L398" s="746"/>
      <c r="M398" s="746"/>
      <c r="N398" s="746"/>
      <c r="O398" s="746"/>
      <c r="P398" s="746"/>
      <c r="Q398" s="746"/>
      <c r="R398" s="746"/>
      <c r="S398" s="746"/>
      <c r="T398" s="747"/>
      <c r="U398" s="706"/>
      <c r="V398" s="740"/>
      <c r="W398" s="708"/>
      <c r="X398" s="964"/>
      <c r="Y398" s="769"/>
      <c r="Z398" s="750"/>
    </row>
    <row r="399" spans="1:26" s="62" customFormat="1" ht="17.100000000000001" customHeight="1" x14ac:dyDescent="0.15">
      <c r="A399" s="772"/>
      <c r="B399" s="773"/>
      <c r="C399" s="774"/>
      <c r="D399" s="759" t="s">
        <v>258</v>
      </c>
      <c r="E399" s="760"/>
      <c r="F399" s="760"/>
      <c r="G399" s="760"/>
      <c r="H399" s="760"/>
      <c r="I399" s="760"/>
      <c r="J399" s="760"/>
      <c r="K399" s="760"/>
      <c r="L399" s="760"/>
      <c r="M399" s="760"/>
      <c r="N399" s="760"/>
      <c r="O399" s="760"/>
      <c r="P399" s="760"/>
      <c r="Q399" s="760"/>
      <c r="R399" s="760"/>
      <c r="S399" s="760"/>
      <c r="T399" s="761"/>
      <c r="U399" s="706"/>
      <c r="V399" s="740"/>
      <c r="W399" s="708"/>
      <c r="X399" s="964"/>
      <c r="Y399" s="993"/>
      <c r="Z399" s="974"/>
    </row>
    <row r="400" spans="1:26" s="62" customFormat="1" ht="17.100000000000001" customHeight="1" x14ac:dyDescent="0.15">
      <c r="A400" s="772"/>
      <c r="B400" s="773"/>
      <c r="C400" s="774"/>
      <c r="D400" s="745"/>
      <c r="E400" s="746"/>
      <c r="F400" s="746"/>
      <c r="G400" s="746"/>
      <c r="H400" s="746"/>
      <c r="I400" s="746"/>
      <c r="J400" s="746"/>
      <c r="K400" s="746"/>
      <c r="L400" s="746"/>
      <c r="M400" s="746"/>
      <c r="N400" s="746"/>
      <c r="O400" s="746"/>
      <c r="P400" s="746"/>
      <c r="Q400" s="746"/>
      <c r="R400" s="746"/>
      <c r="S400" s="746"/>
      <c r="T400" s="747"/>
      <c r="U400" s="706"/>
      <c r="V400" s="740"/>
      <c r="W400" s="708"/>
      <c r="X400" s="964"/>
      <c r="Y400" s="993"/>
      <c r="Z400" s="974"/>
    </row>
    <row r="401" spans="1:26" s="62" customFormat="1" ht="17.100000000000001" customHeight="1" x14ac:dyDescent="0.15">
      <c r="A401" s="772"/>
      <c r="B401" s="773"/>
      <c r="C401" s="774"/>
      <c r="D401" s="759" t="s">
        <v>259</v>
      </c>
      <c r="E401" s="760"/>
      <c r="F401" s="760"/>
      <c r="G401" s="760"/>
      <c r="H401" s="760"/>
      <c r="I401" s="760"/>
      <c r="J401" s="760"/>
      <c r="K401" s="760"/>
      <c r="L401" s="760"/>
      <c r="M401" s="760"/>
      <c r="N401" s="760"/>
      <c r="O401" s="760"/>
      <c r="P401" s="760"/>
      <c r="Q401" s="760"/>
      <c r="R401" s="760"/>
      <c r="S401" s="760"/>
      <c r="T401" s="761"/>
      <c r="U401" s="706"/>
      <c r="V401" s="740"/>
      <c r="W401" s="708"/>
      <c r="X401" s="1114"/>
      <c r="Y401" s="728"/>
      <c r="Z401" s="699"/>
    </row>
    <row r="402" spans="1:26" s="62" customFormat="1" ht="17.100000000000001" customHeight="1" x14ac:dyDescent="0.15">
      <c r="A402" s="772"/>
      <c r="B402" s="773"/>
      <c r="C402" s="774"/>
      <c r="D402" s="715"/>
      <c r="E402" s="716"/>
      <c r="F402" s="716"/>
      <c r="G402" s="716"/>
      <c r="H402" s="716"/>
      <c r="I402" s="716"/>
      <c r="J402" s="716"/>
      <c r="K402" s="716"/>
      <c r="L402" s="716"/>
      <c r="M402" s="716"/>
      <c r="N402" s="716"/>
      <c r="O402" s="716"/>
      <c r="P402" s="716"/>
      <c r="Q402" s="716"/>
      <c r="R402" s="716"/>
      <c r="S402" s="716"/>
      <c r="T402" s="717"/>
      <c r="U402" s="706"/>
      <c r="V402" s="740"/>
      <c r="W402" s="708"/>
      <c r="X402" s="1113"/>
      <c r="Y402" s="726"/>
      <c r="Z402" s="700"/>
    </row>
    <row r="403" spans="1:26" s="62" customFormat="1" ht="17.100000000000001" customHeight="1" x14ac:dyDescent="0.15">
      <c r="A403" s="772"/>
      <c r="B403" s="773"/>
      <c r="C403" s="774"/>
      <c r="D403" s="715"/>
      <c r="E403" s="716"/>
      <c r="F403" s="716"/>
      <c r="G403" s="716"/>
      <c r="H403" s="716"/>
      <c r="I403" s="716"/>
      <c r="J403" s="716"/>
      <c r="K403" s="716"/>
      <c r="L403" s="716"/>
      <c r="M403" s="716"/>
      <c r="N403" s="716"/>
      <c r="O403" s="716"/>
      <c r="P403" s="716"/>
      <c r="Q403" s="716"/>
      <c r="R403" s="716"/>
      <c r="S403" s="716"/>
      <c r="T403" s="717"/>
      <c r="U403" s="706"/>
      <c r="V403" s="740"/>
      <c r="W403" s="708"/>
      <c r="X403" s="1113"/>
      <c r="Y403" s="726"/>
      <c r="Z403" s="700"/>
    </row>
    <row r="404" spans="1:26" s="62" customFormat="1" ht="17.100000000000001" customHeight="1" x14ac:dyDescent="0.15">
      <c r="A404" s="772"/>
      <c r="B404" s="773"/>
      <c r="C404" s="774"/>
      <c r="D404" s="715"/>
      <c r="E404" s="716"/>
      <c r="F404" s="716"/>
      <c r="G404" s="716"/>
      <c r="H404" s="716"/>
      <c r="I404" s="716"/>
      <c r="J404" s="716"/>
      <c r="K404" s="716"/>
      <c r="L404" s="716"/>
      <c r="M404" s="716"/>
      <c r="N404" s="716"/>
      <c r="O404" s="716"/>
      <c r="P404" s="716"/>
      <c r="Q404" s="716"/>
      <c r="R404" s="716"/>
      <c r="S404" s="716"/>
      <c r="T404" s="717"/>
      <c r="U404" s="706"/>
      <c r="V404" s="740"/>
      <c r="W404" s="708"/>
      <c r="X404" s="1113"/>
      <c r="Y404" s="726"/>
      <c r="Z404" s="700"/>
    </row>
    <row r="405" spans="1:26" s="62" customFormat="1" ht="17.100000000000001" customHeight="1" x14ac:dyDescent="0.15">
      <c r="A405" s="772"/>
      <c r="B405" s="773"/>
      <c r="C405" s="774"/>
      <c r="D405" s="52" t="s">
        <v>265</v>
      </c>
      <c r="E405" s="773" t="s">
        <v>266</v>
      </c>
      <c r="F405" s="773"/>
      <c r="G405" s="773"/>
      <c r="H405" s="773"/>
      <c r="I405" s="773"/>
      <c r="J405" s="773"/>
      <c r="K405" s="773"/>
      <c r="L405" s="773"/>
      <c r="M405" s="773"/>
      <c r="N405" s="773"/>
      <c r="O405" s="773"/>
      <c r="P405" s="773"/>
      <c r="Q405" s="773"/>
      <c r="R405" s="773"/>
      <c r="S405" s="773"/>
      <c r="T405" s="773"/>
      <c r="U405" s="706"/>
      <c r="V405" s="740"/>
      <c r="W405" s="708"/>
      <c r="X405" s="1113"/>
      <c r="Y405" s="726"/>
      <c r="Z405" s="700"/>
    </row>
    <row r="406" spans="1:26" s="62" customFormat="1" ht="17.100000000000001" customHeight="1" x14ac:dyDescent="0.15">
      <c r="A406" s="772"/>
      <c r="B406" s="773"/>
      <c r="C406" s="774"/>
      <c r="D406" s="371"/>
      <c r="E406" s="841"/>
      <c r="F406" s="841"/>
      <c r="G406" s="841"/>
      <c r="H406" s="841"/>
      <c r="I406" s="841"/>
      <c r="J406" s="841"/>
      <c r="K406" s="841"/>
      <c r="L406" s="841"/>
      <c r="M406" s="841"/>
      <c r="N406" s="841"/>
      <c r="O406" s="841"/>
      <c r="P406" s="841"/>
      <c r="Q406" s="841"/>
      <c r="R406" s="841"/>
      <c r="S406" s="841"/>
      <c r="T406" s="841"/>
      <c r="U406" s="706"/>
      <c r="V406" s="740"/>
      <c r="W406" s="708"/>
      <c r="X406" s="963"/>
      <c r="Y406" s="727"/>
      <c r="Z406" s="743"/>
    </row>
    <row r="407" spans="1:26" s="62" customFormat="1" ht="17.100000000000001" customHeight="1" x14ac:dyDescent="0.15">
      <c r="A407" s="772"/>
      <c r="B407" s="773"/>
      <c r="C407" s="774"/>
      <c r="D407" s="800" t="s">
        <v>260</v>
      </c>
      <c r="E407" s="801"/>
      <c r="F407" s="801"/>
      <c r="G407" s="801"/>
      <c r="H407" s="801"/>
      <c r="I407" s="801"/>
      <c r="J407" s="801"/>
      <c r="K407" s="801"/>
      <c r="L407" s="801"/>
      <c r="M407" s="801"/>
      <c r="N407" s="801"/>
      <c r="O407" s="801"/>
      <c r="P407" s="801"/>
      <c r="Q407" s="801"/>
      <c r="R407" s="801"/>
      <c r="S407" s="801"/>
      <c r="T407" s="802"/>
      <c r="U407" s="706"/>
      <c r="V407" s="740"/>
      <c r="W407" s="708"/>
      <c r="X407" s="963"/>
      <c r="Y407" s="897"/>
      <c r="Z407" s="727"/>
    </row>
    <row r="408" spans="1:26" s="62" customFormat="1" ht="17.100000000000001" customHeight="1" x14ac:dyDescent="0.15">
      <c r="A408" s="772"/>
      <c r="B408" s="773"/>
      <c r="C408" s="774"/>
      <c r="D408" s="772"/>
      <c r="E408" s="773"/>
      <c r="F408" s="773"/>
      <c r="G408" s="773"/>
      <c r="H408" s="773"/>
      <c r="I408" s="773"/>
      <c r="J408" s="773"/>
      <c r="K408" s="773"/>
      <c r="L408" s="773"/>
      <c r="M408" s="773"/>
      <c r="N408" s="773"/>
      <c r="O408" s="773"/>
      <c r="P408" s="773"/>
      <c r="Q408" s="773"/>
      <c r="R408" s="773"/>
      <c r="S408" s="773"/>
      <c r="T408" s="774"/>
      <c r="U408" s="706"/>
      <c r="V408" s="740"/>
      <c r="W408" s="708"/>
      <c r="X408" s="964"/>
      <c r="Y408" s="769"/>
      <c r="Z408" s="750"/>
    </row>
    <row r="409" spans="1:26" s="62" customFormat="1" ht="17.100000000000001" customHeight="1" x14ac:dyDescent="0.15">
      <c r="A409" s="772"/>
      <c r="B409" s="773"/>
      <c r="C409" s="774"/>
      <c r="D409" s="772"/>
      <c r="E409" s="773"/>
      <c r="F409" s="773"/>
      <c r="G409" s="773"/>
      <c r="H409" s="773"/>
      <c r="I409" s="773"/>
      <c r="J409" s="773"/>
      <c r="K409" s="773"/>
      <c r="L409" s="773"/>
      <c r="M409" s="773"/>
      <c r="N409" s="773"/>
      <c r="O409" s="773"/>
      <c r="P409" s="773"/>
      <c r="Q409" s="773"/>
      <c r="R409" s="773"/>
      <c r="S409" s="773"/>
      <c r="T409" s="774"/>
      <c r="U409" s="706"/>
      <c r="V409" s="740"/>
      <c r="W409" s="708"/>
      <c r="X409" s="964"/>
      <c r="Y409" s="769"/>
      <c r="Z409" s="750"/>
    </row>
    <row r="410" spans="1:26" s="62" customFormat="1" ht="17.100000000000001" customHeight="1" x14ac:dyDescent="0.15">
      <c r="A410" s="772"/>
      <c r="B410" s="773"/>
      <c r="C410" s="774"/>
      <c r="D410" s="3" t="s">
        <v>380</v>
      </c>
      <c r="E410" s="24"/>
      <c r="F410" s="416"/>
      <c r="G410" s="416"/>
      <c r="H410" s="416"/>
      <c r="I410" s="416"/>
      <c r="J410" s="416"/>
      <c r="K410" s="416"/>
      <c r="L410" s="416"/>
      <c r="M410" s="416"/>
      <c r="N410" s="416"/>
      <c r="O410" s="416"/>
      <c r="P410" s="416"/>
      <c r="Q410" s="416"/>
      <c r="R410" s="416"/>
      <c r="S410" s="416"/>
      <c r="T410" s="416"/>
      <c r="U410" s="706"/>
      <c r="V410" s="740"/>
      <c r="W410" s="708"/>
      <c r="X410" s="416"/>
      <c r="Y410" s="416"/>
      <c r="Z410" s="417"/>
    </row>
    <row r="411" spans="1:26" s="62" customFormat="1" ht="17.100000000000001" customHeight="1" x14ac:dyDescent="0.15">
      <c r="A411" s="772"/>
      <c r="B411" s="773"/>
      <c r="C411" s="774"/>
      <c r="D411" s="410"/>
      <c r="E411" s="95" t="s">
        <v>26</v>
      </c>
      <c r="F411" s="83" t="s">
        <v>31</v>
      </c>
      <c r="G411" s="384"/>
      <c r="H411" s="384"/>
      <c r="I411" s="384"/>
      <c r="J411" s="384"/>
      <c r="K411" s="384"/>
      <c r="L411" s="384"/>
      <c r="M411" s="384"/>
      <c r="N411" s="384"/>
      <c r="O411" s="384"/>
      <c r="P411" s="384"/>
      <c r="Q411" s="384"/>
      <c r="R411" s="384"/>
      <c r="S411" s="384"/>
      <c r="T411" s="384"/>
      <c r="U411" s="706"/>
      <c r="V411" s="740"/>
      <c r="W411" s="708"/>
      <c r="X411" s="384"/>
      <c r="Y411" s="416"/>
      <c r="Z411" s="417"/>
    </row>
    <row r="412" spans="1:26" s="62" customFormat="1" ht="17.100000000000001" customHeight="1" x14ac:dyDescent="0.15">
      <c r="A412" s="772"/>
      <c r="B412" s="773"/>
      <c r="C412" s="774"/>
      <c r="D412" s="384"/>
      <c r="E412" s="95" t="s">
        <v>27</v>
      </c>
      <c r="F412" s="83" t="s">
        <v>30</v>
      </c>
      <c r="G412" s="384"/>
      <c r="H412" s="384"/>
      <c r="I412" s="384"/>
      <c r="J412" s="384"/>
      <c r="K412" s="384"/>
      <c r="L412" s="384"/>
      <c r="M412" s="384"/>
      <c r="N412" s="384"/>
      <c r="O412" s="384"/>
      <c r="P412" s="384"/>
      <c r="Q412" s="384"/>
      <c r="R412" s="384"/>
      <c r="S412" s="384"/>
      <c r="T412" s="384"/>
      <c r="U412" s="706"/>
      <c r="V412" s="740"/>
      <c r="W412" s="708"/>
      <c r="X412" s="416"/>
      <c r="Y412" s="416"/>
      <c r="Z412" s="417"/>
    </row>
    <row r="413" spans="1:26" s="62" customFormat="1" ht="17.100000000000001" customHeight="1" x14ac:dyDescent="0.15">
      <c r="A413" s="772"/>
      <c r="B413" s="773"/>
      <c r="C413" s="774"/>
      <c r="D413" s="384"/>
      <c r="E413" s="95" t="s">
        <v>28</v>
      </c>
      <c r="F413" s="83" t="s">
        <v>32</v>
      </c>
      <c r="G413" s="416"/>
      <c r="H413" s="416"/>
      <c r="I413" s="416"/>
      <c r="J413" s="416"/>
      <c r="K413" s="416"/>
      <c r="L413" s="416"/>
      <c r="M413" s="416"/>
      <c r="N413" s="416"/>
      <c r="O413" s="416"/>
      <c r="P413" s="416"/>
      <c r="Q413" s="416"/>
      <c r="R413" s="416"/>
      <c r="S413" s="416"/>
      <c r="T413" s="416"/>
      <c r="U413" s="706"/>
      <c r="V413" s="740"/>
      <c r="W413" s="708"/>
      <c r="X413" s="416"/>
      <c r="Y413" s="416"/>
      <c r="Z413" s="417"/>
    </row>
    <row r="414" spans="1:26" s="62" customFormat="1" ht="17.100000000000001" customHeight="1" x14ac:dyDescent="0.15">
      <c r="A414" s="772"/>
      <c r="B414" s="773"/>
      <c r="C414" s="774"/>
      <c r="D414" s="368"/>
      <c r="E414" s="95" t="s">
        <v>29</v>
      </c>
      <c r="F414" s="83" t="s">
        <v>70</v>
      </c>
      <c r="G414" s="384"/>
      <c r="H414" s="384"/>
      <c r="I414" s="384"/>
      <c r="J414" s="384"/>
      <c r="K414" s="384"/>
      <c r="L414" s="384"/>
      <c r="M414" s="384"/>
      <c r="N414" s="384"/>
      <c r="O414" s="384"/>
      <c r="P414" s="384"/>
      <c r="Q414" s="384"/>
      <c r="R414" s="384"/>
      <c r="S414" s="384"/>
      <c r="T414" s="384"/>
      <c r="U414" s="706"/>
      <c r="V414" s="740"/>
      <c r="W414" s="708"/>
      <c r="X414" s="416"/>
      <c r="Y414" s="416"/>
      <c r="Z414" s="417"/>
    </row>
    <row r="415" spans="1:26" s="62" customFormat="1" ht="17.100000000000001" customHeight="1" x14ac:dyDescent="0.15">
      <c r="A415" s="772"/>
      <c r="B415" s="773"/>
      <c r="C415" s="774"/>
      <c r="D415" s="384"/>
      <c r="E415" s="96" t="s">
        <v>33</v>
      </c>
      <c r="F415" s="1006" t="s">
        <v>49</v>
      </c>
      <c r="G415" s="1006"/>
      <c r="H415" s="1006"/>
      <c r="I415" s="1006"/>
      <c r="J415" s="1006"/>
      <c r="K415" s="1006"/>
      <c r="L415" s="1006"/>
      <c r="M415" s="1006"/>
      <c r="N415" s="1006"/>
      <c r="O415" s="1006"/>
      <c r="P415" s="1006"/>
      <c r="Q415" s="1006"/>
      <c r="R415" s="1006"/>
      <c r="S415" s="1006"/>
      <c r="T415" s="1006"/>
      <c r="U415" s="706"/>
      <c r="V415" s="740"/>
      <c r="W415" s="708"/>
      <c r="X415" s="384"/>
      <c r="Y415" s="384"/>
      <c r="Z415" s="420"/>
    </row>
    <row r="416" spans="1:26" s="62" customFormat="1" ht="17.100000000000001" customHeight="1" x14ac:dyDescent="0.15">
      <c r="A416" s="772"/>
      <c r="B416" s="773"/>
      <c r="C416" s="774"/>
      <c r="D416" s="384"/>
      <c r="E416" s="96"/>
      <c r="F416" s="1006"/>
      <c r="G416" s="1006"/>
      <c r="H416" s="1006"/>
      <c r="I416" s="1006"/>
      <c r="J416" s="1006"/>
      <c r="K416" s="1006"/>
      <c r="L416" s="1006"/>
      <c r="M416" s="1006"/>
      <c r="N416" s="1006"/>
      <c r="O416" s="1006"/>
      <c r="P416" s="1006"/>
      <c r="Q416" s="1006"/>
      <c r="R416" s="1006"/>
      <c r="S416" s="1006"/>
      <c r="T416" s="1006"/>
      <c r="U416" s="706"/>
      <c r="V416" s="740"/>
      <c r="W416" s="708"/>
      <c r="X416" s="384"/>
      <c r="Y416" s="384"/>
      <c r="Z416" s="420"/>
    </row>
    <row r="417" spans="1:26" s="62" customFormat="1" ht="17.100000000000001" customHeight="1" x14ac:dyDescent="0.15">
      <c r="A417" s="772"/>
      <c r="B417" s="773"/>
      <c r="C417" s="774"/>
      <c r="D417" s="384"/>
      <c r="E417" s="96" t="s">
        <v>34</v>
      </c>
      <c r="F417" s="1006" t="s">
        <v>267</v>
      </c>
      <c r="G417" s="1006"/>
      <c r="H417" s="1006"/>
      <c r="I417" s="1006"/>
      <c r="J417" s="1006"/>
      <c r="K417" s="1006"/>
      <c r="L417" s="1006"/>
      <c r="M417" s="1006"/>
      <c r="N417" s="1006"/>
      <c r="O417" s="1006"/>
      <c r="P417" s="1006"/>
      <c r="Q417" s="1006"/>
      <c r="R417" s="1006"/>
      <c r="S417" s="1006"/>
      <c r="T417" s="1006"/>
      <c r="U417" s="706"/>
      <c r="V417" s="740"/>
      <c r="W417" s="708"/>
      <c r="X417" s="384"/>
      <c r="Y417" s="384"/>
      <c r="Z417" s="420"/>
    </row>
    <row r="418" spans="1:26" s="62" customFormat="1" ht="17.100000000000001" customHeight="1" x14ac:dyDescent="0.15">
      <c r="A418" s="772"/>
      <c r="B418" s="773"/>
      <c r="C418" s="774"/>
      <c r="D418" s="384"/>
      <c r="E418" s="95"/>
      <c r="F418" s="1006"/>
      <c r="G418" s="1006"/>
      <c r="H418" s="1006"/>
      <c r="I418" s="1006"/>
      <c r="J418" s="1006"/>
      <c r="K418" s="1006"/>
      <c r="L418" s="1006"/>
      <c r="M418" s="1006"/>
      <c r="N418" s="1006"/>
      <c r="O418" s="1006"/>
      <c r="P418" s="1006"/>
      <c r="Q418" s="1006"/>
      <c r="R418" s="1006"/>
      <c r="S418" s="1006"/>
      <c r="T418" s="1006"/>
      <c r="U418" s="706"/>
      <c r="V418" s="740"/>
      <c r="W418" s="708"/>
      <c r="X418" s="384"/>
      <c r="Y418" s="384"/>
      <c r="Z418" s="420"/>
    </row>
    <row r="419" spans="1:26" s="62" customFormat="1" ht="17.100000000000001" customHeight="1" x14ac:dyDescent="0.15">
      <c r="A419" s="772"/>
      <c r="B419" s="773"/>
      <c r="C419" s="774"/>
      <c r="D419" s="384"/>
      <c r="E419" s="95" t="s">
        <v>35</v>
      </c>
      <c r="F419" s="83" t="s">
        <v>50</v>
      </c>
      <c r="G419" s="384"/>
      <c r="H419" s="384"/>
      <c r="I419" s="384"/>
      <c r="J419" s="384"/>
      <c r="K419" s="384"/>
      <c r="L419" s="384"/>
      <c r="M419" s="384"/>
      <c r="N419" s="384"/>
      <c r="O419" s="384"/>
      <c r="P419" s="384"/>
      <c r="Q419" s="384"/>
      <c r="R419" s="384"/>
      <c r="S419" s="384"/>
      <c r="T419" s="384"/>
      <c r="U419" s="706"/>
      <c r="V419" s="740"/>
      <c r="W419" s="708"/>
      <c r="X419" s="416"/>
      <c r="Y419" s="416"/>
      <c r="Z419" s="417"/>
    </row>
    <row r="420" spans="1:26" s="62" customFormat="1" ht="17.100000000000001" customHeight="1" x14ac:dyDescent="0.15">
      <c r="A420" s="772"/>
      <c r="B420" s="773"/>
      <c r="C420" s="774"/>
      <c r="D420" s="384"/>
      <c r="E420" s="95" t="s">
        <v>36</v>
      </c>
      <c r="F420" s="83" t="s">
        <v>38</v>
      </c>
      <c r="G420" s="416"/>
      <c r="H420" s="416"/>
      <c r="I420" s="416"/>
      <c r="J420" s="416"/>
      <c r="K420" s="416"/>
      <c r="L420" s="416"/>
      <c r="M420" s="416"/>
      <c r="N420" s="416"/>
      <c r="O420" s="416"/>
      <c r="P420" s="416"/>
      <c r="Q420" s="416"/>
      <c r="R420" s="416"/>
      <c r="S420" s="416"/>
      <c r="T420" s="416"/>
      <c r="U420" s="706"/>
      <c r="V420" s="740"/>
      <c r="W420" s="708"/>
      <c r="X420" s="416"/>
      <c r="Y420" s="416"/>
      <c r="Z420" s="417"/>
    </row>
    <row r="421" spans="1:26" s="62" customFormat="1" ht="17.100000000000001" customHeight="1" x14ac:dyDescent="0.15">
      <c r="A421" s="772"/>
      <c r="B421" s="773"/>
      <c r="C421" s="774"/>
      <c r="D421" s="384"/>
      <c r="E421" s="95" t="s">
        <v>37</v>
      </c>
      <c r="F421" s="83" t="s">
        <v>51</v>
      </c>
      <c r="G421" s="384"/>
      <c r="H421" s="384"/>
      <c r="I421" s="384"/>
      <c r="J421" s="384"/>
      <c r="K421" s="384"/>
      <c r="L421" s="384"/>
      <c r="M421" s="384"/>
      <c r="N421" s="384"/>
      <c r="O421" s="384"/>
      <c r="P421" s="384"/>
      <c r="Q421" s="384"/>
      <c r="R421" s="384"/>
      <c r="S421" s="384"/>
      <c r="T421" s="384"/>
      <c r="U421" s="706"/>
      <c r="V421" s="740"/>
      <c r="W421" s="708"/>
      <c r="X421" s="416"/>
      <c r="Y421" s="416"/>
      <c r="Z421" s="417"/>
    </row>
    <row r="422" spans="1:26" s="62" customFormat="1" ht="17.100000000000001" customHeight="1" x14ac:dyDescent="0.15">
      <c r="A422" s="772"/>
      <c r="B422" s="773"/>
      <c r="C422" s="774"/>
      <c r="D422" s="384"/>
      <c r="E422" s="95" t="s">
        <v>39</v>
      </c>
      <c r="F422" s="83" t="s">
        <v>41</v>
      </c>
      <c r="G422" s="384"/>
      <c r="H422" s="384"/>
      <c r="I422" s="384"/>
      <c r="J422" s="384"/>
      <c r="K422" s="384"/>
      <c r="L422" s="384"/>
      <c r="M422" s="384"/>
      <c r="N422" s="384"/>
      <c r="O422" s="384"/>
      <c r="P422" s="384"/>
      <c r="Q422" s="384"/>
      <c r="R422" s="384"/>
      <c r="S422" s="384"/>
      <c r="T422" s="384"/>
      <c r="U422" s="706"/>
      <c r="V422" s="740"/>
      <c r="W422" s="708"/>
      <c r="X422" s="416"/>
      <c r="Y422" s="416"/>
      <c r="Z422" s="417"/>
    </row>
    <row r="423" spans="1:26" s="62" customFormat="1" ht="17.100000000000001" customHeight="1" x14ac:dyDescent="0.15">
      <c r="A423" s="772"/>
      <c r="B423" s="773"/>
      <c r="C423" s="774"/>
      <c r="D423" s="421"/>
      <c r="E423" s="97" t="s">
        <v>40</v>
      </c>
      <c r="F423" s="98" t="s">
        <v>42</v>
      </c>
      <c r="G423" s="403"/>
      <c r="H423" s="403"/>
      <c r="I423" s="403"/>
      <c r="J423" s="403"/>
      <c r="K423" s="403"/>
      <c r="L423" s="403"/>
      <c r="M423" s="403"/>
      <c r="N423" s="403"/>
      <c r="O423" s="403"/>
      <c r="P423" s="403"/>
      <c r="Q423" s="403"/>
      <c r="R423" s="403"/>
      <c r="S423" s="403"/>
      <c r="T423" s="403"/>
      <c r="U423" s="706"/>
      <c r="V423" s="740"/>
      <c r="W423" s="708"/>
      <c r="X423" s="305"/>
      <c r="Y423" s="305"/>
      <c r="Z423" s="306"/>
    </row>
    <row r="424" spans="1:26" s="62" customFormat="1" ht="17.100000000000001" customHeight="1" x14ac:dyDescent="0.15">
      <c r="A424" s="772"/>
      <c r="B424" s="773"/>
      <c r="C424" s="774"/>
      <c r="D424" s="800" t="s">
        <v>783</v>
      </c>
      <c r="E424" s="801"/>
      <c r="F424" s="801"/>
      <c r="G424" s="801"/>
      <c r="H424" s="801"/>
      <c r="I424" s="801"/>
      <c r="J424" s="801"/>
      <c r="K424" s="801"/>
      <c r="L424" s="801"/>
      <c r="M424" s="801"/>
      <c r="N424" s="801"/>
      <c r="O424" s="801"/>
      <c r="P424" s="801"/>
      <c r="Q424" s="801"/>
      <c r="R424" s="801"/>
      <c r="S424" s="801"/>
      <c r="T424" s="802"/>
      <c r="U424" s="706"/>
      <c r="V424" s="740"/>
      <c r="W424" s="708"/>
      <c r="X424" s="963"/>
      <c r="Y424" s="897"/>
      <c r="Z424" s="727"/>
    </row>
    <row r="425" spans="1:26" s="62" customFormat="1" ht="17.100000000000001" customHeight="1" x14ac:dyDescent="0.15">
      <c r="A425" s="772"/>
      <c r="B425" s="773"/>
      <c r="C425" s="774"/>
      <c r="D425" s="772"/>
      <c r="E425" s="773"/>
      <c r="F425" s="773"/>
      <c r="G425" s="773"/>
      <c r="H425" s="773"/>
      <c r="I425" s="773"/>
      <c r="J425" s="773"/>
      <c r="K425" s="773"/>
      <c r="L425" s="773"/>
      <c r="M425" s="773"/>
      <c r="N425" s="773"/>
      <c r="O425" s="773"/>
      <c r="P425" s="773"/>
      <c r="Q425" s="773"/>
      <c r="R425" s="773"/>
      <c r="S425" s="773"/>
      <c r="T425" s="774"/>
      <c r="U425" s="706"/>
      <c r="V425" s="740"/>
      <c r="W425" s="708"/>
      <c r="X425" s="963"/>
      <c r="Y425" s="897"/>
      <c r="Z425" s="727"/>
    </row>
    <row r="426" spans="1:26" s="62" customFormat="1" ht="17.100000000000001" customHeight="1" x14ac:dyDescent="0.15">
      <c r="A426" s="772"/>
      <c r="B426" s="773"/>
      <c r="C426" s="774"/>
      <c r="D426" s="772"/>
      <c r="E426" s="773"/>
      <c r="F426" s="773"/>
      <c r="G426" s="773"/>
      <c r="H426" s="773"/>
      <c r="I426" s="773"/>
      <c r="J426" s="773"/>
      <c r="K426" s="773"/>
      <c r="L426" s="773"/>
      <c r="M426" s="773"/>
      <c r="N426" s="773"/>
      <c r="O426" s="773"/>
      <c r="P426" s="773"/>
      <c r="Q426" s="773"/>
      <c r="R426" s="773"/>
      <c r="S426" s="773"/>
      <c r="T426" s="774"/>
      <c r="U426" s="706"/>
      <c r="V426" s="740"/>
      <c r="W426" s="708"/>
      <c r="X426" s="963"/>
      <c r="Y426" s="897"/>
      <c r="Z426" s="727"/>
    </row>
    <row r="427" spans="1:26" s="62" customFormat="1" ht="17.100000000000001" customHeight="1" x14ac:dyDescent="0.15">
      <c r="A427" s="772"/>
      <c r="B427" s="773"/>
      <c r="C427" s="774"/>
      <c r="D427" s="772"/>
      <c r="E427" s="773"/>
      <c r="F427" s="773"/>
      <c r="G427" s="773"/>
      <c r="H427" s="773"/>
      <c r="I427" s="773"/>
      <c r="J427" s="773"/>
      <c r="K427" s="773"/>
      <c r="L427" s="773"/>
      <c r="M427" s="773"/>
      <c r="N427" s="773"/>
      <c r="O427" s="773"/>
      <c r="P427" s="773"/>
      <c r="Q427" s="773"/>
      <c r="R427" s="773"/>
      <c r="S427" s="773"/>
      <c r="T427" s="774"/>
      <c r="U427" s="706"/>
      <c r="V427" s="740"/>
      <c r="W427" s="708"/>
      <c r="X427" s="963"/>
      <c r="Y427" s="897"/>
      <c r="Z427" s="727"/>
    </row>
    <row r="428" spans="1:26" s="62" customFormat="1" ht="17.100000000000001" customHeight="1" x14ac:dyDescent="0.15">
      <c r="A428" s="772"/>
      <c r="B428" s="773"/>
      <c r="C428" s="774"/>
      <c r="D428" s="772"/>
      <c r="E428" s="773"/>
      <c r="F428" s="773"/>
      <c r="G428" s="773"/>
      <c r="H428" s="773"/>
      <c r="I428" s="773"/>
      <c r="J428" s="773"/>
      <c r="K428" s="773"/>
      <c r="L428" s="773"/>
      <c r="M428" s="773"/>
      <c r="N428" s="773"/>
      <c r="O428" s="773"/>
      <c r="P428" s="773"/>
      <c r="Q428" s="773"/>
      <c r="R428" s="773"/>
      <c r="S428" s="773"/>
      <c r="T428" s="774"/>
      <c r="U428" s="706"/>
      <c r="V428" s="740"/>
      <c r="W428" s="708"/>
      <c r="X428" s="963"/>
      <c r="Y428" s="897"/>
      <c r="Z428" s="727"/>
    </row>
    <row r="429" spans="1:26" s="62" customFormat="1" ht="17.100000000000001" customHeight="1" x14ac:dyDescent="0.15">
      <c r="A429" s="772"/>
      <c r="B429" s="773"/>
      <c r="C429" s="774"/>
      <c r="D429" s="772"/>
      <c r="E429" s="773"/>
      <c r="F429" s="773"/>
      <c r="G429" s="773"/>
      <c r="H429" s="773"/>
      <c r="I429" s="773"/>
      <c r="J429" s="773"/>
      <c r="K429" s="773"/>
      <c r="L429" s="773"/>
      <c r="M429" s="773"/>
      <c r="N429" s="773"/>
      <c r="O429" s="773"/>
      <c r="P429" s="773"/>
      <c r="Q429" s="773"/>
      <c r="R429" s="773"/>
      <c r="S429" s="773"/>
      <c r="T429" s="774"/>
      <c r="U429" s="706"/>
      <c r="V429" s="740"/>
      <c r="W429" s="708"/>
      <c r="X429" s="964"/>
      <c r="Y429" s="769"/>
      <c r="Z429" s="750"/>
    </row>
    <row r="430" spans="1:26" s="62" customFormat="1" ht="17.100000000000001" customHeight="1" x14ac:dyDescent="0.15">
      <c r="A430" s="772"/>
      <c r="B430" s="773"/>
      <c r="C430" s="774"/>
      <c r="D430" s="772" t="s">
        <v>261</v>
      </c>
      <c r="E430" s="773"/>
      <c r="F430" s="773"/>
      <c r="G430" s="773"/>
      <c r="H430" s="773"/>
      <c r="I430" s="773"/>
      <c r="J430" s="773"/>
      <c r="K430" s="773"/>
      <c r="L430" s="773"/>
      <c r="M430" s="773"/>
      <c r="N430" s="773"/>
      <c r="O430" s="773"/>
      <c r="P430" s="773"/>
      <c r="Q430" s="773"/>
      <c r="R430" s="773"/>
      <c r="S430" s="773"/>
      <c r="T430" s="774"/>
      <c r="U430" s="706"/>
      <c r="V430" s="740"/>
      <c r="W430" s="708"/>
      <c r="X430" s="964"/>
      <c r="Y430" s="993"/>
      <c r="Z430" s="974"/>
    </row>
    <row r="431" spans="1:26" s="62" customFormat="1" ht="17.100000000000001" customHeight="1" x14ac:dyDescent="0.15">
      <c r="A431" s="772"/>
      <c r="B431" s="773"/>
      <c r="C431" s="774"/>
      <c r="D431" s="772"/>
      <c r="E431" s="773"/>
      <c r="F431" s="773"/>
      <c r="G431" s="773"/>
      <c r="H431" s="773"/>
      <c r="I431" s="773"/>
      <c r="J431" s="773"/>
      <c r="K431" s="773"/>
      <c r="L431" s="773"/>
      <c r="M431" s="773"/>
      <c r="N431" s="773"/>
      <c r="O431" s="773"/>
      <c r="P431" s="773"/>
      <c r="Q431" s="773"/>
      <c r="R431" s="773"/>
      <c r="S431" s="773"/>
      <c r="T431" s="774"/>
      <c r="U431" s="706"/>
      <c r="V431" s="740"/>
      <c r="W431" s="708"/>
      <c r="X431" s="964"/>
      <c r="Y431" s="993"/>
      <c r="Z431" s="974"/>
    </row>
    <row r="432" spans="1:26" s="62" customFormat="1" ht="17.100000000000001" customHeight="1" x14ac:dyDescent="0.15">
      <c r="A432" s="772"/>
      <c r="B432" s="773"/>
      <c r="C432" s="774"/>
      <c r="D432" s="99"/>
      <c r="E432" s="981" t="s">
        <v>671</v>
      </c>
      <c r="F432" s="801"/>
      <c r="G432" s="801"/>
      <c r="H432" s="801"/>
      <c r="I432" s="801"/>
      <c r="J432" s="801"/>
      <c r="K432" s="801"/>
      <c r="L432" s="801"/>
      <c r="M432" s="801"/>
      <c r="N432" s="801"/>
      <c r="O432" s="801"/>
      <c r="P432" s="801"/>
      <c r="Q432" s="801"/>
      <c r="R432" s="801"/>
      <c r="S432" s="801"/>
      <c r="T432" s="802"/>
      <c r="U432" s="706"/>
      <c r="V432" s="740"/>
      <c r="W432" s="708"/>
      <c r="X432" s="768"/>
      <c r="Y432" s="768"/>
      <c r="Z432" s="768"/>
    </row>
    <row r="433" spans="1:26" s="62" customFormat="1" ht="17.100000000000001" customHeight="1" x14ac:dyDescent="0.15">
      <c r="A433" s="772"/>
      <c r="B433" s="773"/>
      <c r="C433" s="774"/>
      <c r="D433" s="99"/>
      <c r="E433" s="982"/>
      <c r="F433" s="773"/>
      <c r="G433" s="773"/>
      <c r="H433" s="773"/>
      <c r="I433" s="773"/>
      <c r="J433" s="773"/>
      <c r="K433" s="773"/>
      <c r="L433" s="773"/>
      <c r="M433" s="773"/>
      <c r="N433" s="773"/>
      <c r="O433" s="773"/>
      <c r="P433" s="773"/>
      <c r="Q433" s="773"/>
      <c r="R433" s="773"/>
      <c r="S433" s="773"/>
      <c r="T433" s="774"/>
      <c r="U433" s="706"/>
      <c r="V433" s="740"/>
      <c r="W433" s="708"/>
      <c r="X433" s="798"/>
      <c r="Y433" s="798"/>
      <c r="Z433" s="798"/>
    </row>
    <row r="434" spans="1:26" s="62" customFormat="1" ht="17.100000000000001" customHeight="1" x14ac:dyDescent="0.15">
      <c r="A434" s="772"/>
      <c r="B434" s="773"/>
      <c r="C434" s="774"/>
      <c r="D434" s="99"/>
      <c r="E434" s="982"/>
      <c r="F434" s="773"/>
      <c r="G434" s="773"/>
      <c r="H434" s="773"/>
      <c r="I434" s="773"/>
      <c r="J434" s="773"/>
      <c r="K434" s="773"/>
      <c r="L434" s="773"/>
      <c r="M434" s="773"/>
      <c r="N434" s="773"/>
      <c r="O434" s="773"/>
      <c r="P434" s="773"/>
      <c r="Q434" s="773"/>
      <c r="R434" s="773"/>
      <c r="S434" s="773"/>
      <c r="T434" s="774"/>
      <c r="U434" s="706"/>
      <c r="V434" s="740"/>
      <c r="W434" s="708"/>
      <c r="X434" s="798"/>
      <c r="Y434" s="798"/>
      <c r="Z434" s="798"/>
    </row>
    <row r="435" spans="1:26" s="62" customFormat="1" ht="17.100000000000001" customHeight="1" x14ac:dyDescent="0.15">
      <c r="A435" s="772"/>
      <c r="B435" s="773"/>
      <c r="C435" s="774"/>
      <c r="D435" s="99"/>
      <c r="E435" s="982"/>
      <c r="F435" s="773"/>
      <c r="G435" s="773"/>
      <c r="H435" s="773"/>
      <c r="I435" s="773"/>
      <c r="J435" s="773"/>
      <c r="K435" s="773"/>
      <c r="L435" s="773"/>
      <c r="M435" s="773"/>
      <c r="N435" s="773"/>
      <c r="O435" s="773"/>
      <c r="P435" s="773"/>
      <c r="Q435" s="773"/>
      <c r="R435" s="773"/>
      <c r="S435" s="773"/>
      <c r="T435" s="774"/>
      <c r="U435" s="706"/>
      <c r="V435" s="740"/>
      <c r="W435" s="708"/>
      <c r="X435" s="798"/>
      <c r="Y435" s="798"/>
      <c r="Z435" s="798"/>
    </row>
    <row r="436" spans="1:26" s="62" customFormat="1" ht="17.100000000000001" customHeight="1" x14ac:dyDescent="0.15">
      <c r="A436" s="772"/>
      <c r="B436" s="773"/>
      <c r="C436" s="774"/>
      <c r="D436" s="99"/>
      <c r="E436" s="100" t="s">
        <v>265</v>
      </c>
      <c r="F436" s="835" t="s">
        <v>381</v>
      </c>
      <c r="G436" s="835"/>
      <c r="H436" s="835"/>
      <c r="I436" s="835"/>
      <c r="J436" s="835"/>
      <c r="K436" s="835"/>
      <c r="L436" s="835"/>
      <c r="M436" s="835"/>
      <c r="N436" s="835"/>
      <c r="O436" s="835"/>
      <c r="P436" s="835"/>
      <c r="Q436" s="835"/>
      <c r="R436" s="835"/>
      <c r="S436" s="835"/>
      <c r="T436" s="835"/>
      <c r="U436" s="706"/>
      <c r="V436" s="740"/>
      <c r="W436" s="708"/>
      <c r="X436" s="798"/>
      <c r="Y436" s="798"/>
      <c r="Z436" s="798"/>
    </row>
    <row r="437" spans="1:26" s="62" customFormat="1" ht="17.100000000000001" customHeight="1" x14ac:dyDescent="0.15">
      <c r="A437" s="772"/>
      <c r="B437" s="773"/>
      <c r="C437" s="774"/>
      <c r="D437" s="99"/>
      <c r="E437" s="36"/>
      <c r="F437" s="835"/>
      <c r="G437" s="835"/>
      <c r="H437" s="835"/>
      <c r="I437" s="835"/>
      <c r="J437" s="835"/>
      <c r="K437" s="835"/>
      <c r="L437" s="835"/>
      <c r="M437" s="835"/>
      <c r="N437" s="835"/>
      <c r="O437" s="835"/>
      <c r="P437" s="835"/>
      <c r="Q437" s="835"/>
      <c r="R437" s="835"/>
      <c r="S437" s="835"/>
      <c r="T437" s="835"/>
      <c r="U437" s="706"/>
      <c r="V437" s="740"/>
      <c r="W437" s="708"/>
      <c r="X437" s="798"/>
      <c r="Y437" s="798"/>
      <c r="Z437" s="798"/>
    </row>
    <row r="438" spans="1:26" s="62" customFormat="1" ht="17.100000000000001" customHeight="1" x14ac:dyDescent="0.15">
      <c r="A438" s="772"/>
      <c r="B438" s="773"/>
      <c r="C438" s="774"/>
      <c r="D438" s="99"/>
      <c r="E438" s="36"/>
      <c r="F438" s="835"/>
      <c r="G438" s="835"/>
      <c r="H438" s="835"/>
      <c r="I438" s="835"/>
      <c r="J438" s="835"/>
      <c r="K438" s="835"/>
      <c r="L438" s="835"/>
      <c r="M438" s="835"/>
      <c r="N438" s="835"/>
      <c r="O438" s="835"/>
      <c r="P438" s="835"/>
      <c r="Q438" s="835"/>
      <c r="R438" s="835"/>
      <c r="S438" s="835"/>
      <c r="T438" s="835"/>
      <c r="U438" s="706"/>
      <c r="V438" s="740"/>
      <c r="W438" s="708"/>
      <c r="X438" s="798"/>
      <c r="Y438" s="798"/>
      <c r="Z438" s="798"/>
    </row>
    <row r="439" spans="1:26" s="62" customFormat="1" ht="17.100000000000001" customHeight="1" x14ac:dyDescent="0.15">
      <c r="A439" s="772"/>
      <c r="B439" s="773"/>
      <c r="C439" s="774"/>
      <c r="D439" s="99"/>
      <c r="E439" s="36"/>
      <c r="F439" s="835"/>
      <c r="G439" s="835"/>
      <c r="H439" s="835"/>
      <c r="I439" s="835"/>
      <c r="J439" s="835"/>
      <c r="K439" s="835"/>
      <c r="L439" s="835"/>
      <c r="M439" s="835"/>
      <c r="N439" s="835"/>
      <c r="O439" s="835"/>
      <c r="P439" s="835"/>
      <c r="Q439" s="835"/>
      <c r="R439" s="835"/>
      <c r="S439" s="835"/>
      <c r="T439" s="835"/>
      <c r="U439" s="706"/>
      <c r="V439" s="740"/>
      <c r="W439" s="708"/>
      <c r="X439" s="798"/>
      <c r="Y439" s="798"/>
      <c r="Z439" s="798"/>
    </row>
    <row r="440" spans="1:26" s="62" customFormat="1" ht="17.100000000000001" customHeight="1" x14ac:dyDescent="0.15">
      <c r="A440" s="772"/>
      <c r="B440" s="773"/>
      <c r="C440" s="774"/>
      <c r="D440" s="99"/>
      <c r="E440" s="36"/>
      <c r="F440" s="835"/>
      <c r="G440" s="835"/>
      <c r="H440" s="835"/>
      <c r="I440" s="835"/>
      <c r="J440" s="835"/>
      <c r="K440" s="835"/>
      <c r="L440" s="835"/>
      <c r="M440" s="835"/>
      <c r="N440" s="835"/>
      <c r="O440" s="835"/>
      <c r="P440" s="835"/>
      <c r="Q440" s="835"/>
      <c r="R440" s="835"/>
      <c r="S440" s="835"/>
      <c r="T440" s="835"/>
      <c r="U440" s="706"/>
      <c r="V440" s="740"/>
      <c r="W440" s="708"/>
      <c r="X440" s="798"/>
      <c r="Y440" s="798"/>
      <c r="Z440" s="798"/>
    </row>
    <row r="441" spans="1:26" s="62" customFormat="1" ht="17.100000000000001" customHeight="1" x14ac:dyDescent="0.15">
      <c r="A441" s="772"/>
      <c r="B441" s="773"/>
      <c r="C441" s="774"/>
      <c r="D441" s="99"/>
      <c r="E441" s="36"/>
      <c r="F441" s="835"/>
      <c r="G441" s="835"/>
      <c r="H441" s="835"/>
      <c r="I441" s="835"/>
      <c r="J441" s="835"/>
      <c r="K441" s="835"/>
      <c r="L441" s="835"/>
      <c r="M441" s="835"/>
      <c r="N441" s="835"/>
      <c r="O441" s="835"/>
      <c r="P441" s="835"/>
      <c r="Q441" s="835"/>
      <c r="R441" s="835"/>
      <c r="S441" s="835"/>
      <c r="T441" s="835"/>
      <c r="U441" s="706"/>
      <c r="V441" s="740"/>
      <c r="W441" s="708"/>
      <c r="X441" s="798"/>
      <c r="Y441" s="798"/>
      <c r="Z441" s="798"/>
    </row>
    <row r="442" spans="1:26" s="62" customFormat="1" ht="17.100000000000001" customHeight="1" x14ac:dyDescent="0.15">
      <c r="A442" s="772"/>
      <c r="B442" s="773"/>
      <c r="C442" s="774"/>
      <c r="D442" s="99"/>
      <c r="E442" s="36"/>
      <c r="F442" s="1088"/>
      <c r="G442" s="1088"/>
      <c r="H442" s="1088"/>
      <c r="I442" s="1088"/>
      <c r="J442" s="1088"/>
      <c r="K442" s="1088"/>
      <c r="L442" s="1088"/>
      <c r="M442" s="1088"/>
      <c r="N442" s="1088"/>
      <c r="O442" s="1088"/>
      <c r="P442" s="1088"/>
      <c r="Q442" s="1088"/>
      <c r="R442" s="1088"/>
      <c r="S442" s="1088"/>
      <c r="T442" s="1088"/>
      <c r="U442" s="706"/>
      <c r="V442" s="740"/>
      <c r="W442" s="708"/>
      <c r="X442" s="799"/>
      <c r="Y442" s="799"/>
      <c r="Z442" s="799"/>
    </row>
    <row r="443" spans="1:26" s="62" customFormat="1" ht="17.100000000000001" customHeight="1" x14ac:dyDescent="0.15">
      <c r="A443" s="772"/>
      <c r="B443" s="773"/>
      <c r="C443" s="774"/>
      <c r="D443" s="99"/>
      <c r="E443" s="981" t="s">
        <v>274</v>
      </c>
      <c r="F443" s="801"/>
      <c r="G443" s="801"/>
      <c r="H443" s="801"/>
      <c r="I443" s="801"/>
      <c r="J443" s="801"/>
      <c r="K443" s="801"/>
      <c r="L443" s="801"/>
      <c r="M443" s="801"/>
      <c r="N443" s="801"/>
      <c r="O443" s="801"/>
      <c r="P443" s="801"/>
      <c r="Q443" s="801"/>
      <c r="R443" s="801"/>
      <c r="S443" s="801"/>
      <c r="T443" s="801"/>
      <c r="U443" s="706"/>
      <c r="V443" s="740"/>
      <c r="W443" s="708"/>
      <c r="X443" s="768"/>
      <c r="Y443" s="768"/>
      <c r="Z443" s="768"/>
    </row>
    <row r="444" spans="1:26" s="62" customFormat="1" ht="17.100000000000001" customHeight="1" x14ac:dyDescent="0.15">
      <c r="A444" s="772"/>
      <c r="B444" s="773"/>
      <c r="C444" s="774"/>
      <c r="D444" s="99"/>
      <c r="E444" s="982"/>
      <c r="F444" s="773"/>
      <c r="G444" s="773"/>
      <c r="H444" s="773"/>
      <c r="I444" s="773"/>
      <c r="J444" s="773"/>
      <c r="K444" s="773"/>
      <c r="L444" s="773"/>
      <c r="M444" s="773"/>
      <c r="N444" s="773"/>
      <c r="O444" s="773"/>
      <c r="P444" s="773"/>
      <c r="Q444" s="773"/>
      <c r="R444" s="773"/>
      <c r="S444" s="773"/>
      <c r="T444" s="773"/>
      <c r="U444" s="706"/>
      <c r="V444" s="740"/>
      <c r="W444" s="708"/>
      <c r="X444" s="798"/>
      <c r="Y444" s="798"/>
      <c r="Z444" s="798"/>
    </row>
    <row r="445" spans="1:26" s="62" customFormat="1" ht="17.100000000000001" customHeight="1" x14ac:dyDescent="0.15">
      <c r="A445" s="772"/>
      <c r="B445" s="773"/>
      <c r="C445" s="774"/>
      <c r="D445" s="99"/>
      <c r="E445" s="3"/>
      <c r="F445" s="101" t="s">
        <v>8</v>
      </c>
      <c r="G445" s="37" t="s">
        <v>268</v>
      </c>
      <c r="H445" s="398"/>
      <c r="I445" s="398"/>
      <c r="J445" s="398"/>
      <c r="K445" s="398"/>
      <c r="L445" s="398"/>
      <c r="M445" s="398"/>
      <c r="N445" s="398"/>
      <c r="O445" s="398"/>
      <c r="P445" s="398"/>
      <c r="Q445" s="398"/>
      <c r="R445" s="398"/>
      <c r="S445" s="398"/>
      <c r="T445" s="398"/>
      <c r="U445" s="706"/>
      <c r="V445" s="740"/>
      <c r="W445" s="708"/>
      <c r="X445" s="798"/>
      <c r="Y445" s="798"/>
      <c r="Z445" s="798"/>
    </row>
    <row r="446" spans="1:26" s="62" customFormat="1" ht="17.100000000000001" customHeight="1" x14ac:dyDescent="0.15">
      <c r="A446" s="772"/>
      <c r="B446" s="773"/>
      <c r="C446" s="774"/>
      <c r="D446" s="99"/>
      <c r="E446" s="3"/>
      <c r="F446" s="101" t="s">
        <v>10</v>
      </c>
      <c r="G446" s="37" t="s">
        <v>784</v>
      </c>
      <c r="H446" s="398"/>
      <c r="I446" s="398"/>
      <c r="J446" s="398"/>
      <c r="K446" s="398"/>
      <c r="L446" s="398"/>
      <c r="M446" s="398"/>
      <c r="N446" s="398"/>
      <c r="O446" s="398"/>
      <c r="P446" s="398"/>
      <c r="Q446" s="398"/>
      <c r="R446" s="398"/>
      <c r="S446" s="398"/>
      <c r="T446" s="398"/>
      <c r="U446" s="706"/>
      <c r="V446" s="740"/>
      <c r="W446" s="708"/>
      <c r="X446" s="798"/>
      <c r="Y446" s="798"/>
      <c r="Z446" s="798"/>
    </row>
    <row r="447" spans="1:26" s="62" customFormat="1" ht="17.100000000000001" customHeight="1" x14ac:dyDescent="0.15">
      <c r="A447" s="772"/>
      <c r="B447" s="773"/>
      <c r="C447" s="774"/>
      <c r="D447" s="99"/>
      <c r="E447" s="3"/>
      <c r="F447" s="101" t="s">
        <v>13</v>
      </c>
      <c r="G447" s="37" t="s">
        <v>269</v>
      </c>
      <c r="H447" s="398"/>
      <c r="I447" s="398"/>
      <c r="J447" s="398"/>
      <c r="K447" s="398"/>
      <c r="L447" s="398"/>
      <c r="M447" s="398"/>
      <c r="N447" s="398"/>
      <c r="O447" s="398"/>
      <c r="P447" s="398"/>
      <c r="Q447" s="398"/>
      <c r="R447" s="398"/>
      <c r="S447" s="398"/>
      <c r="T447" s="398"/>
      <c r="U447" s="706"/>
      <c r="V447" s="740"/>
      <c r="W447" s="708"/>
      <c r="X447" s="798"/>
      <c r="Y447" s="798"/>
      <c r="Z447" s="798"/>
    </row>
    <row r="448" spans="1:26" s="62" customFormat="1" ht="17.100000000000001" customHeight="1" x14ac:dyDescent="0.15">
      <c r="A448" s="772"/>
      <c r="B448" s="773"/>
      <c r="C448" s="774"/>
      <c r="D448" s="99"/>
      <c r="E448" s="3"/>
      <c r="F448" s="102" t="s">
        <v>14</v>
      </c>
      <c r="G448" s="1006" t="s">
        <v>270</v>
      </c>
      <c r="H448" s="1006"/>
      <c r="I448" s="1006"/>
      <c r="J448" s="1006"/>
      <c r="K448" s="1006"/>
      <c r="L448" s="1006"/>
      <c r="M448" s="1006"/>
      <c r="N448" s="1006"/>
      <c r="O448" s="1006"/>
      <c r="P448" s="1006"/>
      <c r="Q448" s="1006"/>
      <c r="R448" s="1006"/>
      <c r="S448" s="1006"/>
      <c r="T448" s="1006"/>
      <c r="U448" s="706"/>
      <c r="V448" s="740"/>
      <c r="W448" s="708"/>
      <c r="X448" s="798"/>
      <c r="Y448" s="798"/>
      <c r="Z448" s="798"/>
    </row>
    <row r="449" spans="1:26" s="62" customFormat="1" ht="17.100000000000001" customHeight="1" x14ac:dyDescent="0.15">
      <c r="A449" s="772"/>
      <c r="B449" s="773"/>
      <c r="C449" s="774"/>
      <c r="D449" s="99"/>
      <c r="E449" s="3"/>
      <c r="F449" s="101"/>
      <c r="G449" s="1006"/>
      <c r="H449" s="1006"/>
      <c r="I449" s="1006"/>
      <c r="J449" s="1006"/>
      <c r="K449" s="1006"/>
      <c r="L449" s="1006"/>
      <c r="M449" s="1006"/>
      <c r="N449" s="1006"/>
      <c r="O449" s="1006"/>
      <c r="P449" s="1006"/>
      <c r="Q449" s="1006"/>
      <c r="R449" s="1006"/>
      <c r="S449" s="1006"/>
      <c r="T449" s="1006"/>
      <c r="U449" s="706"/>
      <c r="V449" s="740"/>
      <c r="W449" s="708"/>
      <c r="X449" s="798"/>
      <c r="Y449" s="798"/>
      <c r="Z449" s="798"/>
    </row>
    <row r="450" spans="1:26" s="62" customFormat="1" ht="17.100000000000001" customHeight="1" x14ac:dyDescent="0.15">
      <c r="A450" s="772"/>
      <c r="B450" s="773"/>
      <c r="C450" s="774"/>
      <c r="D450" s="99"/>
      <c r="E450" s="3"/>
      <c r="F450" s="101" t="s">
        <v>33</v>
      </c>
      <c r="G450" s="37" t="s">
        <v>271</v>
      </c>
      <c r="H450" s="398"/>
      <c r="I450" s="398"/>
      <c r="J450" s="398"/>
      <c r="K450" s="398"/>
      <c r="L450" s="398"/>
      <c r="M450" s="398"/>
      <c r="N450" s="398"/>
      <c r="O450" s="398"/>
      <c r="P450" s="398"/>
      <c r="Q450" s="398"/>
      <c r="R450" s="398"/>
      <c r="S450" s="398"/>
      <c r="T450" s="398"/>
      <c r="U450" s="706"/>
      <c r="V450" s="740"/>
      <c r="W450" s="708"/>
      <c r="X450" s="798"/>
      <c r="Y450" s="798"/>
      <c r="Z450" s="798"/>
    </row>
    <row r="451" spans="1:26" s="62" customFormat="1" ht="17.100000000000001" customHeight="1" x14ac:dyDescent="0.15">
      <c r="A451" s="772"/>
      <c r="B451" s="773"/>
      <c r="C451" s="774"/>
      <c r="D451" s="99"/>
      <c r="E451" s="3"/>
      <c r="F451" s="101" t="s">
        <v>16</v>
      </c>
      <c r="G451" s="83" t="s">
        <v>272</v>
      </c>
      <c r="H451" s="398"/>
      <c r="I451" s="398"/>
      <c r="J451" s="398"/>
      <c r="K451" s="398"/>
      <c r="L451" s="398"/>
      <c r="M451" s="398"/>
      <c r="N451" s="398"/>
      <c r="O451" s="398"/>
      <c r="P451" s="398"/>
      <c r="Q451" s="398"/>
      <c r="R451" s="398"/>
      <c r="S451" s="398"/>
      <c r="T451" s="398"/>
      <c r="U451" s="706"/>
      <c r="V451" s="740"/>
      <c r="W451" s="708"/>
      <c r="X451" s="798"/>
      <c r="Y451" s="798"/>
      <c r="Z451" s="798"/>
    </row>
    <row r="452" spans="1:26" s="62" customFormat="1" ht="17.100000000000001" customHeight="1" x14ac:dyDescent="0.15">
      <c r="A452" s="772"/>
      <c r="B452" s="773"/>
      <c r="C452" s="774"/>
      <c r="D452" s="99"/>
      <c r="E452" s="103"/>
      <c r="F452" s="104" t="s">
        <v>17</v>
      </c>
      <c r="G452" s="38" t="s">
        <v>273</v>
      </c>
      <c r="H452" s="33"/>
      <c r="I452" s="33"/>
      <c r="J452" s="33"/>
      <c r="K452" s="33"/>
      <c r="L452" s="33"/>
      <c r="M452" s="33"/>
      <c r="N452" s="33"/>
      <c r="O452" s="33"/>
      <c r="P452" s="33"/>
      <c r="Q452" s="33"/>
      <c r="R452" s="33"/>
      <c r="S452" s="33"/>
      <c r="T452" s="33"/>
      <c r="U452" s="706"/>
      <c r="V452" s="740"/>
      <c r="W452" s="708"/>
      <c r="X452" s="799"/>
      <c r="Y452" s="799"/>
      <c r="Z452" s="799"/>
    </row>
    <row r="453" spans="1:26" s="62" customFormat="1" ht="17.100000000000001" customHeight="1" x14ac:dyDescent="0.15">
      <c r="A453" s="772"/>
      <c r="B453" s="773"/>
      <c r="C453" s="774"/>
      <c r="D453" s="99"/>
      <c r="E453" s="981" t="s">
        <v>264</v>
      </c>
      <c r="F453" s="801"/>
      <c r="G453" s="801"/>
      <c r="H453" s="801"/>
      <c r="I453" s="801"/>
      <c r="J453" s="801"/>
      <c r="K453" s="801"/>
      <c r="L453" s="801"/>
      <c r="M453" s="801"/>
      <c r="N453" s="801"/>
      <c r="O453" s="801"/>
      <c r="P453" s="801"/>
      <c r="Q453" s="801"/>
      <c r="R453" s="801"/>
      <c r="S453" s="801"/>
      <c r="T453" s="801"/>
      <c r="U453" s="706"/>
      <c r="V453" s="740"/>
      <c r="W453" s="708"/>
      <c r="X453" s="964"/>
      <c r="Y453" s="974"/>
      <c r="Z453" s="964"/>
    </row>
    <row r="454" spans="1:26" s="62" customFormat="1" ht="17.100000000000001" customHeight="1" x14ac:dyDescent="0.15">
      <c r="A454" s="772"/>
      <c r="B454" s="773"/>
      <c r="C454" s="774"/>
      <c r="D454" s="105"/>
      <c r="E454" s="1118"/>
      <c r="F454" s="841"/>
      <c r="G454" s="841"/>
      <c r="H454" s="841"/>
      <c r="I454" s="841"/>
      <c r="J454" s="841"/>
      <c r="K454" s="841"/>
      <c r="L454" s="841"/>
      <c r="M454" s="841"/>
      <c r="N454" s="841"/>
      <c r="O454" s="841"/>
      <c r="P454" s="841"/>
      <c r="Q454" s="841"/>
      <c r="R454" s="841"/>
      <c r="S454" s="841"/>
      <c r="T454" s="841"/>
      <c r="U454" s="706"/>
      <c r="V454" s="740"/>
      <c r="W454" s="708"/>
      <c r="X454" s="964"/>
      <c r="Y454" s="974"/>
      <c r="Z454" s="964"/>
    </row>
    <row r="455" spans="1:26" s="62" customFormat="1" ht="17.100000000000001" customHeight="1" x14ac:dyDescent="0.15">
      <c r="A455" s="772"/>
      <c r="B455" s="773"/>
      <c r="C455" s="774"/>
      <c r="D455" s="759" t="s">
        <v>672</v>
      </c>
      <c r="E455" s="760"/>
      <c r="F455" s="760"/>
      <c r="G455" s="760"/>
      <c r="H455" s="760"/>
      <c r="I455" s="760"/>
      <c r="J455" s="760"/>
      <c r="K455" s="760"/>
      <c r="L455" s="760"/>
      <c r="M455" s="760"/>
      <c r="N455" s="760"/>
      <c r="O455" s="760"/>
      <c r="P455" s="760"/>
      <c r="Q455" s="760"/>
      <c r="R455" s="760"/>
      <c r="S455" s="760"/>
      <c r="T455" s="761"/>
      <c r="U455" s="706"/>
      <c r="V455" s="740"/>
      <c r="W455" s="708"/>
      <c r="X455" s="952"/>
      <c r="Y455" s="728"/>
      <c r="Z455" s="728"/>
    </row>
    <row r="456" spans="1:26" s="62" customFormat="1" ht="17.100000000000001" customHeight="1" x14ac:dyDescent="0.15">
      <c r="A456" s="772"/>
      <c r="B456" s="773"/>
      <c r="C456" s="774"/>
      <c r="D456" s="715"/>
      <c r="E456" s="716"/>
      <c r="F456" s="716"/>
      <c r="G456" s="716"/>
      <c r="H456" s="716"/>
      <c r="I456" s="716"/>
      <c r="J456" s="716"/>
      <c r="K456" s="716"/>
      <c r="L456" s="716"/>
      <c r="M456" s="716"/>
      <c r="N456" s="716"/>
      <c r="O456" s="716"/>
      <c r="P456" s="716"/>
      <c r="Q456" s="716"/>
      <c r="R456" s="716"/>
      <c r="S456" s="716"/>
      <c r="T456" s="717"/>
      <c r="U456" s="706"/>
      <c r="V456" s="740"/>
      <c r="W456" s="708"/>
      <c r="X456" s="884"/>
      <c r="Y456" s="726"/>
      <c r="Z456" s="726"/>
    </row>
    <row r="457" spans="1:26" s="62" customFormat="1" ht="17.100000000000001" customHeight="1" x14ac:dyDescent="0.15">
      <c r="A457" s="772"/>
      <c r="B457" s="773"/>
      <c r="C457" s="774"/>
      <c r="D457" s="715"/>
      <c r="E457" s="716"/>
      <c r="F457" s="716"/>
      <c r="G457" s="716"/>
      <c r="H457" s="716"/>
      <c r="I457" s="716"/>
      <c r="J457" s="716"/>
      <c r="K457" s="716"/>
      <c r="L457" s="716"/>
      <c r="M457" s="716"/>
      <c r="N457" s="716"/>
      <c r="O457" s="716"/>
      <c r="P457" s="716"/>
      <c r="Q457" s="716"/>
      <c r="R457" s="716"/>
      <c r="S457" s="716"/>
      <c r="T457" s="717"/>
      <c r="U457" s="706"/>
      <c r="V457" s="740"/>
      <c r="W457" s="708"/>
      <c r="X457" s="884"/>
      <c r="Y457" s="726"/>
      <c r="Z457" s="726"/>
    </row>
    <row r="458" spans="1:26" s="62" customFormat="1" ht="17.100000000000001" customHeight="1" x14ac:dyDescent="0.15">
      <c r="A458" s="772"/>
      <c r="B458" s="773"/>
      <c r="C458" s="774"/>
      <c r="D458" s="368"/>
      <c r="E458" s="95" t="s">
        <v>443</v>
      </c>
      <c r="F458" s="835" t="s">
        <v>444</v>
      </c>
      <c r="G458" s="835"/>
      <c r="H458" s="835"/>
      <c r="I458" s="835"/>
      <c r="J458" s="835"/>
      <c r="K458" s="835"/>
      <c r="L458" s="835"/>
      <c r="M458" s="835"/>
      <c r="N458" s="835"/>
      <c r="O458" s="835"/>
      <c r="P458" s="835"/>
      <c r="Q458" s="835"/>
      <c r="R458" s="835"/>
      <c r="S458" s="835"/>
      <c r="T458" s="836"/>
      <c r="U458" s="706"/>
      <c r="V458" s="740"/>
      <c r="W458" s="708"/>
      <c r="X458" s="884"/>
      <c r="Y458" s="726"/>
      <c r="Z458" s="726"/>
    </row>
    <row r="459" spans="1:26" s="62" customFormat="1" ht="17.100000000000001" customHeight="1" x14ac:dyDescent="0.15">
      <c r="A459" s="772"/>
      <c r="B459" s="773"/>
      <c r="C459" s="774"/>
      <c r="D459" s="368"/>
      <c r="E459" s="95" t="s">
        <v>10</v>
      </c>
      <c r="F459" s="835" t="s">
        <v>445</v>
      </c>
      <c r="G459" s="835"/>
      <c r="H459" s="835"/>
      <c r="I459" s="835"/>
      <c r="J459" s="835"/>
      <c r="K459" s="835"/>
      <c r="L459" s="835"/>
      <c r="M459" s="835"/>
      <c r="N459" s="835"/>
      <c r="O459" s="835"/>
      <c r="P459" s="835"/>
      <c r="Q459" s="835"/>
      <c r="R459" s="835"/>
      <c r="S459" s="835"/>
      <c r="T459" s="836"/>
      <c r="U459" s="706"/>
      <c r="V459" s="740"/>
      <c r="W459" s="708"/>
      <c r="X459" s="884"/>
      <c r="Y459" s="726"/>
      <c r="Z459" s="726"/>
    </row>
    <row r="460" spans="1:26" s="62" customFormat="1" ht="17.100000000000001" customHeight="1" x14ac:dyDescent="0.15">
      <c r="A460" s="772"/>
      <c r="B460" s="773"/>
      <c r="C460" s="774"/>
      <c r="D460" s="52" t="s">
        <v>265</v>
      </c>
      <c r="E460" s="773" t="s">
        <v>785</v>
      </c>
      <c r="F460" s="773"/>
      <c r="G460" s="773"/>
      <c r="H460" s="773"/>
      <c r="I460" s="773"/>
      <c r="J460" s="773"/>
      <c r="K460" s="773"/>
      <c r="L460" s="773"/>
      <c r="M460" s="773"/>
      <c r="N460" s="773"/>
      <c r="O460" s="773"/>
      <c r="P460" s="773"/>
      <c r="Q460" s="773"/>
      <c r="R460" s="773"/>
      <c r="S460" s="773"/>
      <c r="T460" s="773"/>
      <c r="U460" s="706"/>
      <c r="V460" s="740"/>
      <c r="W460" s="708"/>
      <c r="X460" s="884"/>
      <c r="Y460" s="726"/>
      <c r="Z460" s="726"/>
    </row>
    <row r="461" spans="1:26" s="62" customFormat="1" ht="17.100000000000001" customHeight="1" x14ac:dyDescent="0.15">
      <c r="A461" s="772"/>
      <c r="B461" s="773"/>
      <c r="C461" s="774"/>
      <c r="D461" s="368"/>
      <c r="E461" s="773"/>
      <c r="F461" s="773"/>
      <c r="G461" s="773"/>
      <c r="H461" s="773"/>
      <c r="I461" s="773"/>
      <c r="J461" s="773"/>
      <c r="K461" s="773"/>
      <c r="L461" s="773"/>
      <c r="M461" s="773"/>
      <c r="N461" s="773"/>
      <c r="O461" s="773"/>
      <c r="P461" s="773"/>
      <c r="Q461" s="773"/>
      <c r="R461" s="773"/>
      <c r="S461" s="773"/>
      <c r="T461" s="773"/>
      <c r="U461" s="706"/>
      <c r="V461" s="740"/>
      <c r="W461" s="708"/>
      <c r="X461" s="884"/>
      <c r="Y461" s="726"/>
      <c r="Z461" s="726"/>
    </row>
    <row r="462" spans="1:26" s="62" customFormat="1" ht="17.100000000000001" customHeight="1" x14ac:dyDescent="0.15">
      <c r="A462" s="772"/>
      <c r="B462" s="773"/>
      <c r="C462" s="774"/>
      <c r="D462" s="368"/>
      <c r="E462" s="773"/>
      <c r="F462" s="773"/>
      <c r="G462" s="773"/>
      <c r="H462" s="773"/>
      <c r="I462" s="773"/>
      <c r="J462" s="773"/>
      <c r="K462" s="773"/>
      <c r="L462" s="773"/>
      <c r="M462" s="773"/>
      <c r="N462" s="773"/>
      <c r="O462" s="773"/>
      <c r="P462" s="773"/>
      <c r="Q462" s="773"/>
      <c r="R462" s="773"/>
      <c r="S462" s="773"/>
      <c r="T462" s="773"/>
      <c r="U462" s="706"/>
      <c r="V462" s="740"/>
      <c r="W462" s="708"/>
      <c r="X462" s="884"/>
      <c r="Y462" s="726"/>
      <c r="Z462" s="726"/>
    </row>
    <row r="463" spans="1:26" s="62" customFormat="1" ht="17.100000000000001" customHeight="1" x14ac:dyDescent="0.15">
      <c r="A463" s="772"/>
      <c r="B463" s="773"/>
      <c r="C463" s="774"/>
      <c r="D463" s="368"/>
      <c r="E463" s="773"/>
      <c r="F463" s="773"/>
      <c r="G463" s="773"/>
      <c r="H463" s="773"/>
      <c r="I463" s="773"/>
      <c r="J463" s="773"/>
      <c r="K463" s="773"/>
      <c r="L463" s="773"/>
      <c r="M463" s="773"/>
      <c r="N463" s="773"/>
      <c r="O463" s="773"/>
      <c r="P463" s="773"/>
      <c r="Q463" s="773"/>
      <c r="R463" s="773"/>
      <c r="S463" s="773"/>
      <c r="T463" s="773"/>
      <c r="U463" s="706"/>
      <c r="V463" s="740"/>
      <c r="W463" s="708"/>
      <c r="X463" s="884"/>
      <c r="Y463" s="726"/>
      <c r="Z463" s="726"/>
    </row>
    <row r="464" spans="1:26" s="62" customFormat="1" ht="17.100000000000001" customHeight="1" x14ac:dyDescent="0.15">
      <c r="A464" s="772"/>
      <c r="B464" s="773"/>
      <c r="C464" s="774"/>
      <c r="D464" s="371"/>
      <c r="E464" s="841"/>
      <c r="F464" s="841"/>
      <c r="G464" s="841"/>
      <c r="H464" s="841"/>
      <c r="I464" s="841"/>
      <c r="J464" s="841"/>
      <c r="K464" s="841"/>
      <c r="L464" s="841"/>
      <c r="M464" s="841"/>
      <c r="N464" s="841"/>
      <c r="O464" s="841"/>
      <c r="P464" s="841"/>
      <c r="Q464" s="841"/>
      <c r="R464" s="841"/>
      <c r="S464" s="841"/>
      <c r="T464" s="841"/>
      <c r="U464" s="1116"/>
      <c r="V464" s="1108"/>
      <c r="W464" s="1117"/>
      <c r="X464" s="924"/>
      <c r="Y464" s="727"/>
      <c r="Z464" s="727"/>
    </row>
    <row r="465" spans="1:26" s="62" customFormat="1" ht="17.100000000000001" customHeight="1" x14ac:dyDescent="0.15">
      <c r="A465" s="772"/>
      <c r="B465" s="773"/>
      <c r="C465" s="774"/>
      <c r="D465" s="759" t="s">
        <v>280</v>
      </c>
      <c r="E465" s="760"/>
      <c r="F465" s="760"/>
      <c r="G465" s="760"/>
      <c r="H465" s="760"/>
      <c r="I465" s="760"/>
      <c r="J465" s="760"/>
      <c r="K465" s="760"/>
      <c r="L465" s="760"/>
      <c r="M465" s="760"/>
      <c r="N465" s="760"/>
      <c r="O465" s="760"/>
      <c r="P465" s="760"/>
      <c r="Q465" s="760"/>
      <c r="R465" s="760"/>
      <c r="S465" s="760"/>
      <c r="T465" s="761"/>
      <c r="U465" s="706" t="s">
        <v>403</v>
      </c>
      <c r="V465" s="740"/>
      <c r="W465" s="708"/>
      <c r="X465" s="963"/>
      <c r="Y465" s="1124"/>
      <c r="Z465" s="1175"/>
    </row>
    <row r="466" spans="1:26" s="62" customFormat="1" ht="17.100000000000001" customHeight="1" x14ac:dyDescent="0.15">
      <c r="A466" s="772"/>
      <c r="B466" s="773"/>
      <c r="C466" s="774"/>
      <c r="D466" s="745"/>
      <c r="E466" s="746"/>
      <c r="F466" s="746"/>
      <c r="G466" s="746"/>
      <c r="H466" s="746"/>
      <c r="I466" s="746"/>
      <c r="J466" s="746"/>
      <c r="K466" s="746"/>
      <c r="L466" s="746"/>
      <c r="M466" s="746"/>
      <c r="N466" s="746"/>
      <c r="O466" s="746"/>
      <c r="P466" s="746"/>
      <c r="Q466" s="746"/>
      <c r="R466" s="746"/>
      <c r="S466" s="746"/>
      <c r="T466" s="747"/>
      <c r="U466" s="706"/>
      <c r="V466" s="740"/>
      <c r="W466" s="708"/>
      <c r="X466" s="964"/>
      <c r="Y466" s="993"/>
      <c r="Z466" s="974"/>
    </row>
    <row r="467" spans="1:26" s="62" customFormat="1" ht="17.100000000000001" customHeight="1" x14ac:dyDescent="0.15">
      <c r="A467" s="772"/>
      <c r="B467" s="773"/>
      <c r="C467" s="774"/>
      <c r="D467" s="759" t="s">
        <v>281</v>
      </c>
      <c r="E467" s="760"/>
      <c r="F467" s="760"/>
      <c r="G467" s="760"/>
      <c r="H467" s="760"/>
      <c r="I467" s="760"/>
      <c r="J467" s="760"/>
      <c r="K467" s="760"/>
      <c r="L467" s="760"/>
      <c r="M467" s="760"/>
      <c r="N467" s="760"/>
      <c r="O467" s="760"/>
      <c r="P467" s="760"/>
      <c r="Q467" s="760"/>
      <c r="R467" s="760"/>
      <c r="S467" s="760"/>
      <c r="T467" s="761"/>
      <c r="U467" s="706"/>
      <c r="V467" s="740"/>
      <c r="W467" s="708"/>
      <c r="X467" s="964"/>
      <c r="Y467" s="993"/>
      <c r="Z467" s="974"/>
    </row>
    <row r="468" spans="1:26" s="62" customFormat="1" ht="17.100000000000001" customHeight="1" x14ac:dyDescent="0.15">
      <c r="A468" s="848"/>
      <c r="B468" s="775"/>
      <c r="C468" s="776"/>
      <c r="D468" s="718"/>
      <c r="E468" s="719"/>
      <c r="F468" s="719"/>
      <c r="G468" s="719"/>
      <c r="H468" s="719"/>
      <c r="I468" s="719"/>
      <c r="J468" s="719"/>
      <c r="K468" s="719"/>
      <c r="L468" s="719"/>
      <c r="M468" s="719"/>
      <c r="N468" s="719"/>
      <c r="O468" s="719"/>
      <c r="P468" s="719"/>
      <c r="Q468" s="719"/>
      <c r="R468" s="719"/>
      <c r="S468" s="719"/>
      <c r="T468" s="720"/>
      <c r="U468" s="709"/>
      <c r="V468" s="710"/>
      <c r="W468" s="711"/>
      <c r="X468" s="1114"/>
      <c r="Y468" s="1170"/>
      <c r="Z468" s="991"/>
    </row>
    <row r="469" spans="1:26" s="62" customFormat="1" ht="17.100000000000001" customHeight="1" x14ac:dyDescent="0.15">
      <c r="A469" s="772" t="s">
        <v>426</v>
      </c>
      <c r="B469" s="773"/>
      <c r="C469" s="774"/>
      <c r="D469" s="762" t="s">
        <v>285</v>
      </c>
      <c r="E469" s="770"/>
      <c r="F469" s="770"/>
      <c r="G469" s="770"/>
      <c r="H469" s="770"/>
      <c r="I469" s="770"/>
      <c r="J469" s="770"/>
      <c r="K469" s="770"/>
      <c r="L469" s="770"/>
      <c r="M469" s="770"/>
      <c r="N469" s="770"/>
      <c r="O469" s="770"/>
      <c r="P469" s="770"/>
      <c r="Q469" s="770"/>
      <c r="R469" s="770"/>
      <c r="S469" s="770"/>
      <c r="T469" s="771"/>
      <c r="U469" s="703" t="s">
        <v>43</v>
      </c>
      <c r="V469" s="704"/>
      <c r="W469" s="705"/>
      <c r="X469" s="973"/>
      <c r="Y469" s="992"/>
      <c r="Z469" s="973"/>
    </row>
    <row r="470" spans="1:26" s="62" customFormat="1" ht="17.100000000000001" customHeight="1" x14ac:dyDescent="0.15">
      <c r="A470" s="772"/>
      <c r="B470" s="773"/>
      <c r="C470" s="774"/>
      <c r="D470" s="840"/>
      <c r="E470" s="841"/>
      <c r="F470" s="841"/>
      <c r="G470" s="841"/>
      <c r="H470" s="841"/>
      <c r="I470" s="841"/>
      <c r="J470" s="841"/>
      <c r="K470" s="841"/>
      <c r="L470" s="841"/>
      <c r="M470" s="841"/>
      <c r="N470" s="841"/>
      <c r="O470" s="841"/>
      <c r="P470" s="841"/>
      <c r="Q470" s="841"/>
      <c r="R470" s="841"/>
      <c r="S470" s="841"/>
      <c r="T470" s="842"/>
      <c r="U470" s="706"/>
      <c r="V470" s="740"/>
      <c r="W470" s="708"/>
      <c r="X470" s="974"/>
      <c r="Y470" s="993"/>
      <c r="Z470" s="974"/>
    </row>
    <row r="471" spans="1:26" s="62" customFormat="1" ht="17.100000000000001" customHeight="1" x14ac:dyDescent="0.15">
      <c r="A471" s="772"/>
      <c r="B471" s="773"/>
      <c r="C471" s="774"/>
      <c r="D471" s="759" t="s">
        <v>275</v>
      </c>
      <c r="E471" s="760"/>
      <c r="F471" s="760"/>
      <c r="G471" s="760"/>
      <c r="H471" s="760"/>
      <c r="I471" s="760"/>
      <c r="J471" s="760"/>
      <c r="K471" s="760"/>
      <c r="L471" s="760"/>
      <c r="M471" s="760"/>
      <c r="N471" s="760"/>
      <c r="O471" s="760"/>
      <c r="P471" s="760"/>
      <c r="Q471" s="760"/>
      <c r="R471" s="760"/>
      <c r="S471" s="760"/>
      <c r="T471" s="761"/>
      <c r="U471" s="706"/>
      <c r="V471" s="740"/>
      <c r="W471" s="708"/>
      <c r="X471" s="954"/>
      <c r="Y471" s="1119"/>
      <c r="Z471" s="954"/>
    </row>
    <row r="472" spans="1:26" s="62" customFormat="1" ht="17.100000000000001" customHeight="1" x14ac:dyDescent="0.15">
      <c r="A472" s="772"/>
      <c r="B472" s="773"/>
      <c r="C472" s="774"/>
      <c r="D472" s="715"/>
      <c r="E472" s="716"/>
      <c r="F472" s="716"/>
      <c r="G472" s="716"/>
      <c r="H472" s="716"/>
      <c r="I472" s="716"/>
      <c r="J472" s="716"/>
      <c r="K472" s="716"/>
      <c r="L472" s="716"/>
      <c r="M472" s="716"/>
      <c r="N472" s="716"/>
      <c r="O472" s="716"/>
      <c r="P472" s="716"/>
      <c r="Q472" s="716"/>
      <c r="R472" s="716"/>
      <c r="S472" s="716"/>
      <c r="T472" s="717"/>
      <c r="U472" s="706"/>
      <c r="V472" s="740"/>
      <c r="W472" s="708"/>
      <c r="X472" s="757"/>
      <c r="Y472" s="1120"/>
      <c r="Z472" s="757"/>
    </row>
    <row r="473" spans="1:26" s="62" customFormat="1" ht="17.100000000000001" customHeight="1" x14ac:dyDescent="0.15">
      <c r="A473" s="772"/>
      <c r="B473" s="773"/>
      <c r="C473" s="774"/>
      <c r="D473" s="745"/>
      <c r="E473" s="746"/>
      <c r="F473" s="746"/>
      <c r="G473" s="746"/>
      <c r="H473" s="746"/>
      <c r="I473" s="746"/>
      <c r="J473" s="746"/>
      <c r="K473" s="746"/>
      <c r="L473" s="746"/>
      <c r="M473" s="746"/>
      <c r="N473" s="746"/>
      <c r="O473" s="746"/>
      <c r="P473" s="746"/>
      <c r="Q473" s="746"/>
      <c r="R473" s="746"/>
      <c r="S473" s="746"/>
      <c r="T473" s="747"/>
      <c r="U473" s="706"/>
      <c r="V473" s="740"/>
      <c r="W473" s="708"/>
      <c r="X473" s="758"/>
      <c r="Y473" s="1121"/>
      <c r="Z473" s="758"/>
    </row>
    <row r="474" spans="1:26" ht="17.100000000000001" customHeight="1" x14ac:dyDescent="0.15">
      <c r="A474" s="772"/>
      <c r="B474" s="773"/>
      <c r="C474" s="774"/>
      <c r="D474" s="800" t="s">
        <v>276</v>
      </c>
      <c r="E474" s="801"/>
      <c r="F474" s="801"/>
      <c r="G474" s="801"/>
      <c r="H474" s="801"/>
      <c r="I474" s="801"/>
      <c r="J474" s="801"/>
      <c r="K474" s="801"/>
      <c r="L474" s="801"/>
      <c r="M474" s="801"/>
      <c r="N474" s="801"/>
      <c r="O474" s="801"/>
      <c r="P474" s="801"/>
      <c r="Q474" s="801"/>
      <c r="R474" s="801"/>
      <c r="S474" s="801"/>
      <c r="T474" s="802"/>
      <c r="U474" s="706"/>
      <c r="V474" s="740"/>
      <c r="W474" s="708"/>
      <c r="X474" s="954"/>
      <c r="Y474" s="954"/>
      <c r="Z474" s="954"/>
    </row>
    <row r="475" spans="1:26" s="62" customFormat="1" ht="17.100000000000001" customHeight="1" x14ac:dyDescent="0.15">
      <c r="A475" s="772"/>
      <c r="B475" s="773"/>
      <c r="C475" s="774"/>
      <c r="D475" s="772"/>
      <c r="E475" s="773"/>
      <c r="F475" s="773"/>
      <c r="G475" s="773"/>
      <c r="H475" s="773"/>
      <c r="I475" s="773"/>
      <c r="J475" s="773"/>
      <c r="K475" s="773"/>
      <c r="L475" s="773"/>
      <c r="M475" s="773"/>
      <c r="N475" s="773"/>
      <c r="O475" s="773"/>
      <c r="P475" s="773"/>
      <c r="Q475" s="773"/>
      <c r="R475" s="773"/>
      <c r="S475" s="773"/>
      <c r="T475" s="774"/>
      <c r="U475" s="706"/>
      <c r="V475" s="740"/>
      <c r="W475" s="708"/>
      <c r="X475" s="757"/>
      <c r="Y475" s="757"/>
      <c r="Z475" s="757"/>
    </row>
    <row r="476" spans="1:26" s="62" customFormat="1" ht="17.100000000000001" customHeight="1" x14ac:dyDescent="0.15">
      <c r="A476" s="772"/>
      <c r="B476" s="773"/>
      <c r="C476" s="774"/>
      <c r="D476" s="772"/>
      <c r="E476" s="773"/>
      <c r="F476" s="773"/>
      <c r="G476" s="773"/>
      <c r="H476" s="773"/>
      <c r="I476" s="773"/>
      <c r="J476" s="773"/>
      <c r="K476" s="773"/>
      <c r="L476" s="773"/>
      <c r="M476" s="773"/>
      <c r="N476" s="773"/>
      <c r="O476" s="773"/>
      <c r="P476" s="773"/>
      <c r="Q476" s="773"/>
      <c r="R476" s="773"/>
      <c r="S476" s="773"/>
      <c r="T476" s="774"/>
      <c r="U476" s="706"/>
      <c r="V476" s="740"/>
      <c r="W476" s="708"/>
      <c r="X476" s="757"/>
      <c r="Y476" s="757"/>
      <c r="Z476" s="757"/>
    </row>
    <row r="477" spans="1:26" s="62" customFormat="1" ht="17.100000000000001" customHeight="1" x14ac:dyDescent="0.15">
      <c r="A477" s="772"/>
      <c r="B477" s="773"/>
      <c r="C477" s="774"/>
      <c r="D477" s="772"/>
      <c r="E477" s="773"/>
      <c r="F477" s="773"/>
      <c r="G477" s="773"/>
      <c r="H477" s="773"/>
      <c r="I477" s="773"/>
      <c r="J477" s="773"/>
      <c r="K477" s="773"/>
      <c r="L477" s="773"/>
      <c r="M477" s="773"/>
      <c r="N477" s="773"/>
      <c r="O477" s="773"/>
      <c r="P477" s="773"/>
      <c r="Q477" s="773"/>
      <c r="R477" s="773"/>
      <c r="S477" s="773"/>
      <c r="T477" s="774"/>
      <c r="U477" s="706"/>
      <c r="V477" s="740"/>
      <c r="W477" s="708"/>
      <c r="X477" s="757"/>
      <c r="Y477" s="757"/>
      <c r="Z477" s="757"/>
    </row>
    <row r="478" spans="1:26" s="62" customFormat="1" ht="17.100000000000001" customHeight="1" x14ac:dyDescent="0.15">
      <c r="A478" s="772"/>
      <c r="B478" s="773"/>
      <c r="C478" s="774"/>
      <c r="D478" s="21" t="s">
        <v>282</v>
      </c>
      <c r="E478" s="773" t="s">
        <v>786</v>
      </c>
      <c r="F478" s="773"/>
      <c r="G478" s="773"/>
      <c r="H478" s="773"/>
      <c r="I478" s="773"/>
      <c r="J478" s="773"/>
      <c r="K478" s="773"/>
      <c r="L478" s="773"/>
      <c r="M478" s="773"/>
      <c r="N478" s="773"/>
      <c r="O478" s="773"/>
      <c r="P478" s="773"/>
      <c r="Q478" s="773"/>
      <c r="R478" s="773"/>
      <c r="S478" s="773"/>
      <c r="T478" s="774"/>
      <c r="U478" s="706"/>
      <c r="V478" s="740"/>
      <c r="W478" s="708"/>
      <c r="X478" s="757"/>
      <c r="Y478" s="757"/>
      <c r="Z478" s="757"/>
    </row>
    <row r="479" spans="1:26" s="62" customFormat="1" ht="17.100000000000001" customHeight="1" x14ac:dyDescent="0.15">
      <c r="A479" s="772"/>
      <c r="B479" s="773"/>
      <c r="C479" s="774"/>
      <c r="D479" s="21"/>
      <c r="E479" s="773"/>
      <c r="F479" s="773"/>
      <c r="G479" s="773"/>
      <c r="H479" s="773"/>
      <c r="I479" s="773"/>
      <c r="J479" s="773"/>
      <c r="K479" s="773"/>
      <c r="L479" s="773"/>
      <c r="M479" s="773"/>
      <c r="N479" s="773"/>
      <c r="O479" s="773"/>
      <c r="P479" s="773"/>
      <c r="Q479" s="773"/>
      <c r="R479" s="773"/>
      <c r="S479" s="773"/>
      <c r="T479" s="774"/>
      <c r="U479" s="706"/>
      <c r="V479" s="740"/>
      <c r="W479" s="708"/>
      <c r="X479" s="757"/>
      <c r="Y479" s="757"/>
      <c r="Z479" s="757"/>
    </row>
    <row r="480" spans="1:26" s="62" customFormat="1" ht="17.100000000000001" customHeight="1" x14ac:dyDescent="0.15">
      <c r="A480" s="772"/>
      <c r="B480" s="773"/>
      <c r="C480" s="774"/>
      <c r="D480" s="370"/>
      <c r="E480" s="841"/>
      <c r="F480" s="841"/>
      <c r="G480" s="841"/>
      <c r="H480" s="841"/>
      <c r="I480" s="841"/>
      <c r="J480" s="841"/>
      <c r="K480" s="841"/>
      <c r="L480" s="841"/>
      <c r="M480" s="841"/>
      <c r="N480" s="841"/>
      <c r="O480" s="841"/>
      <c r="P480" s="841"/>
      <c r="Q480" s="841"/>
      <c r="R480" s="841"/>
      <c r="S480" s="841"/>
      <c r="T480" s="842"/>
      <c r="U480" s="706"/>
      <c r="V480" s="740"/>
      <c r="W480" s="708"/>
      <c r="X480" s="758"/>
      <c r="Y480" s="758"/>
      <c r="Z480" s="758"/>
    </row>
    <row r="481" spans="1:26" s="62" customFormat="1" ht="17.100000000000001" customHeight="1" x14ac:dyDescent="0.15">
      <c r="A481" s="772"/>
      <c r="B481" s="773"/>
      <c r="C481" s="774"/>
      <c r="D481" s="759" t="s">
        <v>277</v>
      </c>
      <c r="E481" s="760"/>
      <c r="F481" s="760"/>
      <c r="G481" s="760"/>
      <c r="H481" s="760"/>
      <c r="I481" s="760"/>
      <c r="J481" s="760"/>
      <c r="K481" s="760"/>
      <c r="L481" s="760"/>
      <c r="M481" s="760"/>
      <c r="N481" s="760"/>
      <c r="O481" s="760"/>
      <c r="P481" s="760"/>
      <c r="Q481" s="760"/>
      <c r="R481" s="760"/>
      <c r="S481" s="760"/>
      <c r="T481" s="761"/>
      <c r="U481" s="706"/>
      <c r="V481" s="740"/>
      <c r="W481" s="708"/>
      <c r="X481" s="728"/>
      <c r="Y481" s="972"/>
      <c r="Z481" s="728"/>
    </row>
    <row r="482" spans="1:26" s="62" customFormat="1" ht="17.100000000000001" customHeight="1" x14ac:dyDescent="0.15">
      <c r="A482" s="772"/>
      <c r="B482" s="773"/>
      <c r="C482" s="774"/>
      <c r="D482" s="715"/>
      <c r="E482" s="716"/>
      <c r="F482" s="716"/>
      <c r="G482" s="716"/>
      <c r="H482" s="716"/>
      <c r="I482" s="716"/>
      <c r="J482" s="716"/>
      <c r="K482" s="716"/>
      <c r="L482" s="716"/>
      <c r="M482" s="716"/>
      <c r="N482" s="716"/>
      <c r="O482" s="716"/>
      <c r="P482" s="716"/>
      <c r="Q482" s="716"/>
      <c r="R482" s="716"/>
      <c r="S482" s="716"/>
      <c r="T482" s="717"/>
      <c r="U482" s="706"/>
      <c r="V482" s="740"/>
      <c r="W482" s="708"/>
      <c r="X482" s="726"/>
      <c r="Y482" s="785"/>
      <c r="Z482" s="726"/>
    </row>
    <row r="483" spans="1:26" s="62" customFormat="1" ht="17.100000000000001" customHeight="1" x14ac:dyDescent="0.15">
      <c r="A483" s="772"/>
      <c r="B483" s="773"/>
      <c r="C483" s="774"/>
      <c r="D483" s="745"/>
      <c r="E483" s="746"/>
      <c r="F483" s="746"/>
      <c r="G483" s="746"/>
      <c r="H483" s="746"/>
      <c r="I483" s="746"/>
      <c r="J483" s="746"/>
      <c r="K483" s="746"/>
      <c r="L483" s="746"/>
      <c r="M483" s="746"/>
      <c r="N483" s="746"/>
      <c r="O483" s="746"/>
      <c r="P483" s="746"/>
      <c r="Q483" s="746"/>
      <c r="R483" s="746"/>
      <c r="S483" s="746"/>
      <c r="T483" s="747"/>
      <c r="U483" s="706"/>
      <c r="V483" s="740"/>
      <c r="W483" s="708"/>
      <c r="X483" s="700"/>
      <c r="Y483" s="863"/>
      <c r="Z483" s="700"/>
    </row>
    <row r="484" spans="1:26" s="62" customFormat="1" ht="17.100000000000001" customHeight="1" x14ac:dyDescent="0.15">
      <c r="A484" s="772"/>
      <c r="B484" s="773"/>
      <c r="C484" s="774"/>
      <c r="D484" s="759" t="s">
        <v>278</v>
      </c>
      <c r="E484" s="760"/>
      <c r="F484" s="760"/>
      <c r="G484" s="760"/>
      <c r="H484" s="760"/>
      <c r="I484" s="760"/>
      <c r="J484" s="760"/>
      <c r="K484" s="760"/>
      <c r="L484" s="760"/>
      <c r="M484" s="760"/>
      <c r="N484" s="760"/>
      <c r="O484" s="760"/>
      <c r="P484" s="760"/>
      <c r="Q484" s="760"/>
      <c r="R484" s="760"/>
      <c r="S484" s="760"/>
      <c r="T484" s="761"/>
      <c r="U484" s="706"/>
      <c r="V484" s="740"/>
      <c r="W484" s="708"/>
      <c r="X484" s="728"/>
      <c r="Y484" s="972"/>
      <c r="Z484" s="728"/>
    </row>
    <row r="485" spans="1:26" s="62" customFormat="1" ht="17.100000000000001" customHeight="1" x14ac:dyDescent="0.15">
      <c r="A485" s="772"/>
      <c r="B485" s="773"/>
      <c r="C485" s="774"/>
      <c r="D485" s="715"/>
      <c r="E485" s="716"/>
      <c r="F485" s="716"/>
      <c r="G485" s="716"/>
      <c r="H485" s="716"/>
      <c r="I485" s="716"/>
      <c r="J485" s="716"/>
      <c r="K485" s="716"/>
      <c r="L485" s="716"/>
      <c r="M485" s="716"/>
      <c r="N485" s="716"/>
      <c r="O485" s="716"/>
      <c r="P485" s="716"/>
      <c r="Q485" s="716"/>
      <c r="R485" s="716"/>
      <c r="S485" s="716"/>
      <c r="T485" s="717"/>
      <c r="U485" s="706"/>
      <c r="V485" s="740"/>
      <c r="W485" s="708"/>
      <c r="X485" s="726"/>
      <c r="Y485" s="785"/>
      <c r="Z485" s="726"/>
    </row>
    <row r="486" spans="1:26" s="62" customFormat="1" ht="17.100000000000001" customHeight="1" x14ac:dyDescent="0.15">
      <c r="A486" s="772"/>
      <c r="B486" s="773"/>
      <c r="C486" s="774"/>
      <c r="D486" s="745"/>
      <c r="E486" s="746"/>
      <c r="F486" s="746"/>
      <c r="G486" s="746"/>
      <c r="H486" s="746"/>
      <c r="I486" s="746"/>
      <c r="J486" s="746"/>
      <c r="K486" s="746"/>
      <c r="L486" s="746"/>
      <c r="M486" s="746"/>
      <c r="N486" s="746"/>
      <c r="O486" s="746"/>
      <c r="P486" s="746"/>
      <c r="Q486" s="746"/>
      <c r="R486" s="746"/>
      <c r="S486" s="746"/>
      <c r="T486" s="747"/>
      <c r="U486" s="706"/>
      <c r="V486" s="740"/>
      <c r="W486" s="708"/>
      <c r="X486" s="700"/>
      <c r="Y486" s="863"/>
      <c r="Z486" s="700"/>
    </row>
    <row r="487" spans="1:26" s="62" customFormat="1" ht="17.100000000000001" customHeight="1" x14ac:dyDescent="0.15">
      <c r="A487" s="772"/>
      <c r="B487" s="773"/>
      <c r="C487" s="774"/>
      <c r="D487" s="994" t="s">
        <v>279</v>
      </c>
      <c r="E487" s="806"/>
      <c r="F487" s="806"/>
      <c r="G487" s="806"/>
      <c r="H487" s="806"/>
      <c r="I487" s="806"/>
      <c r="J487" s="806"/>
      <c r="K487" s="806"/>
      <c r="L487" s="806"/>
      <c r="M487" s="806"/>
      <c r="N487" s="806"/>
      <c r="O487" s="806"/>
      <c r="P487" s="806"/>
      <c r="Q487" s="806"/>
      <c r="R487" s="806"/>
      <c r="S487" s="806"/>
      <c r="T487" s="995"/>
      <c r="U487" s="706"/>
      <c r="V487" s="740"/>
      <c r="W487" s="708"/>
      <c r="X487" s="728"/>
      <c r="Y487" s="972"/>
      <c r="Z487" s="728"/>
    </row>
    <row r="488" spans="1:26" s="62" customFormat="1" ht="17.100000000000001" customHeight="1" x14ac:dyDescent="0.15">
      <c r="A488" s="772"/>
      <c r="B488" s="773"/>
      <c r="C488" s="774"/>
      <c r="D488" s="975"/>
      <c r="E488" s="835"/>
      <c r="F488" s="835"/>
      <c r="G488" s="835"/>
      <c r="H488" s="835"/>
      <c r="I488" s="835"/>
      <c r="J488" s="835"/>
      <c r="K488" s="835"/>
      <c r="L488" s="835"/>
      <c r="M488" s="835"/>
      <c r="N488" s="835"/>
      <c r="O488" s="835"/>
      <c r="P488" s="835"/>
      <c r="Q488" s="835"/>
      <c r="R488" s="835"/>
      <c r="S488" s="835"/>
      <c r="T488" s="836"/>
      <c r="U488" s="706"/>
      <c r="V488" s="740"/>
      <c r="W488" s="708"/>
      <c r="X488" s="726"/>
      <c r="Y488" s="785"/>
      <c r="Z488" s="726"/>
    </row>
    <row r="489" spans="1:26" s="62" customFormat="1" ht="17.100000000000001" customHeight="1" x14ac:dyDescent="0.15">
      <c r="A489" s="772"/>
      <c r="B489" s="773"/>
      <c r="C489" s="774"/>
      <c r="D489" s="975"/>
      <c r="E489" s="835"/>
      <c r="F489" s="835"/>
      <c r="G489" s="835"/>
      <c r="H489" s="835"/>
      <c r="I489" s="835"/>
      <c r="J489" s="835"/>
      <c r="K489" s="835"/>
      <c r="L489" s="835"/>
      <c r="M489" s="835"/>
      <c r="N489" s="835"/>
      <c r="O489" s="835"/>
      <c r="P489" s="835"/>
      <c r="Q489" s="835"/>
      <c r="R489" s="835"/>
      <c r="S489" s="835"/>
      <c r="T489" s="836"/>
      <c r="U489" s="706"/>
      <c r="V489" s="740"/>
      <c r="W489" s="708"/>
      <c r="X489" s="726"/>
      <c r="Y489" s="785"/>
      <c r="Z489" s="726"/>
    </row>
    <row r="490" spans="1:26" s="62" customFormat="1" ht="17.100000000000001" customHeight="1" x14ac:dyDescent="0.15">
      <c r="A490" s="772"/>
      <c r="B490" s="773"/>
      <c r="C490" s="774"/>
      <c r="D490" s="975"/>
      <c r="E490" s="835"/>
      <c r="F490" s="835"/>
      <c r="G490" s="835"/>
      <c r="H490" s="835"/>
      <c r="I490" s="835"/>
      <c r="J490" s="835"/>
      <c r="K490" s="835"/>
      <c r="L490" s="835"/>
      <c r="M490" s="835"/>
      <c r="N490" s="835"/>
      <c r="O490" s="835"/>
      <c r="P490" s="835"/>
      <c r="Q490" s="835"/>
      <c r="R490" s="835"/>
      <c r="S490" s="835"/>
      <c r="T490" s="836"/>
      <c r="U490" s="706"/>
      <c r="V490" s="740"/>
      <c r="W490" s="708"/>
      <c r="X490" s="726"/>
      <c r="Y490" s="785"/>
      <c r="Z490" s="726"/>
    </row>
    <row r="491" spans="1:26" s="62" customFormat="1" ht="17.100000000000001" customHeight="1" x14ac:dyDescent="0.15">
      <c r="A491" s="772"/>
      <c r="B491" s="773"/>
      <c r="C491" s="774"/>
      <c r="D491" s="1115"/>
      <c r="E491" s="1088"/>
      <c r="F491" s="1088"/>
      <c r="G491" s="1088"/>
      <c r="H491" s="1088"/>
      <c r="I491" s="1088"/>
      <c r="J491" s="1088"/>
      <c r="K491" s="1088"/>
      <c r="L491" s="1088"/>
      <c r="M491" s="1088"/>
      <c r="N491" s="1088"/>
      <c r="O491" s="1088"/>
      <c r="P491" s="1088"/>
      <c r="Q491" s="1088"/>
      <c r="R491" s="1088"/>
      <c r="S491" s="1088"/>
      <c r="T491" s="1089"/>
      <c r="U491" s="706"/>
      <c r="V491" s="740"/>
      <c r="W491" s="708"/>
      <c r="X491" s="727"/>
      <c r="Y491" s="897"/>
      <c r="Z491" s="727"/>
    </row>
    <row r="492" spans="1:26" s="62" customFormat="1" ht="17.100000000000001" customHeight="1" x14ac:dyDescent="0.15">
      <c r="A492" s="772"/>
      <c r="B492" s="773"/>
      <c r="C492" s="774"/>
      <c r="D492" s="800" t="s">
        <v>283</v>
      </c>
      <c r="E492" s="801"/>
      <c r="F492" s="801"/>
      <c r="G492" s="801"/>
      <c r="H492" s="801"/>
      <c r="I492" s="801"/>
      <c r="J492" s="801"/>
      <c r="K492" s="801"/>
      <c r="L492" s="801"/>
      <c r="M492" s="801"/>
      <c r="N492" s="801"/>
      <c r="O492" s="801"/>
      <c r="P492" s="801"/>
      <c r="Q492" s="801"/>
      <c r="R492" s="801"/>
      <c r="S492" s="801"/>
      <c r="T492" s="802"/>
      <c r="U492" s="706"/>
      <c r="V492" s="740"/>
      <c r="W492" s="708"/>
      <c r="X492" s="728"/>
      <c r="Y492" s="728"/>
      <c r="Z492" s="728"/>
    </row>
    <row r="493" spans="1:26" s="62" customFormat="1" ht="17.100000000000001" customHeight="1" x14ac:dyDescent="0.15">
      <c r="A493" s="772"/>
      <c r="B493" s="773"/>
      <c r="C493" s="774"/>
      <c r="D493" s="772"/>
      <c r="E493" s="773"/>
      <c r="F493" s="773"/>
      <c r="G493" s="773"/>
      <c r="H493" s="773"/>
      <c r="I493" s="773"/>
      <c r="J493" s="773"/>
      <c r="K493" s="773"/>
      <c r="L493" s="773"/>
      <c r="M493" s="773"/>
      <c r="N493" s="773"/>
      <c r="O493" s="773"/>
      <c r="P493" s="773"/>
      <c r="Q493" s="773"/>
      <c r="R493" s="773"/>
      <c r="S493" s="773"/>
      <c r="T493" s="774"/>
      <c r="U493" s="706"/>
      <c r="V493" s="740"/>
      <c r="W493" s="708"/>
      <c r="X493" s="726"/>
      <c r="Y493" s="726"/>
      <c r="Z493" s="726"/>
    </row>
    <row r="494" spans="1:26" s="62" customFormat="1" ht="17.100000000000001" customHeight="1" x14ac:dyDescent="0.15">
      <c r="A494" s="772"/>
      <c r="B494" s="773"/>
      <c r="C494" s="774"/>
      <c r="D494" s="772"/>
      <c r="E494" s="773"/>
      <c r="F494" s="773"/>
      <c r="G494" s="773"/>
      <c r="H494" s="773"/>
      <c r="I494" s="773"/>
      <c r="J494" s="773"/>
      <c r="K494" s="773"/>
      <c r="L494" s="773"/>
      <c r="M494" s="773"/>
      <c r="N494" s="773"/>
      <c r="O494" s="773"/>
      <c r="P494" s="773"/>
      <c r="Q494" s="773"/>
      <c r="R494" s="773"/>
      <c r="S494" s="773"/>
      <c r="T494" s="774"/>
      <c r="U494" s="706"/>
      <c r="V494" s="740"/>
      <c r="W494" s="708"/>
      <c r="X494" s="726"/>
      <c r="Y494" s="726"/>
      <c r="Z494" s="726"/>
    </row>
    <row r="495" spans="1:26" s="62" customFormat="1" ht="16.5" customHeight="1" x14ac:dyDescent="0.15">
      <c r="A495" s="848"/>
      <c r="B495" s="775"/>
      <c r="C495" s="776"/>
      <c r="D495" s="848"/>
      <c r="E495" s="775"/>
      <c r="F495" s="775"/>
      <c r="G495" s="775"/>
      <c r="H495" s="775"/>
      <c r="I495" s="775"/>
      <c r="J495" s="775"/>
      <c r="K495" s="775"/>
      <c r="L495" s="775"/>
      <c r="M495" s="775"/>
      <c r="N495" s="775"/>
      <c r="O495" s="775"/>
      <c r="P495" s="775"/>
      <c r="Q495" s="775"/>
      <c r="R495" s="775"/>
      <c r="S495" s="775"/>
      <c r="T495" s="776"/>
      <c r="U495" s="709"/>
      <c r="V495" s="710"/>
      <c r="W495" s="711"/>
      <c r="X495" s="891"/>
      <c r="Y495" s="891"/>
      <c r="Z495" s="891"/>
    </row>
    <row r="496" spans="1:26" s="62" customFormat="1" ht="17.100000000000001" customHeight="1" x14ac:dyDescent="0.15">
      <c r="A496" s="762" t="s">
        <v>741</v>
      </c>
      <c r="B496" s="770"/>
      <c r="C496" s="771"/>
      <c r="D496" s="1063" t="s">
        <v>153</v>
      </c>
      <c r="E496" s="1064"/>
      <c r="F496" s="1064"/>
      <c r="G496" s="1064"/>
      <c r="H496" s="1064"/>
      <c r="I496" s="1064"/>
      <c r="J496" s="1064"/>
      <c r="K496" s="1064"/>
      <c r="L496" s="1064"/>
      <c r="M496" s="1064"/>
      <c r="N496" s="1064"/>
      <c r="O496" s="1064"/>
      <c r="P496" s="1064"/>
      <c r="Q496" s="1064"/>
      <c r="R496" s="1064"/>
      <c r="S496" s="1064"/>
      <c r="T496" s="1065"/>
      <c r="U496" s="703" t="s">
        <v>404</v>
      </c>
      <c r="V496" s="704"/>
      <c r="W496" s="705"/>
      <c r="X496" s="756"/>
      <c r="Y496" s="756"/>
      <c r="Z496" s="756"/>
    </row>
    <row r="497" spans="1:26" s="62" customFormat="1" ht="17.100000000000001" customHeight="1" x14ac:dyDescent="0.15">
      <c r="A497" s="772"/>
      <c r="B497" s="773"/>
      <c r="C497" s="774"/>
      <c r="D497" s="1066"/>
      <c r="E497" s="1067"/>
      <c r="F497" s="1067"/>
      <c r="G497" s="1067"/>
      <c r="H497" s="1067"/>
      <c r="I497" s="1067"/>
      <c r="J497" s="1067"/>
      <c r="K497" s="1067"/>
      <c r="L497" s="1067"/>
      <c r="M497" s="1067"/>
      <c r="N497" s="1067"/>
      <c r="O497" s="1067"/>
      <c r="P497" s="1067"/>
      <c r="Q497" s="1067"/>
      <c r="R497" s="1067"/>
      <c r="S497" s="1067"/>
      <c r="T497" s="1068"/>
      <c r="U497" s="706"/>
      <c r="V497" s="740"/>
      <c r="W497" s="708"/>
      <c r="X497" s="743"/>
      <c r="Y497" s="743"/>
      <c r="Z497" s="743"/>
    </row>
    <row r="498" spans="1:26" s="62" customFormat="1" ht="17.100000000000001" customHeight="1" x14ac:dyDescent="0.15">
      <c r="A498" s="772"/>
      <c r="B498" s="773"/>
      <c r="C498" s="774"/>
      <c r="D498" s="106" t="s">
        <v>97</v>
      </c>
      <c r="E498" s="1067" t="s">
        <v>388</v>
      </c>
      <c r="F498" s="1067"/>
      <c r="G498" s="1067"/>
      <c r="H498" s="1067"/>
      <c r="I498" s="1067"/>
      <c r="J498" s="1067"/>
      <c r="K498" s="1067"/>
      <c r="L498" s="1067"/>
      <c r="M498" s="1067"/>
      <c r="N498" s="1067"/>
      <c r="O498" s="1067"/>
      <c r="P498" s="1067"/>
      <c r="Q498" s="1067"/>
      <c r="R498" s="1067"/>
      <c r="S498" s="1067"/>
      <c r="T498" s="1068"/>
      <c r="U498" s="706"/>
      <c r="V498" s="740"/>
      <c r="W498" s="708"/>
      <c r="X498" s="954"/>
      <c r="Y498" s="954"/>
      <c r="Z498" s="954"/>
    </row>
    <row r="499" spans="1:26" s="62" customFormat="1" ht="17.100000000000001" customHeight="1" x14ac:dyDescent="0.15">
      <c r="A499" s="772"/>
      <c r="B499" s="773"/>
      <c r="C499" s="774"/>
      <c r="D499" s="106"/>
      <c r="E499" s="1067"/>
      <c r="F499" s="1067"/>
      <c r="G499" s="1067"/>
      <c r="H499" s="1067"/>
      <c r="I499" s="1067"/>
      <c r="J499" s="1067"/>
      <c r="K499" s="1067"/>
      <c r="L499" s="1067"/>
      <c r="M499" s="1067"/>
      <c r="N499" s="1067"/>
      <c r="O499" s="1067"/>
      <c r="P499" s="1067"/>
      <c r="Q499" s="1067"/>
      <c r="R499" s="1067"/>
      <c r="S499" s="1067"/>
      <c r="T499" s="1068"/>
      <c r="U499" s="706"/>
      <c r="V499" s="740"/>
      <c r="W499" s="708"/>
      <c r="X499" s="743"/>
      <c r="Y499" s="743"/>
      <c r="Z499" s="743"/>
    </row>
    <row r="500" spans="1:26" s="62" customFormat="1" ht="17.100000000000001" customHeight="1" x14ac:dyDescent="0.15">
      <c r="A500" s="772"/>
      <c r="B500" s="773"/>
      <c r="C500" s="774"/>
      <c r="D500" s="106" t="s">
        <v>97</v>
      </c>
      <c r="E500" s="1067" t="s">
        <v>787</v>
      </c>
      <c r="F500" s="1067"/>
      <c r="G500" s="1067"/>
      <c r="H500" s="1067"/>
      <c r="I500" s="1067"/>
      <c r="J500" s="1067"/>
      <c r="K500" s="1067"/>
      <c r="L500" s="1067"/>
      <c r="M500" s="1067"/>
      <c r="N500" s="1067"/>
      <c r="O500" s="1067"/>
      <c r="P500" s="1067"/>
      <c r="Q500" s="1067"/>
      <c r="R500" s="1067"/>
      <c r="S500" s="1067"/>
      <c r="T500" s="1068"/>
      <c r="U500" s="706"/>
      <c r="V500" s="740"/>
      <c r="W500" s="708"/>
      <c r="X500" s="757"/>
      <c r="Y500" s="757"/>
      <c r="Z500" s="757"/>
    </row>
    <row r="501" spans="1:26" s="62" customFormat="1" ht="17.100000000000001" customHeight="1" x14ac:dyDescent="0.15">
      <c r="A501" s="848"/>
      <c r="B501" s="775"/>
      <c r="C501" s="776"/>
      <c r="D501" s="107"/>
      <c r="E501" s="1122"/>
      <c r="F501" s="1122"/>
      <c r="G501" s="1122"/>
      <c r="H501" s="1122"/>
      <c r="I501" s="1122"/>
      <c r="J501" s="1122"/>
      <c r="K501" s="1122"/>
      <c r="L501" s="1122"/>
      <c r="M501" s="1122"/>
      <c r="N501" s="1122"/>
      <c r="O501" s="1122"/>
      <c r="P501" s="1122"/>
      <c r="Q501" s="1122"/>
      <c r="R501" s="1122"/>
      <c r="S501" s="1122"/>
      <c r="T501" s="1123"/>
      <c r="U501" s="709"/>
      <c r="V501" s="710"/>
      <c r="W501" s="711"/>
      <c r="X501" s="768"/>
      <c r="Y501" s="768"/>
      <c r="Z501" s="768"/>
    </row>
    <row r="502" spans="1:26" s="62" customFormat="1" ht="17.100000000000001" customHeight="1" x14ac:dyDescent="0.15">
      <c r="A502" s="762" t="s">
        <v>427</v>
      </c>
      <c r="B502" s="770"/>
      <c r="C502" s="770"/>
      <c r="D502" s="712" t="s">
        <v>286</v>
      </c>
      <c r="E502" s="713"/>
      <c r="F502" s="713"/>
      <c r="G502" s="713"/>
      <c r="H502" s="713"/>
      <c r="I502" s="713"/>
      <c r="J502" s="713"/>
      <c r="K502" s="713"/>
      <c r="L502" s="713"/>
      <c r="M502" s="713"/>
      <c r="N502" s="713"/>
      <c r="O502" s="713"/>
      <c r="P502" s="713"/>
      <c r="Q502" s="713"/>
      <c r="R502" s="713"/>
      <c r="S502" s="713"/>
      <c r="T502" s="714"/>
      <c r="U502" s="704" t="s">
        <v>284</v>
      </c>
      <c r="V502" s="927"/>
      <c r="W502" s="928"/>
      <c r="X502" s="728"/>
      <c r="Y502" s="952"/>
      <c r="Z502" s="952"/>
    </row>
    <row r="503" spans="1:26" s="62" customFormat="1" ht="17.100000000000001" customHeight="1" x14ac:dyDescent="0.15">
      <c r="A503" s="772"/>
      <c r="B503" s="773"/>
      <c r="C503" s="773"/>
      <c r="D503" s="715"/>
      <c r="E503" s="716"/>
      <c r="F503" s="716"/>
      <c r="G503" s="716"/>
      <c r="H503" s="716"/>
      <c r="I503" s="716"/>
      <c r="J503" s="716"/>
      <c r="K503" s="716"/>
      <c r="L503" s="716"/>
      <c r="M503" s="716"/>
      <c r="N503" s="716"/>
      <c r="O503" s="716"/>
      <c r="P503" s="716"/>
      <c r="Q503" s="716"/>
      <c r="R503" s="716"/>
      <c r="S503" s="716"/>
      <c r="T503" s="717"/>
      <c r="U503" s="740"/>
      <c r="V503" s="930"/>
      <c r="W503" s="931"/>
      <c r="X503" s="726"/>
      <c r="Y503" s="884"/>
      <c r="Z503" s="884"/>
    </row>
    <row r="504" spans="1:26" s="62" customFormat="1" ht="17.100000000000001" customHeight="1" x14ac:dyDescent="0.15">
      <c r="A504" s="772"/>
      <c r="B504" s="773"/>
      <c r="C504" s="773"/>
      <c r="D504" s="715"/>
      <c r="E504" s="716"/>
      <c r="F504" s="716"/>
      <c r="G504" s="716"/>
      <c r="H504" s="716"/>
      <c r="I504" s="716"/>
      <c r="J504" s="716"/>
      <c r="K504" s="716"/>
      <c r="L504" s="716"/>
      <c r="M504" s="716"/>
      <c r="N504" s="716"/>
      <c r="O504" s="716"/>
      <c r="P504" s="716"/>
      <c r="Q504" s="716"/>
      <c r="R504" s="716"/>
      <c r="S504" s="716"/>
      <c r="T504" s="717"/>
      <c r="U504" s="930"/>
      <c r="V504" s="930"/>
      <c r="W504" s="931"/>
      <c r="X504" s="726"/>
      <c r="Y504" s="884"/>
      <c r="Z504" s="884"/>
    </row>
    <row r="505" spans="1:26" s="62" customFormat="1" ht="17.100000000000001" customHeight="1" x14ac:dyDescent="0.15">
      <c r="A505" s="772"/>
      <c r="B505" s="773"/>
      <c r="C505" s="773"/>
      <c r="D505" s="21" t="s">
        <v>282</v>
      </c>
      <c r="E505" s="773" t="s">
        <v>289</v>
      </c>
      <c r="F505" s="773"/>
      <c r="G505" s="773"/>
      <c r="H505" s="773"/>
      <c r="I505" s="773"/>
      <c r="J505" s="773"/>
      <c r="K505" s="773"/>
      <c r="L505" s="773"/>
      <c r="M505" s="773"/>
      <c r="N505" s="773"/>
      <c r="O505" s="773"/>
      <c r="P505" s="773"/>
      <c r="Q505" s="773"/>
      <c r="R505" s="773"/>
      <c r="S505" s="773"/>
      <c r="T505" s="774"/>
      <c r="U505" s="930"/>
      <c r="V505" s="930"/>
      <c r="W505" s="931"/>
      <c r="X505" s="726"/>
      <c r="Y505" s="884"/>
      <c r="Z505" s="884"/>
    </row>
    <row r="506" spans="1:26" s="62" customFormat="1" ht="17.100000000000001" customHeight="1" x14ac:dyDescent="0.15">
      <c r="A506" s="772"/>
      <c r="B506" s="773"/>
      <c r="C506" s="773"/>
      <c r="D506" s="367"/>
      <c r="E506" s="773"/>
      <c r="F506" s="773"/>
      <c r="G506" s="773"/>
      <c r="H506" s="773"/>
      <c r="I506" s="773"/>
      <c r="J506" s="773"/>
      <c r="K506" s="773"/>
      <c r="L506" s="773"/>
      <c r="M506" s="773"/>
      <c r="N506" s="773"/>
      <c r="O506" s="773"/>
      <c r="P506" s="773"/>
      <c r="Q506" s="773"/>
      <c r="R506" s="773"/>
      <c r="S506" s="773"/>
      <c r="T506" s="774"/>
      <c r="U506" s="930"/>
      <c r="V506" s="930"/>
      <c r="W506" s="931"/>
      <c r="X506" s="727"/>
      <c r="Y506" s="924"/>
      <c r="Z506" s="924"/>
    </row>
    <row r="507" spans="1:26" s="62" customFormat="1" ht="17.100000000000001" customHeight="1" x14ac:dyDescent="0.15">
      <c r="A507" s="772"/>
      <c r="B507" s="773"/>
      <c r="C507" s="773"/>
      <c r="D507" s="800" t="s">
        <v>287</v>
      </c>
      <c r="E507" s="801"/>
      <c r="F507" s="801"/>
      <c r="G507" s="801"/>
      <c r="H507" s="801"/>
      <c r="I507" s="801"/>
      <c r="J507" s="801"/>
      <c r="K507" s="801"/>
      <c r="L507" s="801"/>
      <c r="M507" s="801"/>
      <c r="N507" s="801"/>
      <c r="O507" s="801"/>
      <c r="P507" s="801"/>
      <c r="Q507" s="801"/>
      <c r="R507" s="801"/>
      <c r="S507" s="801"/>
      <c r="T507" s="802"/>
      <c r="U507" s="930"/>
      <c r="V507" s="930"/>
      <c r="W507" s="931"/>
      <c r="X507" s="728"/>
      <c r="Y507" s="952"/>
      <c r="Z507" s="952"/>
    </row>
    <row r="508" spans="1:26" s="62" customFormat="1" ht="17.100000000000001" customHeight="1" x14ac:dyDescent="0.15">
      <c r="A508" s="772"/>
      <c r="B508" s="773"/>
      <c r="C508" s="773"/>
      <c r="D508" s="772"/>
      <c r="E508" s="773"/>
      <c r="F508" s="773"/>
      <c r="G508" s="773"/>
      <c r="H508" s="773"/>
      <c r="I508" s="773"/>
      <c r="J508" s="773"/>
      <c r="K508" s="773"/>
      <c r="L508" s="773"/>
      <c r="M508" s="773"/>
      <c r="N508" s="773"/>
      <c r="O508" s="773"/>
      <c r="P508" s="773"/>
      <c r="Q508" s="773"/>
      <c r="R508" s="773"/>
      <c r="S508" s="773"/>
      <c r="T508" s="774"/>
      <c r="U508" s="930"/>
      <c r="V508" s="930"/>
      <c r="W508" s="931"/>
      <c r="X508" s="726"/>
      <c r="Y508" s="884"/>
      <c r="Z508" s="884"/>
    </row>
    <row r="509" spans="1:26" s="62" customFormat="1" ht="17.100000000000001" customHeight="1" x14ac:dyDescent="0.15">
      <c r="A509" s="772"/>
      <c r="B509" s="773"/>
      <c r="C509" s="773"/>
      <c r="D509" s="772"/>
      <c r="E509" s="773"/>
      <c r="F509" s="773"/>
      <c r="G509" s="773"/>
      <c r="H509" s="773"/>
      <c r="I509" s="773"/>
      <c r="J509" s="773"/>
      <c r="K509" s="773"/>
      <c r="L509" s="773"/>
      <c r="M509" s="773"/>
      <c r="N509" s="773"/>
      <c r="O509" s="773"/>
      <c r="P509" s="773"/>
      <c r="Q509" s="773"/>
      <c r="R509" s="773"/>
      <c r="S509" s="773"/>
      <c r="T509" s="774"/>
      <c r="U509" s="930"/>
      <c r="V509" s="930"/>
      <c r="W509" s="931"/>
      <c r="X509" s="726"/>
      <c r="Y509" s="884"/>
      <c r="Z509" s="884"/>
    </row>
    <row r="510" spans="1:26" s="62" customFormat="1" ht="17.100000000000001" customHeight="1" x14ac:dyDescent="0.15">
      <c r="A510" s="772"/>
      <c r="B510" s="773"/>
      <c r="C510" s="773"/>
      <c r="D510" s="21" t="s">
        <v>293</v>
      </c>
      <c r="E510" s="773" t="s">
        <v>346</v>
      </c>
      <c r="F510" s="773"/>
      <c r="G510" s="773"/>
      <c r="H510" s="773"/>
      <c r="I510" s="773"/>
      <c r="J510" s="773"/>
      <c r="K510" s="773"/>
      <c r="L510" s="773"/>
      <c r="M510" s="773"/>
      <c r="N510" s="773"/>
      <c r="O510" s="773"/>
      <c r="P510" s="773"/>
      <c r="Q510" s="773"/>
      <c r="R510" s="773"/>
      <c r="S510" s="773"/>
      <c r="T510" s="774"/>
      <c r="U510" s="930"/>
      <c r="V510" s="930"/>
      <c r="W510" s="931"/>
      <c r="X510" s="726"/>
      <c r="Y510" s="884"/>
      <c r="Z510" s="884"/>
    </row>
    <row r="511" spans="1:26" s="62" customFormat="1" ht="17.100000000000001" customHeight="1" x14ac:dyDescent="0.15">
      <c r="A511" s="772"/>
      <c r="B511" s="773"/>
      <c r="C511" s="773"/>
      <c r="D511" s="393"/>
      <c r="E511" s="841"/>
      <c r="F511" s="841"/>
      <c r="G511" s="841"/>
      <c r="H511" s="841"/>
      <c r="I511" s="841"/>
      <c r="J511" s="841"/>
      <c r="K511" s="841"/>
      <c r="L511" s="841"/>
      <c r="M511" s="841"/>
      <c r="N511" s="841"/>
      <c r="O511" s="841"/>
      <c r="P511" s="841"/>
      <c r="Q511" s="841"/>
      <c r="R511" s="841"/>
      <c r="S511" s="841"/>
      <c r="T511" s="842"/>
      <c r="U511" s="930"/>
      <c r="V511" s="930"/>
      <c r="W511" s="931"/>
      <c r="X511" s="727"/>
      <c r="Y511" s="924"/>
      <c r="Z511" s="924"/>
    </row>
    <row r="512" spans="1:26" s="62" customFormat="1" ht="17.100000000000001" customHeight="1" x14ac:dyDescent="0.15">
      <c r="A512" s="772"/>
      <c r="B512" s="773"/>
      <c r="C512" s="773"/>
      <c r="D512" s="759" t="s">
        <v>288</v>
      </c>
      <c r="E512" s="760"/>
      <c r="F512" s="760"/>
      <c r="G512" s="760"/>
      <c r="H512" s="760"/>
      <c r="I512" s="760"/>
      <c r="J512" s="760"/>
      <c r="K512" s="760"/>
      <c r="L512" s="760"/>
      <c r="M512" s="760"/>
      <c r="N512" s="760"/>
      <c r="O512" s="760"/>
      <c r="P512" s="760"/>
      <c r="Q512" s="760"/>
      <c r="R512" s="760"/>
      <c r="S512" s="760"/>
      <c r="T512" s="761"/>
      <c r="U512" s="930"/>
      <c r="V512" s="930"/>
      <c r="W512" s="931"/>
      <c r="X512" s="968"/>
      <c r="Y512" s="968"/>
      <c r="Z512" s="968"/>
    </row>
    <row r="513" spans="1:26" s="62" customFormat="1" ht="17.100000000000001" customHeight="1" x14ac:dyDescent="0.15">
      <c r="A513" s="772"/>
      <c r="B513" s="773"/>
      <c r="C513" s="773"/>
      <c r="D513" s="718"/>
      <c r="E513" s="719"/>
      <c r="F513" s="719"/>
      <c r="G513" s="719"/>
      <c r="H513" s="719"/>
      <c r="I513" s="719"/>
      <c r="J513" s="719"/>
      <c r="K513" s="719"/>
      <c r="L513" s="719"/>
      <c r="M513" s="719"/>
      <c r="N513" s="719"/>
      <c r="O513" s="719"/>
      <c r="P513" s="719"/>
      <c r="Q513" s="719"/>
      <c r="R513" s="719"/>
      <c r="S513" s="719"/>
      <c r="T513" s="720"/>
      <c r="U513" s="930"/>
      <c r="V513" s="930"/>
      <c r="W513" s="931"/>
      <c r="X513" s="843"/>
      <c r="Y513" s="843"/>
      <c r="Z513" s="843"/>
    </row>
    <row r="514" spans="1:26" s="62" customFormat="1" ht="17.100000000000001" customHeight="1" x14ac:dyDescent="0.15">
      <c r="A514" s="762" t="s">
        <v>428</v>
      </c>
      <c r="B514" s="763"/>
      <c r="C514" s="763"/>
      <c r="D514" s="712" t="s">
        <v>290</v>
      </c>
      <c r="E514" s="713"/>
      <c r="F514" s="713"/>
      <c r="G514" s="713"/>
      <c r="H514" s="713"/>
      <c r="I514" s="713"/>
      <c r="J514" s="713"/>
      <c r="K514" s="713"/>
      <c r="L514" s="713"/>
      <c r="M514" s="713"/>
      <c r="N514" s="713"/>
      <c r="O514" s="713"/>
      <c r="P514" s="713"/>
      <c r="Q514" s="713"/>
      <c r="R514" s="713"/>
      <c r="S514" s="713"/>
      <c r="T514" s="714"/>
      <c r="U514" s="704" t="s">
        <v>44</v>
      </c>
      <c r="V514" s="944"/>
      <c r="W514" s="945"/>
      <c r="X514" s="755"/>
      <c r="Y514" s="755"/>
      <c r="Z514" s="755"/>
    </row>
    <row r="515" spans="1:26" s="62" customFormat="1" ht="17.100000000000001" customHeight="1" x14ac:dyDescent="0.15">
      <c r="A515" s="765"/>
      <c r="B515" s="766"/>
      <c r="C515" s="766"/>
      <c r="D515" s="745"/>
      <c r="E515" s="746"/>
      <c r="F515" s="746"/>
      <c r="G515" s="746"/>
      <c r="H515" s="746"/>
      <c r="I515" s="746"/>
      <c r="J515" s="746"/>
      <c r="K515" s="746"/>
      <c r="L515" s="746"/>
      <c r="M515" s="746"/>
      <c r="N515" s="746"/>
      <c r="O515" s="746"/>
      <c r="P515" s="746"/>
      <c r="Q515" s="746"/>
      <c r="R515" s="746"/>
      <c r="S515" s="746"/>
      <c r="T515" s="747"/>
      <c r="U515" s="946"/>
      <c r="V515" s="946"/>
      <c r="W515" s="947"/>
      <c r="X515" s="728"/>
      <c r="Y515" s="728"/>
      <c r="Z515" s="728"/>
    </row>
    <row r="516" spans="1:26" s="62" customFormat="1" ht="17.100000000000001" customHeight="1" x14ac:dyDescent="0.15">
      <c r="A516" s="765"/>
      <c r="B516" s="766"/>
      <c r="C516" s="766"/>
      <c r="D516" s="759" t="s">
        <v>291</v>
      </c>
      <c r="E516" s="760"/>
      <c r="F516" s="760"/>
      <c r="G516" s="760"/>
      <c r="H516" s="760"/>
      <c r="I516" s="760"/>
      <c r="J516" s="760"/>
      <c r="K516" s="760"/>
      <c r="L516" s="760"/>
      <c r="M516" s="760"/>
      <c r="N516" s="760"/>
      <c r="O516" s="760"/>
      <c r="P516" s="760"/>
      <c r="Q516" s="760"/>
      <c r="R516" s="760"/>
      <c r="S516" s="760"/>
      <c r="T516" s="761"/>
      <c r="U516" s="946"/>
      <c r="V516" s="946"/>
      <c r="W516" s="947"/>
      <c r="X516" s="987"/>
      <c r="Y516" s="965"/>
      <c r="Z516" s="965"/>
    </row>
    <row r="517" spans="1:26" s="62" customFormat="1" ht="17.100000000000001" customHeight="1" x14ac:dyDescent="0.15">
      <c r="A517" s="765"/>
      <c r="B517" s="766"/>
      <c r="C517" s="766"/>
      <c r="D517" s="715"/>
      <c r="E517" s="716"/>
      <c r="F517" s="716"/>
      <c r="G517" s="716"/>
      <c r="H517" s="716"/>
      <c r="I517" s="716"/>
      <c r="J517" s="716"/>
      <c r="K517" s="716"/>
      <c r="L517" s="716"/>
      <c r="M517" s="716"/>
      <c r="N517" s="716"/>
      <c r="O517" s="716"/>
      <c r="P517" s="716"/>
      <c r="Q517" s="716"/>
      <c r="R517" s="716"/>
      <c r="S517" s="716"/>
      <c r="T517" s="717"/>
      <c r="U517" s="946"/>
      <c r="V517" s="946"/>
      <c r="W517" s="947"/>
      <c r="X517" s="988"/>
      <c r="Y517" s="966"/>
      <c r="Z517" s="966"/>
    </row>
    <row r="518" spans="1:26" s="62" customFormat="1" ht="17.100000000000001" customHeight="1" x14ac:dyDescent="0.15">
      <c r="A518" s="765"/>
      <c r="B518" s="766"/>
      <c r="C518" s="766"/>
      <c r="D518" s="715"/>
      <c r="E518" s="716"/>
      <c r="F518" s="716"/>
      <c r="G518" s="716"/>
      <c r="H518" s="716"/>
      <c r="I518" s="716"/>
      <c r="J518" s="716"/>
      <c r="K518" s="716"/>
      <c r="L518" s="716"/>
      <c r="M518" s="716"/>
      <c r="N518" s="716"/>
      <c r="O518" s="716"/>
      <c r="P518" s="716"/>
      <c r="Q518" s="716"/>
      <c r="R518" s="716"/>
      <c r="S518" s="716"/>
      <c r="T518" s="717"/>
      <c r="U518" s="946"/>
      <c r="V518" s="946"/>
      <c r="W518" s="947"/>
      <c r="X518" s="988"/>
      <c r="Y518" s="966"/>
      <c r="Z518" s="966"/>
    </row>
    <row r="519" spans="1:26" s="62" customFormat="1" ht="17.100000000000001" customHeight="1" x14ac:dyDescent="0.15">
      <c r="A519" s="765"/>
      <c r="B519" s="766"/>
      <c r="C519" s="766"/>
      <c r="D519" s="21" t="s">
        <v>293</v>
      </c>
      <c r="E519" s="773" t="s">
        <v>294</v>
      </c>
      <c r="F519" s="773"/>
      <c r="G519" s="773"/>
      <c r="H519" s="773"/>
      <c r="I519" s="773"/>
      <c r="J519" s="773"/>
      <c r="K519" s="773"/>
      <c r="L519" s="773"/>
      <c r="M519" s="773"/>
      <c r="N519" s="773"/>
      <c r="O519" s="773"/>
      <c r="P519" s="773"/>
      <c r="Q519" s="773"/>
      <c r="R519" s="773"/>
      <c r="S519" s="773"/>
      <c r="T519" s="774"/>
      <c r="U519" s="946"/>
      <c r="V519" s="946"/>
      <c r="W519" s="947"/>
      <c r="X519" s="988"/>
      <c r="Y519" s="966"/>
      <c r="Z519" s="966"/>
    </row>
    <row r="520" spans="1:26" s="62" customFormat="1" ht="17.100000000000001" customHeight="1" x14ac:dyDescent="0.15">
      <c r="A520" s="765"/>
      <c r="B520" s="766"/>
      <c r="C520" s="766"/>
      <c r="D520" s="21"/>
      <c r="E520" s="773"/>
      <c r="F520" s="773"/>
      <c r="G520" s="773"/>
      <c r="H520" s="773"/>
      <c r="I520" s="773"/>
      <c r="J520" s="773"/>
      <c r="K520" s="773"/>
      <c r="L520" s="773"/>
      <c r="M520" s="773"/>
      <c r="N520" s="773"/>
      <c r="O520" s="773"/>
      <c r="P520" s="773"/>
      <c r="Q520" s="773"/>
      <c r="R520" s="773"/>
      <c r="S520" s="773"/>
      <c r="T520" s="774"/>
      <c r="U520" s="946"/>
      <c r="V520" s="946"/>
      <c r="W520" s="947"/>
      <c r="X520" s="988"/>
      <c r="Y520" s="966"/>
      <c r="Z520" s="966"/>
    </row>
    <row r="521" spans="1:26" s="62" customFormat="1" ht="17.100000000000001" customHeight="1" x14ac:dyDescent="0.15">
      <c r="A521" s="765"/>
      <c r="B521" s="766"/>
      <c r="C521" s="766"/>
      <c r="D521" s="393"/>
      <c r="E521" s="841"/>
      <c r="F521" s="841"/>
      <c r="G521" s="841"/>
      <c r="H521" s="841"/>
      <c r="I521" s="841"/>
      <c r="J521" s="841"/>
      <c r="K521" s="841"/>
      <c r="L521" s="841"/>
      <c r="M521" s="841"/>
      <c r="N521" s="841"/>
      <c r="O521" s="841"/>
      <c r="P521" s="841"/>
      <c r="Q521" s="841"/>
      <c r="R521" s="841"/>
      <c r="S521" s="841"/>
      <c r="T521" s="842"/>
      <c r="U521" s="946"/>
      <c r="V521" s="946"/>
      <c r="W521" s="947"/>
      <c r="X521" s="989"/>
      <c r="Y521" s="967"/>
      <c r="Z521" s="967"/>
    </row>
    <row r="522" spans="1:26" s="62" customFormat="1" ht="17.100000000000001" customHeight="1" x14ac:dyDescent="0.15">
      <c r="A522" s="765"/>
      <c r="B522" s="766"/>
      <c r="C522" s="766"/>
      <c r="D522" s="759" t="s">
        <v>292</v>
      </c>
      <c r="E522" s="760"/>
      <c r="F522" s="760"/>
      <c r="G522" s="760"/>
      <c r="H522" s="760"/>
      <c r="I522" s="760"/>
      <c r="J522" s="760"/>
      <c r="K522" s="760"/>
      <c r="L522" s="760"/>
      <c r="M522" s="760"/>
      <c r="N522" s="760"/>
      <c r="O522" s="760"/>
      <c r="P522" s="760"/>
      <c r="Q522" s="760"/>
      <c r="R522" s="760"/>
      <c r="S522" s="760"/>
      <c r="T522" s="761"/>
      <c r="U522" s="946"/>
      <c r="V522" s="946"/>
      <c r="W522" s="947"/>
      <c r="X522" s="728"/>
      <c r="Y522" s="728"/>
      <c r="Z522" s="728"/>
    </row>
    <row r="523" spans="1:26" s="62" customFormat="1" ht="17.100000000000001" customHeight="1" x14ac:dyDescent="0.15">
      <c r="A523" s="765"/>
      <c r="B523" s="766"/>
      <c r="C523" s="766"/>
      <c r="D523" s="715"/>
      <c r="E523" s="716"/>
      <c r="F523" s="716"/>
      <c r="G523" s="716"/>
      <c r="H523" s="716"/>
      <c r="I523" s="716"/>
      <c r="J523" s="716"/>
      <c r="K523" s="716"/>
      <c r="L523" s="716"/>
      <c r="M523" s="716"/>
      <c r="N523" s="716"/>
      <c r="O523" s="716"/>
      <c r="P523" s="716"/>
      <c r="Q523" s="716"/>
      <c r="R523" s="716"/>
      <c r="S523" s="716"/>
      <c r="T523" s="717"/>
      <c r="U523" s="946"/>
      <c r="V523" s="946"/>
      <c r="W523" s="947"/>
      <c r="X523" s="726"/>
      <c r="Y523" s="726"/>
      <c r="Z523" s="726"/>
    </row>
    <row r="524" spans="1:26" s="62" customFormat="1" ht="17.100000000000001" customHeight="1" x14ac:dyDescent="0.15">
      <c r="A524" s="765"/>
      <c r="B524" s="766"/>
      <c r="C524" s="766"/>
      <c r="D524" s="21" t="s">
        <v>293</v>
      </c>
      <c r="E524" s="773" t="s">
        <v>295</v>
      </c>
      <c r="F524" s="773"/>
      <c r="G524" s="773"/>
      <c r="H524" s="773"/>
      <c r="I524" s="773"/>
      <c r="J524" s="773"/>
      <c r="K524" s="773"/>
      <c r="L524" s="773"/>
      <c r="M524" s="773"/>
      <c r="N524" s="773"/>
      <c r="O524" s="773"/>
      <c r="P524" s="773"/>
      <c r="Q524" s="773"/>
      <c r="R524" s="773"/>
      <c r="S524" s="773"/>
      <c r="T524" s="774"/>
      <c r="U524" s="946"/>
      <c r="V524" s="946"/>
      <c r="W524" s="947"/>
      <c r="X524" s="726"/>
      <c r="Y524" s="726"/>
      <c r="Z524" s="726"/>
    </row>
    <row r="525" spans="1:26" s="62" customFormat="1" ht="17.100000000000001" customHeight="1" x14ac:dyDescent="0.15">
      <c r="A525" s="845"/>
      <c r="B525" s="846"/>
      <c r="C525" s="846"/>
      <c r="D525" s="389"/>
      <c r="E525" s="775"/>
      <c r="F525" s="775"/>
      <c r="G525" s="775"/>
      <c r="H525" s="775"/>
      <c r="I525" s="775"/>
      <c r="J525" s="775"/>
      <c r="K525" s="775"/>
      <c r="L525" s="775"/>
      <c r="M525" s="775"/>
      <c r="N525" s="775"/>
      <c r="O525" s="775"/>
      <c r="P525" s="775"/>
      <c r="Q525" s="775"/>
      <c r="R525" s="775"/>
      <c r="S525" s="775"/>
      <c r="T525" s="776"/>
      <c r="U525" s="948"/>
      <c r="V525" s="948"/>
      <c r="W525" s="949"/>
      <c r="X525" s="891"/>
      <c r="Y525" s="891"/>
      <c r="Z525" s="891"/>
    </row>
    <row r="526" spans="1:26" s="62" customFormat="1" ht="17.100000000000001" customHeight="1" x14ac:dyDescent="0.15">
      <c r="A526" s="762" t="s">
        <v>429</v>
      </c>
      <c r="B526" s="770"/>
      <c r="C526" s="770"/>
      <c r="D526" s="1125" t="s">
        <v>297</v>
      </c>
      <c r="E526" s="1126"/>
      <c r="F526" s="1126"/>
      <c r="G526" s="1126"/>
      <c r="H526" s="1126"/>
      <c r="I526" s="1126"/>
      <c r="J526" s="1126"/>
      <c r="K526" s="1126"/>
      <c r="L526" s="1126"/>
      <c r="M526" s="1126"/>
      <c r="N526" s="1126"/>
      <c r="O526" s="1126"/>
      <c r="P526" s="1126"/>
      <c r="Q526" s="1126"/>
      <c r="R526" s="1126"/>
      <c r="S526" s="1126"/>
      <c r="T526" s="1127"/>
      <c r="U526" s="703" t="s">
        <v>405</v>
      </c>
      <c r="V526" s="827"/>
      <c r="W526" s="828"/>
      <c r="X526" s="725"/>
      <c r="Y526" s="883"/>
      <c r="Z526" s="883"/>
    </row>
    <row r="527" spans="1:26" s="62" customFormat="1" ht="17.100000000000001" customHeight="1" x14ac:dyDescent="0.15">
      <c r="A527" s="772"/>
      <c r="B527" s="773"/>
      <c r="C527" s="773"/>
      <c r="D527" s="850"/>
      <c r="E527" s="851"/>
      <c r="F527" s="851"/>
      <c r="G527" s="851"/>
      <c r="H527" s="851"/>
      <c r="I527" s="851"/>
      <c r="J527" s="851"/>
      <c r="K527" s="851"/>
      <c r="L527" s="851"/>
      <c r="M527" s="851"/>
      <c r="N527" s="851"/>
      <c r="O527" s="851"/>
      <c r="P527" s="851"/>
      <c r="Q527" s="851"/>
      <c r="R527" s="851"/>
      <c r="S527" s="851"/>
      <c r="T527" s="977"/>
      <c r="U527" s="829"/>
      <c r="V527" s="830"/>
      <c r="W527" s="831"/>
      <c r="X527" s="726"/>
      <c r="Y527" s="884"/>
      <c r="Z527" s="884"/>
    </row>
    <row r="528" spans="1:26" s="62" customFormat="1" ht="17.100000000000001" customHeight="1" x14ac:dyDescent="0.15">
      <c r="A528" s="772"/>
      <c r="B528" s="773"/>
      <c r="C528" s="773"/>
      <c r="D528" s="850"/>
      <c r="E528" s="851"/>
      <c r="F528" s="851"/>
      <c r="G528" s="851"/>
      <c r="H528" s="851"/>
      <c r="I528" s="851"/>
      <c r="J528" s="851"/>
      <c r="K528" s="851"/>
      <c r="L528" s="851"/>
      <c r="M528" s="851"/>
      <c r="N528" s="851"/>
      <c r="O528" s="851"/>
      <c r="P528" s="851"/>
      <c r="Q528" s="851"/>
      <c r="R528" s="851"/>
      <c r="S528" s="851"/>
      <c r="T528" s="977"/>
      <c r="U528" s="829"/>
      <c r="V528" s="830"/>
      <c r="W528" s="831"/>
      <c r="X528" s="726"/>
      <c r="Y528" s="884"/>
      <c r="Z528" s="884"/>
    </row>
    <row r="529" spans="1:26" s="62" customFormat="1" ht="17.100000000000001" customHeight="1" x14ac:dyDescent="0.15">
      <c r="A529" s="772"/>
      <c r="B529" s="773"/>
      <c r="C529" s="773"/>
      <c r="D529" s="850"/>
      <c r="E529" s="851"/>
      <c r="F529" s="851"/>
      <c r="G529" s="851"/>
      <c r="H529" s="851"/>
      <c r="I529" s="851"/>
      <c r="J529" s="851"/>
      <c r="K529" s="851"/>
      <c r="L529" s="851"/>
      <c r="M529" s="851"/>
      <c r="N529" s="851"/>
      <c r="O529" s="851"/>
      <c r="P529" s="851"/>
      <c r="Q529" s="851"/>
      <c r="R529" s="851"/>
      <c r="S529" s="851"/>
      <c r="T529" s="977"/>
      <c r="U529" s="829"/>
      <c r="V529" s="830"/>
      <c r="W529" s="831"/>
      <c r="X529" s="726"/>
      <c r="Y529" s="884"/>
      <c r="Z529" s="884"/>
    </row>
    <row r="530" spans="1:26" s="62" customFormat="1" ht="17.100000000000001" customHeight="1" x14ac:dyDescent="0.15">
      <c r="A530" s="772"/>
      <c r="B530" s="773"/>
      <c r="C530" s="773"/>
      <c r="D530" s="976"/>
      <c r="E530" s="887"/>
      <c r="F530" s="887"/>
      <c r="G530" s="887"/>
      <c r="H530" s="887"/>
      <c r="I530" s="887"/>
      <c r="J530" s="887"/>
      <c r="K530" s="887"/>
      <c r="L530" s="887"/>
      <c r="M530" s="887"/>
      <c r="N530" s="887"/>
      <c r="O530" s="887"/>
      <c r="P530" s="887"/>
      <c r="Q530" s="887"/>
      <c r="R530" s="887"/>
      <c r="S530" s="887"/>
      <c r="T530" s="888"/>
      <c r="U530" s="829"/>
      <c r="V530" s="830"/>
      <c r="W530" s="831"/>
      <c r="X530" s="727"/>
      <c r="Y530" s="924"/>
      <c r="Z530" s="924"/>
    </row>
    <row r="531" spans="1:26" s="62" customFormat="1" ht="17.100000000000001" customHeight="1" x14ac:dyDescent="0.15">
      <c r="A531" s="772"/>
      <c r="B531" s="773"/>
      <c r="C531" s="773"/>
      <c r="D531" s="108" t="s">
        <v>383</v>
      </c>
      <c r="E531" s="427"/>
      <c r="F531" s="427"/>
      <c r="G531" s="427"/>
      <c r="H531" s="427"/>
      <c r="I531" s="427"/>
      <c r="J531" s="427"/>
      <c r="K531" s="427"/>
      <c r="L531" s="427"/>
      <c r="M531" s="427"/>
      <c r="N531" s="427"/>
      <c r="O531" s="427"/>
      <c r="P531" s="427"/>
      <c r="Q531" s="427"/>
      <c r="R531" s="427"/>
      <c r="S531" s="427"/>
      <c r="T531" s="428"/>
      <c r="U531" s="829"/>
      <c r="V531" s="830"/>
      <c r="W531" s="831"/>
      <c r="X531" s="728"/>
      <c r="Y531" s="952"/>
      <c r="Z531" s="952"/>
    </row>
    <row r="532" spans="1:26" s="62" customFormat="1" ht="17.100000000000001" customHeight="1" x14ac:dyDescent="0.15">
      <c r="A532" s="772"/>
      <c r="B532" s="773"/>
      <c r="C532" s="773"/>
      <c r="D532" s="388"/>
      <c r="E532" s="410" t="s">
        <v>298</v>
      </c>
      <c r="F532" s="773" t="s">
        <v>299</v>
      </c>
      <c r="G532" s="773"/>
      <c r="H532" s="773"/>
      <c r="I532" s="773"/>
      <c r="J532" s="773"/>
      <c r="K532" s="773"/>
      <c r="L532" s="773"/>
      <c r="M532" s="773"/>
      <c r="N532" s="773"/>
      <c r="O532" s="773"/>
      <c r="P532" s="773"/>
      <c r="Q532" s="773"/>
      <c r="R532" s="773"/>
      <c r="S532" s="773"/>
      <c r="T532" s="774"/>
      <c r="U532" s="829"/>
      <c r="V532" s="830"/>
      <c r="W532" s="831"/>
      <c r="X532" s="726"/>
      <c r="Y532" s="884"/>
      <c r="Z532" s="884"/>
    </row>
    <row r="533" spans="1:26" s="62" customFormat="1" ht="17.100000000000001" customHeight="1" x14ac:dyDescent="0.15">
      <c r="A533" s="772"/>
      <c r="B533" s="773"/>
      <c r="C533" s="773"/>
      <c r="D533" s="388"/>
      <c r="E533" s="368"/>
      <c r="F533" s="773"/>
      <c r="G533" s="773"/>
      <c r="H533" s="773"/>
      <c r="I533" s="773"/>
      <c r="J533" s="773"/>
      <c r="K533" s="773"/>
      <c r="L533" s="773"/>
      <c r="M533" s="773"/>
      <c r="N533" s="773"/>
      <c r="O533" s="773"/>
      <c r="P533" s="773"/>
      <c r="Q533" s="773"/>
      <c r="R533" s="773"/>
      <c r="S533" s="773"/>
      <c r="T533" s="774"/>
      <c r="U533" s="829"/>
      <c r="V533" s="830"/>
      <c r="W533" s="831"/>
      <c r="X533" s="726"/>
      <c r="Y533" s="884"/>
      <c r="Z533" s="884"/>
    </row>
    <row r="534" spans="1:26" s="62" customFormat="1" ht="17.100000000000001" customHeight="1" x14ac:dyDescent="0.15">
      <c r="A534" s="772"/>
      <c r="B534" s="773"/>
      <c r="C534" s="773"/>
      <c r="D534" s="388"/>
      <c r="E534" s="410" t="s">
        <v>301</v>
      </c>
      <c r="F534" s="773" t="s">
        <v>300</v>
      </c>
      <c r="G534" s="773"/>
      <c r="H534" s="773"/>
      <c r="I534" s="773"/>
      <c r="J534" s="773"/>
      <c r="K534" s="773"/>
      <c r="L534" s="773"/>
      <c r="M534" s="773"/>
      <c r="N534" s="773"/>
      <c r="O534" s="773"/>
      <c r="P534" s="773"/>
      <c r="Q534" s="773"/>
      <c r="R534" s="773"/>
      <c r="S534" s="773"/>
      <c r="T534" s="774"/>
      <c r="U534" s="829"/>
      <c r="V534" s="830"/>
      <c r="W534" s="831"/>
      <c r="X534" s="726"/>
      <c r="Y534" s="884"/>
      <c r="Z534" s="884"/>
    </row>
    <row r="535" spans="1:26" s="62" customFormat="1" ht="17.100000000000001" customHeight="1" x14ac:dyDescent="0.15">
      <c r="A535" s="848"/>
      <c r="B535" s="775"/>
      <c r="C535" s="775"/>
      <c r="D535" s="389"/>
      <c r="E535" s="373"/>
      <c r="F535" s="775"/>
      <c r="G535" s="775"/>
      <c r="H535" s="775"/>
      <c r="I535" s="775"/>
      <c r="J535" s="775"/>
      <c r="K535" s="775"/>
      <c r="L535" s="775"/>
      <c r="M535" s="775"/>
      <c r="N535" s="775"/>
      <c r="O535" s="775"/>
      <c r="P535" s="775"/>
      <c r="Q535" s="775"/>
      <c r="R535" s="775"/>
      <c r="S535" s="775"/>
      <c r="T535" s="776"/>
      <c r="U535" s="832"/>
      <c r="V535" s="833"/>
      <c r="W535" s="834"/>
      <c r="X535" s="891"/>
      <c r="Y535" s="953"/>
      <c r="Z535" s="953"/>
    </row>
    <row r="536" spans="1:26" s="62" customFormat="1" ht="17.100000000000001" customHeight="1" x14ac:dyDescent="0.15">
      <c r="A536" s="762" t="s">
        <v>430</v>
      </c>
      <c r="B536" s="763"/>
      <c r="C536" s="764"/>
      <c r="D536" s="712" t="s">
        <v>211</v>
      </c>
      <c r="E536" s="713"/>
      <c r="F536" s="713"/>
      <c r="G536" s="713"/>
      <c r="H536" s="713"/>
      <c r="I536" s="713"/>
      <c r="J536" s="713"/>
      <c r="K536" s="713"/>
      <c r="L536" s="713"/>
      <c r="M536" s="713"/>
      <c r="N536" s="713"/>
      <c r="O536" s="713"/>
      <c r="P536" s="713"/>
      <c r="Q536" s="713"/>
      <c r="R536" s="713"/>
      <c r="S536" s="713"/>
      <c r="T536" s="714"/>
      <c r="U536" s="703" t="s">
        <v>47</v>
      </c>
      <c r="V536" s="827"/>
      <c r="W536" s="828"/>
      <c r="X536" s="1137"/>
      <c r="Y536" s="755"/>
      <c r="Z536" s="755"/>
    </row>
    <row r="537" spans="1:26" s="62" customFormat="1" ht="17.100000000000001" customHeight="1" x14ac:dyDescent="0.15">
      <c r="A537" s="772"/>
      <c r="B537" s="766"/>
      <c r="C537" s="767"/>
      <c r="D537" s="715"/>
      <c r="E537" s="716"/>
      <c r="F537" s="716"/>
      <c r="G537" s="716"/>
      <c r="H537" s="716"/>
      <c r="I537" s="716"/>
      <c r="J537" s="716"/>
      <c r="K537" s="716"/>
      <c r="L537" s="716"/>
      <c r="M537" s="716"/>
      <c r="N537" s="716"/>
      <c r="O537" s="716"/>
      <c r="P537" s="716"/>
      <c r="Q537" s="716"/>
      <c r="R537" s="716"/>
      <c r="S537" s="716"/>
      <c r="T537" s="717"/>
      <c r="U537" s="706"/>
      <c r="V537" s="830"/>
      <c r="W537" s="831"/>
      <c r="X537" s="752"/>
      <c r="Y537" s="750"/>
      <c r="Z537" s="750"/>
    </row>
    <row r="538" spans="1:26" s="62" customFormat="1" ht="17.100000000000001" customHeight="1" x14ac:dyDescent="0.15">
      <c r="A538" s="845"/>
      <c r="B538" s="846"/>
      <c r="C538" s="847"/>
      <c r="D538" s="718"/>
      <c r="E538" s="719"/>
      <c r="F538" s="719"/>
      <c r="G538" s="719"/>
      <c r="H538" s="719"/>
      <c r="I538" s="719"/>
      <c r="J538" s="719"/>
      <c r="K538" s="719"/>
      <c r="L538" s="719"/>
      <c r="M538" s="719"/>
      <c r="N538" s="719"/>
      <c r="O538" s="719"/>
      <c r="P538" s="719"/>
      <c r="Q538" s="719"/>
      <c r="R538" s="719"/>
      <c r="S538" s="719"/>
      <c r="T538" s="720"/>
      <c r="U538" s="832"/>
      <c r="V538" s="833"/>
      <c r="W538" s="834"/>
      <c r="X538" s="752"/>
      <c r="Y538" s="750"/>
      <c r="Z538" s="750"/>
    </row>
    <row r="539" spans="1:26" s="62" customFormat="1" ht="17.100000000000001" customHeight="1" x14ac:dyDescent="0.15">
      <c r="A539" s="762" t="s">
        <v>431</v>
      </c>
      <c r="B539" s="770"/>
      <c r="C539" s="771"/>
      <c r="D539" s="712" t="s">
        <v>788</v>
      </c>
      <c r="E539" s="713"/>
      <c r="F539" s="713"/>
      <c r="G539" s="713"/>
      <c r="H539" s="713"/>
      <c r="I539" s="713"/>
      <c r="J539" s="713"/>
      <c r="K539" s="713"/>
      <c r="L539" s="713"/>
      <c r="M539" s="713"/>
      <c r="N539" s="713"/>
      <c r="O539" s="713"/>
      <c r="P539" s="713"/>
      <c r="Q539" s="713"/>
      <c r="R539" s="713"/>
      <c r="S539" s="713"/>
      <c r="T539" s="714"/>
      <c r="U539" s="1128" t="s">
        <v>389</v>
      </c>
      <c r="V539" s="1129"/>
      <c r="W539" s="1130"/>
      <c r="X539" s="844"/>
      <c r="Y539" s="721"/>
      <c r="Z539" s="721"/>
    </row>
    <row r="540" spans="1:26" s="62" customFormat="1" ht="17.100000000000001" customHeight="1" x14ac:dyDescent="0.15">
      <c r="A540" s="772"/>
      <c r="B540" s="773"/>
      <c r="C540" s="774"/>
      <c r="D540" s="715"/>
      <c r="E540" s="716"/>
      <c r="F540" s="716"/>
      <c r="G540" s="716"/>
      <c r="H540" s="716"/>
      <c r="I540" s="716"/>
      <c r="J540" s="716"/>
      <c r="K540" s="716"/>
      <c r="L540" s="716"/>
      <c r="M540" s="716"/>
      <c r="N540" s="716"/>
      <c r="O540" s="716"/>
      <c r="P540" s="716"/>
      <c r="Q540" s="716"/>
      <c r="R540" s="716"/>
      <c r="S540" s="716"/>
      <c r="T540" s="717"/>
      <c r="U540" s="1131"/>
      <c r="V540" s="1132"/>
      <c r="W540" s="1133"/>
      <c r="X540" s="700"/>
      <c r="Y540" s="722"/>
      <c r="Z540" s="722"/>
    </row>
    <row r="541" spans="1:26" s="62" customFormat="1" ht="17.100000000000001" customHeight="1" x14ac:dyDescent="0.15">
      <c r="A541" s="772"/>
      <c r="B541" s="773"/>
      <c r="C541" s="774"/>
      <c r="D541" s="715"/>
      <c r="E541" s="716"/>
      <c r="F541" s="716"/>
      <c r="G541" s="716"/>
      <c r="H541" s="716"/>
      <c r="I541" s="716"/>
      <c r="J541" s="716"/>
      <c r="K541" s="716"/>
      <c r="L541" s="716"/>
      <c r="M541" s="716"/>
      <c r="N541" s="716"/>
      <c r="O541" s="716"/>
      <c r="P541" s="716"/>
      <c r="Q541" s="716"/>
      <c r="R541" s="716"/>
      <c r="S541" s="716"/>
      <c r="T541" s="717"/>
      <c r="U541" s="1131"/>
      <c r="V541" s="1132"/>
      <c r="W541" s="1133"/>
      <c r="X541" s="700"/>
      <c r="Y541" s="722"/>
      <c r="Z541" s="722"/>
    </row>
    <row r="542" spans="1:26" s="62" customFormat="1" ht="17.100000000000001" customHeight="1" x14ac:dyDescent="0.15">
      <c r="A542" s="772"/>
      <c r="B542" s="773"/>
      <c r="C542" s="774"/>
      <c r="D542" s="21" t="s">
        <v>8</v>
      </c>
      <c r="E542" s="773" t="s">
        <v>727</v>
      </c>
      <c r="F542" s="773"/>
      <c r="G542" s="773"/>
      <c r="H542" s="773"/>
      <c r="I542" s="773"/>
      <c r="J542" s="773"/>
      <c r="K542" s="773"/>
      <c r="L542" s="773"/>
      <c r="M542" s="773"/>
      <c r="N542" s="773"/>
      <c r="O542" s="773"/>
      <c r="P542" s="773"/>
      <c r="Q542" s="773"/>
      <c r="R542" s="773"/>
      <c r="S542" s="773"/>
      <c r="T542" s="774"/>
      <c r="U542" s="1131"/>
      <c r="V542" s="1132"/>
      <c r="W542" s="1133"/>
      <c r="X542" s="700"/>
      <c r="Y542" s="722"/>
      <c r="Z542" s="722"/>
    </row>
    <row r="543" spans="1:26" s="62" customFormat="1" ht="17.100000000000001" customHeight="1" x14ac:dyDescent="0.15">
      <c r="A543" s="772"/>
      <c r="B543" s="773"/>
      <c r="C543" s="774"/>
      <c r="D543" s="370"/>
      <c r="E543" s="841"/>
      <c r="F543" s="841"/>
      <c r="G543" s="841"/>
      <c r="H543" s="841"/>
      <c r="I543" s="841"/>
      <c r="J543" s="841"/>
      <c r="K543" s="841"/>
      <c r="L543" s="841"/>
      <c r="M543" s="841"/>
      <c r="N543" s="841"/>
      <c r="O543" s="841"/>
      <c r="P543" s="841"/>
      <c r="Q543" s="841"/>
      <c r="R543" s="841"/>
      <c r="S543" s="841"/>
      <c r="T543" s="842"/>
      <c r="U543" s="1131"/>
      <c r="V543" s="1132"/>
      <c r="W543" s="1133"/>
      <c r="X543" s="700"/>
      <c r="Y543" s="722"/>
      <c r="Z543" s="722"/>
    </row>
    <row r="544" spans="1:26" s="62" customFormat="1" ht="17.100000000000001" customHeight="1" x14ac:dyDescent="0.15">
      <c r="A544" s="772"/>
      <c r="B544" s="773"/>
      <c r="C544" s="774"/>
      <c r="D544" s="21" t="s">
        <v>10</v>
      </c>
      <c r="E544" s="773" t="s">
        <v>728</v>
      </c>
      <c r="F544" s="773"/>
      <c r="G544" s="773"/>
      <c r="H544" s="773"/>
      <c r="I544" s="773"/>
      <c r="J544" s="773"/>
      <c r="K544" s="773"/>
      <c r="L544" s="773"/>
      <c r="M544" s="773"/>
      <c r="N544" s="773"/>
      <c r="O544" s="773"/>
      <c r="P544" s="773"/>
      <c r="Q544" s="773"/>
      <c r="R544" s="773"/>
      <c r="S544" s="773"/>
      <c r="T544" s="774"/>
      <c r="U544" s="1131"/>
      <c r="V544" s="1132"/>
      <c r="W544" s="1133"/>
      <c r="X544" s="821"/>
      <c r="Y544" s="723"/>
      <c r="Z544" s="723"/>
    </row>
    <row r="545" spans="1:27" s="62" customFormat="1" ht="17.100000000000001" customHeight="1" x14ac:dyDescent="0.15">
      <c r="A545" s="772"/>
      <c r="B545" s="773"/>
      <c r="C545" s="774"/>
      <c r="D545" s="21"/>
      <c r="E545" s="773"/>
      <c r="F545" s="773"/>
      <c r="G545" s="773"/>
      <c r="H545" s="773"/>
      <c r="I545" s="773"/>
      <c r="J545" s="773"/>
      <c r="K545" s="773"/>
      <c r="L545" s="773"/>
      <c r="M545" s="773"/>
      <c r="N545" s="773"/>
      <c r="O545" s="773"/>
      <c r="P545" s="773"/>
      <c r="Q545" s="773"/>
      <c r="R545" s="773"/>
      <c r="S545" s="773"/>
      <c r="T545" s="774"/>
      <c r="U545" s="1131"/>
      <c r="V545" s="1132"/>
      <c r="W545" s="1133"/>
      <c r="X545" s="821"/>
      <c r="Y545" s="723"/>
      <c r="Z545" s="723"/>
    </row>
    <row r="546" spans="1:27" s="62" customFormat="1" ht="17.100000000000001" customHeight="1" x14ac:dyDescent="0.15">
      <c r="A546" s="772"/>
      <c r="B546" s="773"/>
      <c r="C546" s="774"/>
      <c r="D546" s="370"/>
      <c r="E546" s="841"/>
      <c r="F546" s="841"/>
      <c r="G546" s="841"/>
      <c r="H546" s="841"/>
      <c r="I546" s="841"/>
      <c r="J546" s="841"/>
      <c r="K546" s="841"/>
      <c r="L546" s="841"/>
      <c r="M546" s="841"/>
      <c r="N546" s="841"/>
      <c r="O546" s="841"/>
      <c r="P546" s="841"/>
      <c r="Q546" s="841"/>
      <c r="R546" s="841"/>
      <c r="S546" s="841"/>
      <c r="T546" s="842"/>
      <c r="U546" s="1131"/>
      <c r="V546" s="1132"/>
      <c r="W546" s="1133"/>
      <c r="X546" s="822"/>
      <c r="Y546" s="958"/>
      <c r="Z546" s="958"/>
    </row>
    <row r="547" spans="1:27" s="62" customFormat="1" ht="17.100000000000001" customHeight="1" x14ac:dyDescent="0.15">
      <c r="A547" s="772"/>
      <c r="B547" s="773"/>
      <c r="C547" s="774"/>
      <c r="D547" s="712" t="s">
        <v>729</v>
      </c>
      <c r="E547" s="713"/>
      <c r="F547" s="713"/>
      <c r="G547" s="713"/>
      <c r="H547" s="713"/>
      <c r="I547" s="713"/>
      <c r="J547" s="713"/>
      <c r="K547" s="713"/>
      <c r="L547" s="713"/>
      <c r="M547" s="713"/>
      <c r="N547" s="713"/>
      <c r="O547" s="713"/>
      <c r="P547" s="713"/>
      <c r="Q547" s="713"/>
      <c r="R547" s="713"/>
      <c r="S547" s="713"/>
      <c r="T547" s="714"/>
      <c r="U547" s="1131"/>
      <c r="V547" s="1132"/>
      <c r="W547" s="1133"/>
      <c r="X547" s="702"/>
      <c r="Y547" s="702"/>
      <c r="Z547" s="702"/>
      <c r="AA547" s="42"/>
    </row>
    <row r="548" spans="1:27" s="62" customFormat="1" ht="17.100000000000001" customHeight="1" x14ac:dyDescent="0.15">
      <c r="A548" s="772"/>
      <c r="B548" s="773"/>
      <c r="C548" s="774"/>
      <c r="D548" s="715"/>
      <c r="E548" s="716"/>
      <c r="F548" s="716"/>
      <c r="G548" s="716"/>
      <c r="H548" s="716"/>
      <c r="I548" s="716"/>
      <c r="J548" s="716"/>
      <c r="K548" s="716"/>
      <c r="L548" s="716"/>
      <c r="M548" s="716"/>
      <c r="N548" s="716"/>
      <c r="O548" s="716"/>
      <c r="P548" s="716"/>
      <c r="Q548" s="716"/>
      <c r="R548" s="716"/>
      <c r="S548" s="716"/>
      <c r="T548" s="717"/>
      <c r="U548" s="1131"/>
      <c r="V548" s="1132"/>
      <c r="W548" s="1133"/>
      <c r="X548" s="723"/>
      <c r="Y548" s="723"/>
      <c r="Z548" s="723"/>
    </row>
    <row r="549" spans="1:27" s="62" customFormat="1" ht="17.100000000000001" customHeight="1" x14ac:dyDescent="0.15">
      <c r="A549" s="772"/>
      <c r="B549" s="773"/>
      <c r="C549" s="774"/>
      <c r="D549" s="715"/>
      <c r="E549" s="716"/>
      <c r="F549" s="716"/>
      <c r="G549" s="716"/>
      <c r="H549" s="716"/>
      <c r="I549" s="716"/>
      <c r="J549" s="716"/>
      <c r="K549" s="716"/>
      <c r="L549" s="716"/>
      <c r="M549" s="716"/>
      <c r="N549" s="716"/>
      <c r="O549" s="716"/>
      <c r="P549" s="716"/>
      <c r="Q549" s="716"/>
      <c r="R549" s="716"/>
      <c r="S549" s="716"/>
      <c r="T549" s="717"/>
      <c r="U549" s="1131"/>
      <c r="V549" s="1132"/>
      <c r="W549" s="1133"/>
      <c r="X549" s="723"/>
      <c r="Y549" s="723"/>
      <c r="Z549" s="723"/>
    </row>
    <row r="550" spans="1:27" s="62" customFormat="1" ht="17.100000000000001" customHeight="1" x14ac:dyDescent="0.15">
      <c r="A550" s="772"/>
      <c r="B550" s="773"/>
      <c r="C550" s="774"/>
      <c r="D550" s="718"/>
      <c r="E550" s="719"/>
      <c r="F550" s="719"/>
      <c r="G550" s="719"/>
      <c r="H550" s="719"/>
      <c r="I550" s="719"/>
      <c r="J550" s="719"/>
      <c r="K550" s="719"/>
      <c r="L550" s="719"/>
      <c r="M550" s="719"/>
      <c r="N550" s="719"/>
      <c r="O550" s="719"/>
      <c r="P550" s="719"/>
      <c r="Q550" s="719"/>
      <c r="R550" s="719"/>
      <c r="S550" s="719"/>
      <c r="T550" s="720"/>
      <c r="U550" s="1131"/>
      <c r="V550" s="1132"/>
      <c r="W550" s="1133"/>
      <c r="X550" s="958"/>
      <c r="Y550" s="958"/>
      <c r="Z550" s="958"/>
    </row>
    <row r="551" spans="1:27" s="62" customFormat="1" ht="17.100000000000001" customHeight="1" x14ac:dyDescent="0.15">
      <c r="A551" s="772"/>
      <c r="B551" s="773"/>
      <c r="C551" s="774"/>
      <c r="D551" s="712" t="s">
        <v>730</v>
      </c>
      <c r="E551" s="713"/>
      <c r="F551" s="713"/>
      <c r="G551" s="713"/>
      <c r="H551" s="713"/>
      <c r="I551" s="713"/>
      <c r="J551" s="713"/>
      <c r="K551" s="713"/>
      <c r="L551" s="713"/>
      <c r="M551" s="713"/>
      <c r="N551" s="713"/>
      <c r="O551" s="713"/>
      <c r="P551" s="713"/>
      <c r="Q551" s="713"/>
      <c r="R551" s="713"/>
      <c r="S551" s="713"/>
      <c r="T551" s="714"/>
      <c r="U551" s="1131"/>
      <c r="V551" s="1132"/>
      <c r="W551" s="1133"/>
      <c r="X551" s="702"/>
      <c r="Y551" s="702"/>
      <c r="Z551" s="702"/>
      <c r="AA551" s="42"/>
    </row>
    <row r="552" spans="1:27" s="62" customFormat="1" ht="17.100000000000001" customHeight="1" x14ac:dyDescent="0.15">
      <c r="A552" s="772"/>
      <c r="B552" s="773"/>
      <c r="C552" s="774"/>
      <c r="D552" s="715"/>
      <c r="E552" s="716"/>
      <c r="F552" s="716"/>
      <c r="G552" s="716"/>
      <c r="H552" s="716"/>
      <c r="I552" s="716"/>
      <c r="J552" s="716"/>
      <c r="K552" s="716"/>
      <c r="L552" s="716"/>
      <c r="M552" s="716"/>
      <c r="N552" s="716"/>
      <c r="O552" s="716"/>
      <c r="P552" s="716"/>
      <c r="Q552" s="716"/>
      <c r="R552" s="716"/>
      <c r="S552" s="716"/>
      <c r="T552" s="717"/>
      <c r="U552" s="1131"/>
      <c r="V552" s="1132"/>
      <c r="W552" s="1133"/>
      <c r="X552" s="723"/>
      <c r="Y552" s="723"/>
      <c r="Z552" s="723"/>
    </row>
    <row r="553" spans="1:27" s="62" customFormat="1" ht="17.100000000000001" customHeight="1" x14ac:dyDescent="0.15">
      <c r="A553" s="772"/>
      <c r="B553" s="773"/>
      <c r="C553" s="774"/>
      <c r="D553" s="715"/>
      <c r="E553" s="716"/>
      <c r="F553" s="716"/>
      <c r="G553" s="716"/>
      <c r="H553" s="716"/>
      <c r="I553" s="716"/>
      <c r="J553" s="716"/>
      <c r="K553" s="716"/>
      <c r="L553" s="716"/>
      <c r="M553" s="716"/>
      <c r="N553" s="716"/>
      <c r="O553" s="716"/>
      <c r="P553" s="716"/>
      <c r="Q553" s="716"/>
      <c r="R553" s="716"/>
      <c r="S553" s="716"/>
      <c r="T553" s="717"/>
      <c r="U553" s="1131"/>
      <c r="V553" s="1132"/>
      <c r="W553" s="1133"/>
      <c r="X553" s="723"/>
      <c r="Y553" s="723"/>
      <c r="Z553" s="723"/>
    </row>
    <row r="554" spans="1:27" s="62" customFormat="1" ht="17.100000000000001" customHeight="1" x14ac:dyDescent="0.15">
      <c r="A554" s="772"/>
      <c r="B554" s="773"/>
      <c r="C554" s="774"/>
      <c r="D554" s="715"/>
      <c r="E554" s="716"/>
      <c r="F554" s="716"/>
      <c r="G554" s="716"/>
      <c r="H554" s="716"/>
      <c r="I554" s="716"/>
      <c r="J554" s="716"/>
      <c r="K554" s="716"/>
      <c r="L554" s="716"/>
      <c r="M554" s="716"/>
      <c r="N554" s="716"/>
      <c r="O554" s="716"/>
      <c r="P554" s="716"/>
      <c r="Q554" s="716"/>
      <c r="R554" s="716"/>
      <c r="S554" s="716"/>
      <c r="T554" s="717"/>
      <c r="U554" s="1131"/>
      <c r="V554" s="1132"/>
      <c r="W554" s="1133"/>
      <c r="X554" s="723"/>
      <c r="Y554" s="723"/>
      <c r="Z554" s="723"/>
    </row>
    <row r="555" spans="1:27" s="62" customFormat="1" ht="17.100000000000001" customHeight="1" x14ac:dyDescent="0.15">
      <c r="A555" s="772"/>
      <c r="B555" s="773"/>
      <c r="C555" s="774"/>
      <c r="D555" s="715"/>
      <c r="E555" s="716"/>
      <c r="F555" s="716"/>
      <c r="G555" s="716"/>
      <c r="H555" s="716"/>
      <c r="I555" s="716"/>
      <c r="J555" s="716"/>
      <c r="K555" s="716"/>
      <c r="L555" s="716"/>
      <c r="M555" s="716"/>
      <c r="N555" s="716"/>
      <c r="O555" s="716"/>
      <c r="P555" s="716"/>
      <c r="Q555" s="716"/>
      <c r="R555" s="716"/>
      <c r="S555" s="716"/>
      <c r="T555" s="717"/>
      <c r="U555" s="1131"/>
      <c r="V555" s="1132"/>
      <c r="W555" s="1133"/>
      <c r="X555" s="723"/>
      <c r="Y555" s="723"/>
      <c r="Z555" s="723"/>
    </row>
    <row r="556" spans="1:27" s="62" customFormat="1" ht="17.100000000000001" customHeight="1" x14ac:dyDescent="0.15">
      <c r="A556" s="772"/>
      <c r="B556" s="773"/>
      <c r="C556" s="774"/>
      <c r="D556" s="718"/>
      <c r="E556" s="719"/>
      <c r="F556" s="719"/>
      <c r="G556" s="719"/>
      <c r="H556" s="719"/>
      <c r="I556" s="719"/>
      <c r="J556" s="719"/>
      <c r="K556" s="719"/>
      <c r="L556" s="719"/>
      <c r="M556" s="719"/>
      <c r="N556" s="719"/>
      <c r="O556" s="719"/>
      <c r="P556" s="719"/>
      <c r="Q556" s="719"/>
      <c r="R556" s="719"/>
      <c r="S556" s="719"/>
      <c r="T556" s="720"/>
      <c r="U556" s="1131"/>
      <c r="V556" s="1132"/>
      <c r="W556" s="1133"/>
      <c r="X556" s="958"/>
      <c r="Y556" s="958"/>
      <c r="Z556" s="958"/>
    </row>
    <row r="557" spans="1:27" s="62" customFormat="1" ht="17.100000000000001" customHeight="1" x14ac:dyDescent="0.15">
      <c r="A557" s="772"/>
      <c r="B557" s="773"/>
      <c r="C557" s="774"/>
      <c r="D557" s="712" t="s">
        <v>731</v>
      </c>
      <c r="E557" s="713"/>
      <c r="F557" s="713"/>
      <c r="G557" s="713"/>
      <c r="H557" s="713"/>
      <c r="I557" s="713"/>
      <c r="J557" s="713"/>
      <c r="K557" s="713"/>
      <c r="L557" s="713"/>
      <c r="M557" s="713"/>
      <c r="N557" s="713"/>
      <c r="O557" s="713"/>
      <c r="P557" s="713"/>
      <c r="Q557" s="713"/>
      <c r="R557" s="713"/>
      <c r="S557" s="713"/>
      <c r="T557" s="714"/>
      <c r="U557" s="1131"/>
      <c r="V557" s="1132"/>
      <c r="W557" s="1133"/>
      <c r="X557" s="702"/>
      <c r="Y557" s="702"/>
      <c r="Z557" s="702"/>
      <c r="AA557" s="42"/>
    </row>
    <row r="558" spans="1:27" s="62" customFormat="1" ht="17.100000000000001" customHeight="1" x14ac:dyDescent="0.15">
      <c r="A558" s="772"/>
      <c r="B558" s="773"/>
      <c r="C558" s="774"/>
      <c r="D558" s="715"/>
      <c r="E558" s="716"/>
      <c r="F558" s="716"/>
      <c r="G558" s="716"/>
      <c r="H558" s="716"/>
      <c r="I558" s="716"/>
      <c r="J558" s="716"/>
      <c r="K558" s="716"/>
      <c r="L558" s="716"/>
      <c r="M558" s="716"/>
      <c r="N558" s="716"/>
      <c r="O558" s="716"/>
      <c r="P558" s="716"/>
      <c r="Q558" s="716"/>
      <c r="R558" s="716"/>
      <c r="S558" s="716"/>
      <c r="T558" s="717"/>
      <c r="U558" s="1131"/>
      <c r="V558" s="1132"/>
      <c r="W558" s="1133"/>
      <c r="X558" s="723"/>
      <c r="Y558" s="723"/>
      <c r="Z558" s="723"/>
    </row>
    <row r="559" spans="1:27" s="62" customFormat="1" ht="17.100000000000001" customHeight="1" x14ac:dyDescent="0.15">
      <c r="A559" s="772"/>
      <c r="B559" s="773"/>
      <c r="C559" s="774"/>
      <c r="D559" s="718"/>
      <c r="E559" s="719"/>
      <c r="F559" s="719"/>
      <c r="G559" s="719"/>
      <c r="H559" s="719"/>
      <c r="I559" s="719"/>
      <c r="J559" s="719"/>
      <c r="K559" s="719"/>
      <c r="L559" s="719"/>
      <c r="M559" s="719"/>
      <c r="N559" s="719"/>
      <c r="O559" s="719"/>
      <c r="P559" s="719"/>
      <c r="Q559" s="719"/>
      <c r="R559" s="719"/>
      <c r="S559" s="719"/>
      <c r="T559" s="720"/>
      <c r="U559" s="1131"/>
      <c r="V559" s="1132"/>
      <c r="W559" s="1133"/>
      <c r="X559" s="723"/>
      <c r="Y559" s="723"/>
      <c r="Z559" s="723"/>
    </row>
    <row r="560" spans="1:27" s="62" customFormat="1" ht="17.100000000000001" customHeight="1" x14ac:dyDescent="0.15">
      <c r="A560" s="772"/>
      <c r="B560" s="773"/>
      <c r="C560" s="774"/>
      <c r="D560" s="712" t="s">
        <v>732</v>
      </c>
      <c r="E560" s="713"/>
      <c r="F560" s="713"/>
      <c r="G560" s="713"/>
      <c r="H560" s="713"/>
      <c r="I560" s="713"/>
      <c r="J560" s="713"/>
      <c r="K560" s="713"/>
      <c r="L560" s="713"/>
      <c r="M560" s="713"/>
      <c r="N560" s="713"/>
      <c r="O560" s="713"/>
      <c r="P560" s="713"/>
      <c r="Q560" s="713"/>
      <c r="R560" s="713"/>
      <c r="S560" s="713"/>
      <c r="T560" s="714"/>
      <c r="U560" s="1131"/>
      <c r="V560" s="1132"/>
      <c r="W560" s="1133"/>
      <c r="X560" s="702"/>
      <c r="Y560" s="702"/>
      <c r="Z560" s="702"/>
      <c r="AA560" s="42"/>
    </row>
    <row r="561" spans="1:26" s="62" customFormat="1" ht="17.100000000000001" customHeight="1" x14ac:dyDescent="0.15">
      <c r="A561" s="772"/>
      <c r="B561" s="773"/>
      <c r="C561" s="774"/>
      <c r="D561" s="715"/>
      <c r="E561" s="716"/>
      <c r="F561" s="716"/>
      <c r="G561" s="716"/>
      <c r="H561" s="716"/>
      <c r="I561" s="716"/>
      <c r="J561" s="716"/>
      <c r="K561" s="716"/>
      <c r="L561" s="716"/>
      <c r="M561" s="716"/>
      <c r="N561" s="716"/>
      <c r="O561" s="716"/>
      <c r="P561" s="716"/>
      <c r="Q561" s="716"/>
      <c r="R561" s="716"/>
      <c r="S561" s="716"/>
      <c r="T561" s="717"/>
      <c r="U561" s="1131"/>
      <c r="V561" s="1132"/>
      <c r="W561" s="1133"/>
      <c r="X561" s="723"/>
      <c r="Y561" s="723"/>
      <c r="Z561" s="723"/>
    </row>
    <row r="562" spans="1:26" s="62" customFormat="1" ht="17.100000000000001" customHeight="1" x14ac:dyDescent="0.15">
      <c r="A562" s="772"/>
      <c r="B562" s="773"/>
      <c r="C562" s="774"/>
      <c r="D562" s="715"/>
      <c r="E562" s="716"/>
      <c r="F562" s="716"/>
      <c r="G562" s="716"/>
      <c r="H562" s="716"/>
      <c r="I562" s="716"/>
      <c r="J562" s="716"/>
      <c r="K562" s="716"/>
      <c r="L562" s="716"/>
      <c r="M562" s="716"/>
      <c r="N562" s="716"/>
      <c r="O562" s="716"/>
      <c r="P562" s="716"/>
      <c r="Q562" s="716"/>
      <c r="R562" s="716"/>
      <c r="S562" s="716"/>
      <c r="T562" s="717"/>
      <c r="U562" s="1131"/>
      <c r="V562" s="1132"/>
      <c r="W562" s="1133"/>
      <c r="X562" s="723"/>
      <c r="Y562" s="723"/>
      <c r="Z562" s="723"/>
    </row>
    <row r="563" spans="1:26" s="62" customFormat="1" ht="17.100000000000001" customHeight="1" x14ac:dyDescent="0.15">
      <c r="A563" s="772"/>
      <c r="B563" s="773"/>
      <c r="C563" s="774"/>
      <c r="D563" s="745"/>
      <c r="E563" s="746"/>
      <c r="F563" s="746"/>
      <c r="G563" s="746"/>
      <c r="H563" s="746"/>
      <c r="I563" s="746"/>
      <c r="J563" s="746"/>
      <c r="K563" s="746"/>
      <c r="L563" s="746"/>
      <c r="M563" s="746"/>
      <c r="N563" s="746"/>
      <c r="O563" s="746"/>
      <c r="P563" s="746"/>
      <c r="Q563" s="746"/>
      <c r="R563" s="746"/>
      <c r="S563" s="746"/>
      <c r="T563" s="747"/>
      <c r="U563" s="1131"/>
      <c r="V563" s="1132"/>
      <c r="W563" s="1133"/>
      <c r="X563" s="958"/>
      <c r="Y563" s="958"/>
      <c r="Z563" s="958"/>
    </row>
    <row r="564" spans="1:26" s="62" customFormat="1" ht="17.100000000000001" customHeight="1" x14ac:dyDescent="0.15">
      <c r="A564" s="772"/>
      <c r="B564" s="773"/>
      <c r="C564" s="774"/>
      <c r="D564" s="759" t="s">
        <v>789</v>
      </c>
      <c r="E564" s="760"/>
      <c r="F564" s="760"/>
      <c r="G564" s="760"/>
      <c r="H564" s="760"/>
      <c r="I564" s="760"/>
      <c r="J564" s="760"/>
      <c r="K564" s="760"/>
      <c r="L564" s="760"/>
      <c r="M564" s="760"/>
      <c r="N564" s="760"/>
      <c r="O564" s="760"/>
      <c r="P564" s="760"/>
      <c r="Q564" s="760"/>
      <c r="R564" s="760"/>
      <c r="S564" s="760"/>
      <c r="T564" s="761"/>
      <c r="U564" s="1131"/>
      <c r="V564" s="1132"/>
      <c r="W564" s="1133"/>
      <c r="X564" s="728"/>
      <c r="Y564" s="955"/>
      <c r="Z564" s="728"/>
    </row>
    <row r="565" spans="1:26" s="62" customFormat="1" ht="17.100000000000001" customHeight="1" x14ac:dyDescent="0.15">
      <c r="A565" s="772"/>
      <c r="B565" s="773"/>
      <c r="C565" s="774"/>
      <c r="D565" s="715"/>
      <c r="E565" s="716"/>
      <c r="F565" s="716"/>
      <c r="G565" s="716"/>
      <c r="H565" s="716"/>
      <c r="I565" s="716"/>
      <c r="J565" s="716"/>
      <c r="K565" s="716"/>
      <c r="L565" s="716"/>
      <c r="M565" s="716"/>
      <c r="N565" s="716"/>
      <c r="O565" s="716"/>
      <c r="P565" s="716"/>
      <c r="Q565" s="716"/>
      <c r="R565" s="716"/>
      <c r="S565" s="716"/>
      <c r="T565" s="717"/>
      <c r="U565" s="1131"/>
      <c r="V565" s="1132"/>
      <c r="W565" s="1133"/>
      <c r="X565" s="726"/>
      <c r="Y565" s="926"/>
      <c r="Z565" s="726"/>
    </row>
    <row r="566" spans="1:26" s="62" customFormat="1" ht="17.100000000000001" customHeight="1" x14ac:dyDescent="0.15">
      <c r="A566" s="772"/>
      <c r="B566" s="773"/>
      <c r="C566" s="774"/>
      <c r="D566" s="52" t="s">
        <v>77</v>
      </c>
      <c r="E566" s="773" t="s">
        <v>212</v>
      </c>
      <c r="F566" s="773"/>
      <c r="G566" s="773"/>
      <c r="H566" s="773"/>
      <c r="I566" s="773"/>
      <c r="J566" s="773"/>
      <c r="K566" s="773"/>
      <c r="L566" s="773"/>
      <c r="M566" s="773"/>
      <c r="N566" s="773"/>
      <c r="O566" s="773"/>
      <c r="P566" s="773"/>
      <c r="Q566" s="773"/>
      <c r="R566" s="773"/>
      <c r="S566" s="773"/>
      <c r="T566" s="774"/>
      <c r="U566" s="1131"/>
      <c r="V566" s="1132"/>
      <c r="W566" s="1133"/>
      <c r="X566" s="726"/>
      <c r="Y566" s="926"/>
      <c r="Z566" s="726"/>
    </row>
    <row r="567" spans="1:26" s="62" customFormat="1" ht="17.100000000000001" customHeight="1" x14ac:dyDescent="0.15">
      <c r="A567" s="772"/>
      <c r="B567" s="773"/>
      <c r="C567" s="774"/>
      <c r="D567" s="368"/>
      <c r="E567" s="841"/>
      <c r="F567" s="841"/>
      <c r="G567" s="841"/>
      <c r="H567" s="841"/>
      <c r="I567" s="841"/>
      <c r="J567" s="841"/>
      <c r="K567" s="841"/>
      <c r="L567" s="841"/>
      <c r="M567" s="841"/>
      <c r="N567" s="841"/>
      <c r="O567" s="841"/>
      <c r="P567" s="841"/>
      <c r="Q567" s="841"/>
      <c r="R567" s="841"/>
      <c r="S567" s="841"/>
      <c r="T567" s="842"/>
      <c r="U567" s="1131"/>
      <c r="V567" s="1132"/>
      <c r="W567" s="1133"/>
      <c r="X567" s="727"/>
      <c r="Y567" s="956"/>
      <c r="Z567" s="727"/>
    </row>
    <row r="568" spans="1:26" s="62" customFormat="1" ht="17.100000000000001" customHeight="1" x14ac:dyDescent="0.15">
      <c r="A568" s="772"/>
      <c r="B568" s="773"/>
      <c r="C568" s="774"/>
      <c r="D568" s="759" t="s">
        <v>790</v>
      </c>
      <c r="E568" s="760"/>
      <c r="F568" s="760"/>
      <c r="G568" s="760"/>
      <c r="H568" s="760"/>
      <c r="I568" s="760"/>
      <c r="J568" s="760"/>
      <c r="K568" s="760"/>
      <c r="L568" s="760"/>
      <c r="M568" s="760"/>
      <c r="N568" s="760"/>
      <c r="O568" s="760"/>
      <c r="P568" s="760"/>
      <c r="Q568" s="760"/>
      <c r="R568" s="760"/>
      <c r="S568" s="760"/>
      <c r="T568" s="761"/>
      <c r="U568" s="1131"/>
      <c r="V568" s="1132"/>
      <c r="W568" s="1133"/>
      <c r="X568" s="728"/>
      <c r="Y568" s="955"/>
      <c r="Z568" s="728"/>
    </row>
    <row r="569" spans="1:26" s="62" customFormat="1" ht="17.100000000000001" customHeight="1" x14ac:dyDescent="0.15">
      <c r="A569" s="772"/>
      <c r="B569" s="773"/>
      <c r="C569" s="774"/>
      <c r="D569" s="715"/>
      <c r="E569" s="716"/>
      <c r="F569" s="716"/>
      <c r="G569" s="716"/>
      <c r="H569" s="716"/>
      <c r="I569" s="716"/>
      <c r="J569" s="716"/>
      <c r="K569" s="716"/>
      <c r="L569" s="716"/>
      <c r="M569" s="716"/>
      <c r="N569" s="716"/>
      <c r="O569" s="716"/>
      <c r="P569" s="716"/>
      <c r="Q569" s="716"/>
      <c r="R569" s="716"/>
      <c r="S569" s="716"/>
      <c r="T569" s="717"/>
      <c r="U569" s="1131"/>
      <c r="V569" s="1132"/>
      <c r="W569" s="1133"/>
      <c r="X569" s="726"/>
      <c r="Y569" s="926"/>
      <c r="Z569" s="726"/>
    </row>
    <row r="570" spans="1:26" s="62" customFormat="1" ht="17.100000000000001" customHeight="1" x14ac:dyDescent="0.15">
      <c r="A570" s="772"/>
      <c r="B570" s="773"/>
      <c r="C570" s="774"/>
      <c r="D570" s="715"/>
      <c r="E570" s="716"/>
      <c r="F570" s="716"/>
      <c r="G570" s="716"/>
      <c r="H570" s="716"/>
      <c r="I570" s="716"/>
      <c r="J570" s="716"/>
      <c r="K570" s="716"/>
      <c r="L570" s="716"/>
      <c r="M570" s="716"/>
      <c r="N570" s="716"/>
      <c r="O570" s="716"/>
      <c r="P570" s="716"/>
      <c r="Q570" s="716"/>
      <c r="R570" s="716"/>
      <c r="S570" s="716"/>
      <c r="T570" s="717"/>
      <c r="U570" s="1131"/>
      <c r="V570" s="1132"/>
      <c r="W570" s="1133"/>
      <c r="X570" s="726"/>
      <c r="Y570" s="926"/>
      <c r="Z570" s="726"/>
    </row>
    <row r="571" spans="1:26" s="62" customFormat="1" ht="17.100000000000001" customHeight="1" x14ac:dyDescent="0.15">
      <c r="A571" s="772"/>
      <c r="B571" s="773"/>
      <c r="C571" s="774"/>
      <c r="D571" s="52" t="s">
        <v>77</v>
      </c>
      <c r="E571" s="773" t="s">
        <v>213</v>
      </c>
      <c r="F571" s="773"/>
      <c r="G571" s="773"/>
      <c r="H571" s="773"/>
      <c r="I571" s="773"/>
      <c r="J571" s="773"/>
      <c r="K571" s="773"/>
      <c r="L571" s="773"/>
      <c r="M571" s="773"/>
      <c r="N571" s="773"/>
      <c r="O571" s="773"/>
      <c r="P571" s="773"/>
      <c r="Q571" s="773"/>
      <c r="R571" s="773"/>
      <c r="S571" s="773"/>
      <c r="T571" s="774"/>
      <c r="U571" s="1131"/>
      <c r="V571" s="1132"/>
      <c r="W571" s="1133"/>
      <c r="X571" s="726"/>
      <c r="Y571" s="926"/>
      <c r="Z571" s="726"/>
    </row>
    <row r="572" spans="1:26" s="62" customFormat="1" ht="17.100000000000001" customHeight="1" x14ac:dyDescent="0.15">
      <c r="A572" s="772"/>
      <c r="B572" s="773"/>
      <c r="C572" s="774"/>
      <c r="D572" s="52"/>
      <c r="E572" s="773"/>
      <c r="F572" s="773"/>
      <c r="G572" s="773"/>
      <c r="H572" s="773"/>
      <c r="I572" s="773"/>
      <c r="J572" s="773"/>
      <c r="K572" s="773"/>
      <c r="L572" s="773"/>
      <c r="M572" s="773"/>
      <c r="N572" s="773"/>
      <c r="O572" s="773"/>
      <c r="P572" s="773"/>
      <c r="Q572" s="773"/>
      <c r="R572" s="773"/>
      <c r="S572" s="773"/>
      <c r="T572" s="774"/>
      <c r="U572" s="1131"/>
      <c r="V572" s="1132"/>
      <c r="W572" s="1133"/>
      <c r="X572" s="726"/>
      <c r="Y572" s="926"/>
      <c r="Z572" s="726"/>
    </row>
    <row r="573" spans="1:26" s="62" customFormat="1" ht="17.100000000000001" customHeight="1" x14ac:dyDescent="0.15">
      <c r="A573" s="772"/>
      <c r="B573" s="773"/>
      <c r="C573" s="774"/>
      <c r="D573" s="367"/>
      <c r="E573" s="773"/>
      <c r="F573" s="773"/>
      <c r="G573" s="773"/>
      <c r="H573" s="773"/>
      <c r="I573" s="773"/>
      <c r="J573" s="773"/>
      <c r="K573" s="773"/>
      <c r="L573" s="773"/>
      <c r="M573" s="773"/>
      <c r="N573" s="773"/>
      <c r="O573" s="773"/>
      <c r="P573" s="773"/>
      <c r="Q573" s="773"/>
      <c r="R573" s="773"/>
      <c r="S573" s="773"/>
      <c r="T573" s="774"/>
      <c r="U573" s="1131"/>
      <c r="V573" s="1132"/>
      <c r="W573" s="1133"/>
      <c r="X573" s="726"/>
      <c r="Y573" s="926"/>
      <c r="Z573" s="726"/>
    </row>
    <row r="574" spans="1:26" s="62" customFormat="1" ht="17.100000000000001" customHeight="1" x14ac:dyDescent="0.15">
      <c r="A574" s="848"/>
      <c r="B574" s="775"/>
      <c r="C574" s="776"/>
      <c r="D574" s="367"/>
      <c r="E574" s="775"/>
      <c r="F574" s="775"/>
      <c r="G574" s="775"/>
      <c r="H574" s="775"/>
      <c r="I574" s="775"/>
      <c r="J574" s="775"/>
      <c r="K574" s="775"/>
      <c r="L574" s="775"/>
      <c r="M574" s="775"/>
      <c r="N574" s="775"/>
      <c r="O574" s="775"/>
      <c r="P574" s="775"/>
      <c r="Q574" s="775"/>
      <c r="R574" s="775"/>
      <c r="S574" s="775"/>
      <c r="T574" s="776"/>
      <c r="U574" s="1134"/>
      <c r="V574" s="1135"/>
      <c r="W574" s="1136"/>
      <c r="X574" s="726"/>
      <c r="Y574" s="926"/>
      <c r="Z574" s="726"/>
    </row>
    <row r="575" spans="1:26" s="62" customFormat="1" ht="17.100000000000001" customHeight="1" x14ac:dyDescent="0.15">
      <c r="A575" s="762" t="s">
        <v>432</v>
      </c>
      <c r="B575" s="732"/>
      <c r="C575" s="733"/>
      <c r="D575" s="712" t="s">
        <v>302</v>
      </c>
      <c r="E575" s="713"/>
      <c r="F575" s="713"/>
      <c r="G575" s="713"/>
      <c r="H575" s="713"/>
      <c r="I575" s="713"/>
      <c r="J575" s="713"/>
      <c r="K575" s="713"/>
      <c r="L575" s="713"/>
      <c r="M575" s="713"/>
      <c r="N575" s="713"/>
      <c r="O575" s="713"/>
      <c r="P575" s="713"/>
      <c r="Q575" s="713"/>
      <c r="R575" s="713"/>
      <c r="S575" s="713"/>
      <c r="T575" s="714"/>
      <c r="U575" s="703" t="s">
        <v>406</v>
      </c>
      <c r="V575" s="827"/>
      <c r="W575" s="828"/>
      <c r="X575" s="756"/>
      <c r="Y575" s="1061"/>
      <c r="Z575" s="756"/>
    </row>
    <row r="576" spans="1:26" s="62" customFormat="1" ht="17.100000000000001" customHeight="1" x14ac:dyDescent="0.15">
      <c r="A576" s="734"/>
      <c r="B576" s="735"/>
      <c r="C576" s="736"/>
      <c r="D576" s="715"/>
      <c r="E576" s="716"/>
      <c r="F576" s="716"/>
      <c r="G576" s="716"/>
      <c r="H576" s="716"/>
      <c r="I576" s="716"/>
      <c r="J576" s="716"/>
      <c r="K576" s="716"/>
      <c r="L576" s="716"/>
      <c r="M576" s="716"/>
      <c r="N576" s="716"/>
      <c r="O576" s="716"/>
      <c r="P576" s="716"/>
      <c r="Q576" s="716"/>
      <c r="R576" s="716"/>
      <c r="S576" s="716"/>
      <c r="T576" s="717"/>
      <c r="U576" s="829"/>
      <c r="V576" s="830"/>
      <c r="W576" s="831"/>
      <c r="X576" s="757"/>
      <c r="Y576" s="1120"/>
      <c r="Z576" s="757"/>
    </row>
    <row r="577" spans="1:26" s="62" customFormat="1" ht="17.100000000000001" customHeight="1" x14ac:dyDescent="0.15">
      <c r="A577" s="734"/>
      <c r="B577" s="735"/>
      <c r="C577" s="736"/>
      <c r="D577" s="715"/>
      <c r="E577" s="716"/>
      <c r="F577" s="716"/>
      <c r="G577" s="716"/>
      <c r="H577" s="716"/>
      <c r="I577" s="716"/>
      <c r="J577" s="716"/>
      <c r="K577" s="716"/>
      <c r="L577" s="716"/>
      <c r="M577" s="716"/>
      <c r="N577" s="716"/>
      <c r="O577" s="716"/>
      <c r="P577" s="716"/>
      <c r="Q577" s="716"/>
      <c r="R577" s="716"/>
      <c r="S577" s="716"/>
      <c r="T577" s="717"/>
      <c r="U577" s="829"/>
      <c r="V577" s="830"/>
      <c r="W577" s="831"/>
      <c r="X577" s="757"/>
      <c r="Y577" s="1120"/>
      <c r="Z577" s="757"/>
    </row>
    <row r="578" spans="1:26" s="62" customFormat="1" ht="17.100000000000001" customHeight="1" x14ac:dyDescent="0.15">
      <c r="A578" s="734"/>
      <c r="B578" s="735"/>
      <c r="C578" s="736"/>
      <c r="D578" s="715"/>
      <c r="E578" s="716"/>
      <c r="F578" s="716"/>
      <c r="G578" s="716"/>
      <c r="H578" s="716"/>
      <c r="I578" s="716"/>
      <c r="J578" s="716"/>
      <c r="K578" s="716"/>
      <c r="L578" s="716"/>
      <c r="M578" s="716"/>
      <c r="N578" s="716"/>
      <c r="O578" s="716"/>
      <c r="P578" s="716"/>
      <c r="Q578" s="716"/>
      <c r="R578" s="716"/>
      <c r="S578" s="716"/>
      <c r="T578" s="717"/>
      <c r="U578" s="829"/>
      <c r="V578" s="830"/>
      <c r="W578" s="831"/>
      <c r="X578" s="758"/>
      <c r="Y578" s="1121"/>
      <c r="Z578" s="758"/>
    </row>
    <row r="579" spans="1:26" s="62" customFormat="1" ht="17.100000000000001" customHeight="1" x14ac:dyDescent="0.15">
      <c r="A579" s="734"/>
      <c r="B579" s="735"/>
      <c r="C579" s="736"/>
      <c r="D579" s="21" t="s">
        <v>293</v>
      </c>
      <c r="E579" s="773" t="s">
        <v>303</v>
      </c>
      <c r="F579" s="773"/>
      <c r="G579" s="773"/>
      <c r="H579" s="773"/>
      <c r="I579" s="773"/>
      <c r="J579" s="773"/>
      <c r="K579" s="773"/>
      <c r="L579" s="773"/>
      <c r="M579" s="773"/>
      <c r="N579" s="773"/>
      <c r="O579" s="773"/>
      <c r="P579" s="773"/>
      <c r="Q579" s="773"/>
      <c r="R579" s="773"/>
      <c r="S579" s="773"/>
      <c r="T579" s="774"/>
      <c r="U579" s="829"/>
      <c r="V579" s="830"/>
      <c r="W579" s="831"/>
      <c r="X579" s="379"/>
      <c r="Y579" s="422"/>
      <c r="Z579" s="379"/>
    </row>
    <row r="580" spans="1:26" s="62" customFormat="1" ht="17.100000000000001" customHeight="1" x14ac:dyDescent="0.15">
      <c r="A580" s="734"/>
      <c r="B580" s="735"/>
      <c r="C580" s="736"/>
      <c r="D580" s="383"/>
      <c r="E580" s="773"/>
      <c r="F580" s="773"/>
      <c r="G580" s="773"/>
      <c r="H580" s="773"/>
      <c r="I580" s="773"/>
      <c r="J580" s="773"/>
      <c r="K580" s="773"/>
      <c r="L580" s="773"/>
      <c r="M580" s="773"/>
      <c r="N580" s="773"/>
      <c r="O580" s="773"/>
      <c r="P580" s="773"/>
      <c r="Q580" s="773"/>
      <c r="R580" s="773"/>
      <c r="S580" s="773"/>
      <c r="T580" s="774"/>
      <c r="U580" s="829"/>
      <c r="V580" s="830"/>
      <c r="W580" s="831"/>
      <c r="X580" s="379"/>
      <c r="Y580" s="422"/>
      <c r="Z580" s="379"/>
    </row>
    <row r="581" spans="1:26" s="62" customFormat="1" ht="17.100000000000001" customHeight="1" x14ac:dyDescent="0.15">
      <c r="A581" s="734"/>
      <c r="B581" s="735"/>
      <c r="C581" s="736"/>
      <c r="D581" s="367"/>
      <c r="E581" s="34" t="s">
        <v>304</v>
      </c>
      <c r="F581" s="11" t="s">
        <v>305</v>
      </c>
      <c r="G581" s="11"/>
      <c r="H581" s="11"/>
      <c r="I581" s="11"/>
      <c r="J581" s="11"/>
      <c r="K581" s="11"/>
      <c r="L581" s="11"/>
      <c r="M581" s="11"/>
      <c r="N581" s="11"/>
      <c r="O581" s="11"/>
      <c r="P581" s="11"/>
      <c r="Q581" s="11"/>
      <c r="R581" s="11"/>
      <c r="S581" s="11"/>
      <c r="T581" s="109"/>
      <c r="U581" s="829"/>
      <c r="V581" s="830"/>
      <c r="W581" s="831"/>
      <c r="X581" s="379"/>
      <c r="Y581" s="422"/>
      <c r="Z581" s="379"/>
    </row>
    <row r="582" spans="1:26" s="62" customFormat="1" ht="17.100000000000001" customHeight="1" x14ac:dyDescent="0.15">
      <c r="A582" s="734"/>
      <c r="B582" s="735"/>
      <c r="C582" s="736"/>
      <c r="D582" s="367"/>
      <c r="E582" s="52" t="s">
        <v>306</v>
      </c>
      <c r="F582" s="773" t="s">
        <v>307</v>
      </c>
      <c r="G582" s="773"/>
      <c r="H582" s="773"/>
      <c r="I582" s="773"/>
      <c r="J582" s="773"/>
      <c r="K582" s="773"/>
      <c r="L582" s="773"/>
      <c r="M582" s="773"/>
      <c r="N582" s="773"/>
      <c r="O582" s="773"/>
      <c r="P582" s="773"/>
      <c r="Q582" s="773"/>
      <c r="R582" s="773"/>
      <c r="S582" s="773"/>
      <c r="T582" s="774"/>
      <c r="U582" s="829"/>
      <c r="V582" s="830"/>
      <c r="W582" s="831"/>
      <c r="X582" s="379"/>
      <c r="Y582" s="422"/>
      <c r="Z582" s="379"/>
    </row>
    <row r="583" spans="1:26" s="62" customFormat="1" ht="17.100000000000001" customHeight="1" x14ac:dyDescent="0.15">
      <c r="A583" s="734"/>
      <c r="B583" s="735"/>
      <c r="C583" s="736"/>
      <c r="D583" s="367"/>
      <c r="E583" s="368"/>
      <c r="F583" s="773"/>
      <c r="G583" s="773"/>
      <c r="H583" s="773"/>
      <c r="I583" s="773"/>
      <c r="J583" s="773"/>
      <c r="K583" s="773"/>
      <c r="L583" s="773"/>
      <c r="M583" s="773"/>
      <c r="N583" s="773"/>
      <c r="O583" s="773"/>
      <c r="P583" s="773"/>
      <c r="Q583" s="773"/>
      <c r="R583" s="773"/>
      <c r="S583" s="773"/>
      <c r="T583" s="774"/>
      <c r="U583" s="829"/>
      <c r="V583" s="830"/>
      <c r="W583" s="831"/>
      <c r="X583" s="379"/>
      <c r="Y583" s="422"/>
      <c r="Z583" s="379"/>
    </row>
    <row r="584" spans="1:26" s="62" customFormat="1" ht="17.100000000000001" customHeight="1" x14ac:dyDescent="0.15">
      <c r="A584" s="734"/>
      <c r="B584" s="735"/>
      <c r="C584" s="736"/>
      <c r="D584" s="21" t="s">
        <v>308</v>
      </c>
      <c r="E584" s="773" t="s">
        <v>309</v>
      </c>
      <c r="F584" s="773"/>
      <c r="G584" s="773"/>
      <c r="H584" s="773"/>
      <c r="I584" s="773"/>
      <c r="J584" s="773"/>
      <c r="K584" s="773"/>
      <c r="L584" s="773"/>
      <c r="M584" s="773"/>
      <c r="N584" s="773"/>
      <c r="O584" s="773"/>
      <c r="P584" s="773"/>
      <c r="Q584" s="773"/>
      <c r="R584" s="773"/>
      <c r="S584" s="773"/>
      <c r="T584" s="774"/>
      <c r="U584" s="829"/>
      <c r="V584" s="830"/>
      <c r="W584" s="831"/>
      <c r="X584" s="379"/>
      <c r="Y584" s="422"/>
      <c r="Z584" s="379"/>
    </row>
    <row r="585" spans="1:26" s="62" customFormat="1" ht="17.100000000000001" customHeight="1" x14ac:dyDescent="0.15">
      <c r="A585" s="734"/>
      <c r="B585" s="735"/>
      <c r="C585" s="736"/>
      <c r="D585" s="383"/>
      <c r="E585" s="773"/>
      <c r="F585" s="773"/>
      <c r="G585" s="773"/>
      <c r="H585" s="773"/>
      <c r="I585" s="773"/>
      <c r="J585" s="773"/>
      <c r="K585" s="773"/>
      <c r="L585" s="773"/>
      <c r="M585" s="773"/>
      <c r="N585" s="773"/>
      <c r="O585" s="773"/>
      <c r="P585" s="773"/>
      <c r="Q585" s="773"/>
      <c r="R585" s="773"/>
      <c r="S585" s="773"/>
      <c r="T585" s="774"/>
      <c r="U585" s="829"/>
      <c r="V585" s="830"/>
      <c r="W585" s="831"/>
      <c r="X585" s="379"/>
      <c r="Y585" s="422"/>
      <c r="Z585" s="379"/>
    </row>
    <row r="586" spans="1:26" s="62" customFormat="1" ht="17.100000000000001" customHeight="1" x14ac:dyDescent="0.15">
      <c r="A586" s="734"/>
      <c r="B586" s="735"/>
      <c r="C586" s="736"/>
      <c r="D586" s="383"/>
      <c r="E586" s="773"/>
      <c r="F586" s="773"/>
      <c r="G586" s="773"/>
      <c r="H586" s="773"/>
      <c r="I586" s="773"/>
      <c r="J586" s="773"/>
      <c r="K586" s="773"/>
      <c r="L586" s="773"/>
      <c r="M586" s="773"/>
      <c r="N586" s="773"/>
      <c r="O586" s="773"/>
      <c r="P586" s="773"/>
      <c r="Q586" s="773"/>
      <c r="R586" s="773"/>
      <c r="S586" s="773"/>
      <c r="T586" s="774"/>
      <c r="U586" s="829"/>
      <c r="V586" s="830"/>
      <c r="W586" s="831"/>
      <c r="X586" s="379"/>
      <c r="Y586" s="422"/>
      <c r="Z586" s="379"/>
    </row>
    <row r="587" spans="1:26" s="62" customFormat="1" ht="17.100000000000001" customHeight="1" x14ac:dyDescent="0.15">
      <c r="A587" s="734"/>
      <c r="B587" s="735"/>
      <c r="C587" s="736"/>
      <c r="D587" s="383"/>
      <c r="E587" s="773"/>
      <c r="F587" s="773"/>
      <c r="G587" s="773"/>
      <c r="H587" s="773"/>
      <c r="I587" s="773"/>
      <c r="J587" s="773"/>
      <c r="K587" s="773"/>
      <c r="L587" s="773"/>
      <c r="M587" s="773"/>
      <c r="N587" s="773"/>
      <c r="O587" s="773"/>
      <c r="P587" s="773"/>
      <c r="Q587" s="773"/>
      <c r="R587" s="773"/>
      <c r="S587" s="773"/>
      <c r="T587" s="774"/>
      <c r="U587" s="829"/>
      <c r="V587" s="830"/>
      <c r="W587" s="831"/>
      <c r="X587" s="379"/>
      <c r="Y587" s="422"/>
      <c r="Z587" s="379"/>
    </row>
    <row r="588" spans="1:26" s="62" customFormat="1" ht="17.100000000000001" customHeight="1" x14ac:dyDescent="0.15">
      <c r="A588" s="734"/>
      <c r="B588" s="735"/>
      <c r="C588" s="736"/>
      <c r="D588" s="110"/>
      <c r="E588" s="111" t="s">
        <v>310</v>
      </c>
      <c r="F588" s="11"/>
      <c r="G588" s="11"/>
      <c r="H588" s="11"/>
      <c r="I588" s="11"/>
      <c r="J588" s="11"/>
      <c r="K588" s="11"/>
      <c r="L588" s="11"/>
      <c r="M588" s="11"/>
      <c r="N588" s="11"/>
      <c r="O588" s="11"/>
      <c r="P588" s="11"/>
      <c r="Q588" s="11"/>
      <c r="R588" s="11"/>
      <c r="S588" s="11"/>
      <c r="T588" s="109"/>
      <c r="U588" s="829"/>
      <c r="V588" s="830"/>
      <c r="W588" s="831"/>
      <c r="X588" s="379"/>
      <c r="Y588" s="422"/>
      <c r="Z588" s="379"/>
    </row>
    <row r="589" spans="1:26" s="62" customFormat="1" ht="17.100000000000001" customHeight="1" x14ac:dyDescent="0.15">
      <c r="A589" s="734"/>
      <c r="B589" s="735"/>
      <c r="C589" s="736"/>
      <c r="D589" s="367"/>
      <c r="E589" s="3"/>
      <c r="F589" s="112" t="s">
        <v>311</v>
      </c>
      <c r="G589" s="368"/>
      <c r="H589" s="368"/>
      <c r="I589" s="368"/>
      <c r="J589" s="368"/>
      <c r="K589" s="368"/>
      <c r="L589" s="368"/>
      <c r="M589" s="368"/>
      <c r="N589" s="368"/>
      <c r="O589" s="368"/>
      <c r="P589" s="368"/>
      <c r="Q589" s="368"/>
      <c r="R589" s="368"/>
      <c r="S589" s="368"/>
      <c r="T589" s="369"/>
      <c r="U589" s="829"/>
      <c r="V589" s="830"/>
      <c r="W589" s="831"/>
      <c r="X589" s="379"/>
      <c r="Y589" s="422"/>
      <c r="Z589" s="379"/>
    </row>
    <row r="590" spans="1:26" s="62" customFormat="1" ht="17.100000000000001" customHeight="1" x14ac:dyDescent="0.15">
      <c r="A590" s="734"/>
      <c r="B590" s="735"/>
      <c r="C590" s="736"/>
      <c r="D590" s="759" t="s">
        <v>312</v>
      </c>
      <c r="E590" s="760"/>
      <c r="F590" s="760"/>
      <c r="G590" s="760"/>
      <c r="H590" s="760"/>
      <c r="I590" s="760"/>
      <c r="J590" s="760"/>
      <c r="K590" s="760"/>
      <c r="L590" s="760"/>
      <c r="M590" s="760"/>
      <c r="N590" s="760"/>
      <c r="O590" s="760"/>
      <c r="P590" s="760"/>
      <c r="Q590" s="760"/>
      <c r="R590" s="760"/>
      <c r="S590" s="760"/>
      <c r="T590" s="761"/>
      <c r="U590" s="829"/>
      <c r="V590" s="830"/>
      <c r="W590" s="831"/>
      <c r="X590" s="750"/>
      <c r="Y590" s="750"/>
      <c r="Z590" s="750"/>
    </row>
    <row r="591" spans="1:26" s="62" customFormat="1" ht="17.100000000000001" customHeight="1" x14ac:dyDescent="0.15">
      <c r="A591" s="734"/>
      <c r="B591" s="735"/>
      <c r="C591" s="736"/>
      <c r="D591" s="745"/>
      <c r="E591" s="746"/>
      <c r="F591" s="746"/>
      <c r="G591" s="746"/>
      <c r="H591" s="746"/>
      <c r="I591" s="746"/>
      <c r="J591" s="746"/>
      <c r="K591" s="746"/>
      <c r="L591" s="746"/>
      <c r="M591" s="746"/>
      <c r="N591" s="746"/>
      <c r="O591" s="746"/>
      <c r="P591" s="746"/>
      <c r="Q591" s="746"/>
      <c r="R591" s="746"/>
      <c r="S591" s="746"/>
      <c r="T591" s="747"/>
      <c r="U591" s="829"/>
      <c r="V591" s="830"/>
      <c r="W591" s="831"/>
      <c r="X591" s="750"/>
      <c r="Y591" s="750"/>
      <c r="Z591" s="750"/>
    </row>
    <row r="592" spans="1:26" s="62" customFormat="1" ht="17.100000000000001" customHeight="1" x14ac:dyDescent="0.15">
      <c r="A592" s="734"/>
      <c r="B592" s="735"/>
      <c r="C592" s="736"/>
      <c r="D592" s="800" t="s">
        <v>673</v>
      </c>
      <c r="E592" s="801"/>
      <c r="F592" s="801"/>
      <c r="G592" s="801"/>
      <c r="H592" s="801"/>
      <c r="I592" s="801"/>
      <c r="J592" s="801"/>
      <c r="K592" s="801"/>
      <c r="L592" s="801"/>
      <c r="M592" s="801"/>
      <c r="N592" s="801"/>
      <c r="O592" s="801"/>
      <c r="P592" s="801"/>
      <c r="Q592" s="801"/>
      <c r="R592" s="801"/>
      <c r="S592" s="801"/>
      <c r="T592" s="802"/>
      <c r="U592" s="829"/>
      <c r="V592" s="830"/>
      <c r="W592" s="831"/>
      <c r="X592" s="750"/>
      <c r="Y592" s="750"/>
      <c r="Z592" s="750"/>
    </row>
    <row r="593" spans="1:26" s="62" customFormat="1" ht="17.100000000000001" customHeight="1" x14ac:dyDescent="0.15">
      <c r="A593" s="737"/>
      <c r="B593" s="738"/>
      <c r="C593" s="739"/>
      <c r="D593" s="848"/>
      <c r="E593" s="775"/>
      <c r="F593" s="775"/>
      <c r="G593" s="775"/>
      <c r="H593" s="775"/>
      <c r="I593" s="775"/>
      <c r="J593" s="775"/>
      <c r="K593" s="775"/>
      <c r="L593" s="775"/>
      <c r="M593" s="775"/>
      <c r="N593" s="775"/>
      <c r="O593" s="775"/>
      <c r="P593" s="775"/>
      <c r="Q593" s="775"/>
      <c r="R593" s="775"/>
      <c r="S593" s="775"/>
      <c r="T593" s="776"/>
      <c r="U593" s="832"/>
      <c r="V593" s="833"/>
      <c r="W593" s="834"/>
      <c r="X593" s="751"/>
      <c r="Y593" s="751"/>
      <c r="Z593" s="751"/>
    </row>
    <row r="594" spans="1:26" s="62" customFormat="1" ht="17.100000000000001" customHeight="1" x14ac:dyDescent="0.15">
      <c r="A594" s="718" t="s">
        <v>433</v>
      </c>
      <c r="B594" s="719"/>
      <c r="C594" s="720"/>
      <c r="D594" s="712" t="s">
        <v>155</v>
      </c>
      <c r="E594" s="713"/>
      <c r="F594" s="713"/>
      <c r="G594" s="713"/>
      <c r="H594" s="713"/>
      <c r="I594" s="713"/>
      <c r="J594" s="713"/>
      <c r="K594" s="713"/>
      <c r="L594" s="713"/>
      <c r="M594" s="713"/>
      <c r="N594" s="713"/>
      <c r="O594" s="713"/>
      <c r="P594" s="713"/>
      <c r="Q594" s="713"/>
      <c r="R594" s="713"/>
      <c r="S594" s="713"/>
      <c r="T594" s="714"/>
      <c r="U594" s="740" t="s">
        <v>407</v>
      </c>
      <c r="V594" s="830"/>
      <c r="W594" s="830"/>
      <c r="X594" s="950"/>
      <c r="Y594" s="950"/>
      <c r="Z594" s="950"/>
    </row>
    <row r="595" spans="1:26" s="62" customFormat="1" ht="17.100000000000001" customHeight="1" x14ac:dyDescent="0.15">
      <c r="A595" s="729"/>
      <c r="B595" s="730"/>
      <c r="C595" s="731"/>
      <c r="D595" s="715"/>
      <c r="E595" s="716"/>
      <c r="F595" s="716"/>
      <c r="G595" s="716"/>
      <c r="H595" s="716"/>
      <c r="I595" s="716"/>
      <c r="J595" s="716"/>
      <c r="K595" s="716"/>
      <c r="L595" s="716"/>
      <c r="M595" s="716"/>
      <c r="N595" s="716"/>
      <c r="O595" s="716"/>
      <c r="P595" s="716"/>
      <c r="Q595" s="716"/>
      <c r="R595" s="716"/>
      <c r="S595" s="716"/>
      <c r="T595" s="717"/>
      <c r="U595" s="830"/>
      <c r="V595" s="830"/>
      <c r="W595" s="830"/>
      <c r="X595" s="904"/>
      <c r="Y595" s="904"/>
      <c r="Z595" s="904"/>
    </row>
    <row r="596" spans="1:26" s="62" customFormat="1" ht="17.100000000000001" customHeight="1" x14ac:dyDescent="0.15">
      <c r="A596" s="729"/>
      <c r="B596" s="730"/>
      <c r="C596" s="731"/>
      <c r="D596" s="745"/>
      <c r="E596" s="746"/>
      <c r="F596" s="746"/>
      <c r="G596" s="746"/>
      <c r="H596" s="746"/>
      <c r="I596" s="746"/>
      <c r="J596" s="746"/>
      <c r="K596" s="746"/>
      <c r="L596" s="746"/>
      <c r="M596" s="746"/>
      <c r="N596" s="746"/>
      <c r="O596" s="746"/>
      <c r="P596" s="746"/>
      <c r="Q596" s="746"/>
      <c r="R596" s="746"/>
      <c r="S596" s="746"/>
      <c r="T596" s="747"/>
      <c r="U596" s="830"/>
      <c r="V596" s="830"/>
      <c r="W596" s="830"/>
      <c r="X596" s="951"/>
      <c r="Y596" s="951"/>
      <c r="Z596" s="951"/>
    </row>
    <row r="597" spans="1:26" s="62" customFormat="1" ht="17.100000000000001" customHeight="1" x14ac:dyDescent="0.15">
      <c r="A597" s="729"/>
      <c r="B597" s="730"/>
      <c r="C597" s="731"/>
      <c r="D597" s="800" t="s">
        <v>742</v>
      </c>
      <c r="E597" s="801"/>
      <c r="F597" s="801"/>
      <c r="G597" s="801"/>
      <c r="H597" s="801"/>
      <c r="I597" s="801"/>
      <c r="J597" s="801"/>
      <c r="K597" s="801"/>
      <c r="L597" s="801"/>
      <c r="M597" s="801"/>
      <c r="N597" s="801"/>
      <c r="O597" s="801"/>
      <c r="P597" s="801"/>
      <c r="Q597" s="801"/>
      <c r="R597" s="801"/>
      <c r="S597" s="801"/>
      <c r="T597" s="802"/>
      <c r="U597" s="830"/>
      <c r="V597" s="830"/>
      <c r="W597" s="830"/>
      <c r="X597" s="379"/>
      <c r="Y597" s="379"/>
      <c r="Z597" s="379"/>
    </row>
    <row r="598" spans="1:26" s="62" customFormat="1" ht="17.100000000000001" customHeight="1" x14ac:dyDescent="0.15">
      <c r="A598" s="729"/>
      <c r="B598" s="730"/>
      <c r="C598" s="731"/>
      <c r="D598" s="772"/>
      <c r="E598" s="773"/>
      <c r="F598" s="773"/>
      <c r="G598" s="773"/>
      <c r="H598" s="773"/>
      <c r="I598" s="773"/>
      <c r="J598" s="773"/>
      <c r="K598" s="773"/>
      <c r="L598" s="773"/>
      <c r="M598" s="773"/>
      <c r="N598" s="773"/>
      <c r="O598" s="773"/>
      <c r="P598" s="773"/>
      <c r="Q598" s="773"/>
      <c r="R598" s="773"/>
      <c r="S598" s="773"/>
      <c r="T598" s="774"/>
      <c r="U598" s="830"/>
      <c r="V598" s="830"/>
      <c r="W598" s="830"/>
      <c r="X598" s="379"/>
      <c r="Y598" s="379"/>
      <c r="Z598" s="379"/>
    </row>
    <row r="599" spans="1:26" s="62" customFormat="1" ht="17.45" customHeight="1" x14ac:dyDescent="0.15">
      <c r="A599" s="729"/>
      <c r="B599" s="730"/>
      <c r="C599" s="731"/>
      <c r="D599" s="21" t="s">
        <v>8</v>
      </c>
      <c r="E599" s="773" t="s">
        <v>455</v>
      </c>
      <c r="F599" s="773"/>
      <c r="G599" s="773"/>
      <c r="H599" s="773"/>
      <c r="I599" s="773"/>
      <c r="J599" s="773"/>
      <c r="K599" s="773"/>
      <c r="L599" s="773"/>
      <c r="M599" s="773"/>
      <c r="N599" s="773"/>
      <c r="O599" s="773"/>
      <c r="P599" s="773"/>
      <c r="Q599" s="773"/>
      <c r="R599" s="773"/>
      <c r="S599" s="773"/>
      <c r="T599" s="774"/>
      <c r="U599" s="830"/>
      <c r="V599" s="830"/>
      <c r="W599" s="830"/>
      <c r="X599" s="954"/>
      <c r="Y599" s="954"/>
      <c r="Z599" s="757"/>
    </row>
    <row r="600" spans="1:26" s="62" customFormat="1" ht="17.45" customHeight="1" x14ac:dyDescent="0.15">
      <c r="A600" s="729"/>
      <c r="B600" s="730"/>
      <c r="C600" s="731"/>
      <c r="D600" s="21"/>
      <c r="E600" s="773"/>
      <c r="F600" s="773"/>
      <c r="G600" s="773"/>
      <c r="H600" s="773"/>
      <c r="I600" s="773"/>
      <c r="J600" s="773"/>
      <c r="K600" s="773"/>
      <c r="L600" s="773"/>
      <c r="M600" s="773"/>
      <c r="N600" s="773"/>
      <c r="O600" s="773"/>
      <c r="P600" s="773"/>
      <c r="Q600" s="773"/>
      <c r="R600" s="773"/>
      <c r="S600" s="773"/>
      <c r="T600" s="774"/>
      <c r="U600" s="830"/>
      <c r="V600" s="830"/>
      <c r="W600" s="830"/>
      <c r="X600" s="757"/>
      <c r="Y600" s="757"/>
      <c r="Z600" s="757"/>
    </row>
    <row r="601" spans="1:26" s="62" customFormat="1" ht="17.45" customHeight="1" x14ac:dyDescent="0.15">
      <c r="A601" s="729"/>
      <c r="B601" s="730"/>
      <c r="C601" s="731"/>
      <c r="D601" s="21"/>
      <c r="E601" s="773"/>
      <c r="F601" s="773"/>
      <c r="G601" s="773"/>
      <c r="H601" s="773"/>
      <c r="I601" s="773"/>
      <c r="J601" s="773"/>
      <c r="K601" s="773"/>
      <c r="L601" s="773"/>
      <c r="M601" s="773"/>
      <c r="N601" s="773"/>
      <c r="O601" s="773"/>
      <c r="P601" s="773"/>
      <c r="Q601" s="773"/>
      <c r="R601" s="773"/>
      <c r="S601" s="773"/>
      <c r="T601" s="774"/>
      <c r="U601" s="830"/>
      <c r="V601" s="830"/>
      <c r="W601" s="830"/>
      <c r="X601" s="757"/>
      <c r="Y601" s="757"/>
      <c r="Z601" s="757"/>
    </row>
    <row r="602" spans="1:26" s="62" customFormat="1" ht="17.45" customHeight="1" x14ac:dyDescent="0.15">
      <c r="A602" s="729"/>
      <c r="B602" s="730"/>
      <c r="C602" s="731"/>
      <c r="D602" s="21"/>
      <c r="E602" s="773"/>
      <c r="F602" s="773"/>
      <c r="G602" s="773"/>
      <c r="H602" s="773"/>
      <c r="I602" s="773"/>
      <c r="J602" s="773"/>
      <c r="K602" s="773"/>
      <c r="L602" s="773"/>
      <c r="M602" s="773"/>
      <c r="N602" s="773"/>
      <c r="O602" s="773"/>
      <c r="P602" s="773"/>
      <c r="Q602" s="773"/>
      <c r="R602" s="773"/>
      <c r="S602" s="773"/>
      <c r="T602" s="774"/>
      <c r="U602" s="830"/>
      <c r="V602" s="830"/>
      <c r="W602" s="830"/>
      <c r="X602" s="758"/>
      <c r="Y602" s="758"/>
      <c r="Z602" s="379"/>
    </row>
    <row r="603" spans="1:26" s="62" customFormat="1" ht="17.100000000000001" customHeight="1" x14ac:dyDescent="0.15">
      <c r="A603" s="729"/>
      <c r="B603" s="730"/>
      <c r="C603" s="731"/>
      <c r="D603" s="21" t="s">
        <v>10</v>
      </c>
      <c r="E603" s="773" t="s">
        <v>446</v>
      </c>
      <c r="F603" s="773"/>
      <c r="G603" s="773"/>
      <c r="H603" s="773"/>
      <c r="I603" s="773"/>
      <c r="J603" s="773"/>
      <c r="K603" s="773"/>
      <c r="L603" s="773"/>
      <c r="M603" s="773"/>
      <c r="N603" s="773"/>
      <c r="O603" s="773"/>
      <c r="P603" s="773"/>
      <c r="Q603" s="773"/>
      <c r="R603" s="773"/>
      <c r="S603" s="773"/>
      <c r="T603" s="774"/>
      <c r="U603" s="830"/>
      <c r="V603" s="830"/>
      <c r="W603" s="830"/>
      <c r="X603" s="941"/>
      <c r="Y603" s="941"/>
      <c r="Z603" s="757"/>
    </row>
    <row r="604" spans="1:26" s="62" customFormat="1" ht="17.100000000000001" customHeight="1" x14ac:dyDescent="0.15">
      <c r="A604" s="729"/>
      <c r="B604" s="730"/>
      <c r="C604" s="731"/>
      <c r="D604" s="21"/>
      <c r="E604" s="773"/>
      <c r="F604" s="773"/>
      <c r="G604" s="773"/>
      <c r="H604" s="773"/>
      <c r="I604" s="773"/>
      <c r="J604" s="773"/>
      <c r="K604" s="773"/>
      <c r="L604" s="773"/>
      <c r="M604" s="773"/>
      <c r="N604" s="773"/>
      <c r="O604" s="773"/>
      <c r="P604" s="773"/>
      <c r="Q604" s="773"/>
      <c r="R604" s="773"/>
      <c r="S604" s="773"/>
      <c r="T604" s="774"/>
      <c r="U604" s="830"/>
      <c r="V604" s="830"/>
      <c r="W604" s="830"/>
      <c r="X604" s="942"/>
      <c r="Y604" s="942"/>
      <c r="Z604" s="757"/>
    </row>
    <row r="605" spans="1:26" s="62" customFormat="1" ht="17.100000000000001" customHeight="1" x14ac:dyDescent="0.15">
      <c r="A605" s="729"/>
      <c r="B605" s="730"/>
      <c r="C605" s="731"/>
      <c r="D605" s="21" t="s">
        <v>13</v>
      </c>
      <c r="E605" s="773" t="s">
        <v>447</v>
      </c>
      <c r="F605" s="773"/>
      <c r="G605" s="773"/>
      <c r="H605" s="773"/>
      <c r="I605" s="773"/>
      <c r="J605" s="773"/>
      <c r="K605" s="773"/>
      <c r="L605" s="773"/>
      <c r="M605" s="773"/>
      <c r="N605" s="773"/>
      <c r="O605" s="773"/>
      <c r="P605" s="773"/>
      <c r="Q605" s="773"/>
      <c r="R605" s="773"/>
      <c r="S605" s="773"/>
      <c r="T605" s="774"/>
      <c r="U605" s="830"/>
      <c r="V605" s="830"/>
      <c r="W605" s="830"/>
      <c r="X605" s="727"/>
      <c r="Y605" s="727"/>
      <c r="Z605" s="726"/>
    </row>
    <row r="606" spans="1:26" s="62" customFormat="1" ht="17.100000000000001" customHeight="1" x14ac:dyDescent="0.15">
      <c r="A606" s="729"/>
      <c r="B606" s="730"/>
      <c r="C606" s="731"/>
      <c r="D606" s="372"/>
      <c r="E606" s="775"/>
      <c r="F606" s="775"/>
      <c r="G606" s="775"/>
      <c r="H606" s="775"/>
      <c r="I606" s="775"/>
      <c r="J606" s="775"/>
      <c r="K606" s="775"/>
      <c r="L606" s="775"/>
      <c r="M606" s="775"/>
      <c r="N606" s="775"/>
      <c r="O606" s="775"/>
      <c r="P606" s="775"/>
      <c r="Q606" s="775"/>
      <c r="R606" s="775"/>
      <c r="S606" s="775"/>
      <c r="T606" s="776"/>
      <c r="U606" s="830"/>
      <c r="V606" s="830"/>
      <c r="W606" s="830"/>
      <c r="X606" s="751"/>
      <c r="Y606" s="751"/>
      <c r="Z606" s="891"/>
    </row>
    <row r="607" spans="1:26" s="62" customFormat="1" ht="17.100000000000001" customHeight="1" x14ac:dyDescent="0.15">
      <c r="A607" s="762" t="s">
        <v>434</v>
      </c>
      <c r="B607" s="770"/>
      <c r="C607" s="771"/>
      <c r="D607" s="712" t="s">
        <v>791</v>
      </c>
      <c r="E607" s="713"/>
      <c r="F607" s="713"/>
      <c r="G607" s="713"/>
      <c r="H607" s="713"/>
      <c r="I607" s="713"/>
      <c r="J607" s="713"/>
      <c r="K607" s="713"/>
      <c r="L607" s="713"/>
      <c r="M607" s="713"/>
      <c r="N607" s="713"/>
      <c r="O607" s="713"/>
      <c r="P607" s="713"/>
      <c r="Q607" s="713"/>
      <c r="R607" s="713"/>
      <c r="S607" s="713"/>
      <c r="T607" s="714"/>
      <c r="U607" s="703" t="s">
        <v>408</v>
      </c>
      <c r="V607" s="704"/>
      <c r="W607" s="705"/>
      <c r="X607" s="725"/>
      <c r="Y607" s="725"/>
      <c r="Z607" s="725"/>
    </row>
    <row r="608" spans="1:26" s="62" customFormat="1" ht="17.100000000000001" customHeight="1" x14ac:dyDescent="0.15">
      <c r="A608" s="772"/>
      <c r="B608" s="773"/>
      <c r="C608" s="774"/>
      <c r="D608" s="745"/>
      <c r="E608" s="746"/>
      <c r="F608" s="746"/>
      <c r="G608" s="746"/>
      <c r="H608" s="746"/>
      <c r="I608" s="746"/>
      <c r="J608" s="746"/>
      <c r="K608" s="746"/>
      <c r="L608" s="746"/>
      <c r="M608" s="746"/>
      <c r="N608" s="746"/>
      <c r="O608" s="746"/>
      <c r="P608" s="746"/>
      <c r="Q608" s="746"/>
      <c r="R608" s="746"/>
      <c r="S608" s="746"/>
      <c r="T608" s="747"/>
      <c r="U608" s="706"/>
      <c r="V608" s="740"/>
      <c r="W608" s="708"/>
      <c r="X608" s="726"/>
      <c r="Y608" s="726"/>
      <c r="Z608" s="726"/>
    </row>
    <row r="609" spans="1:26" s="62" customFormat="1" ht="17.100000000000001" customHeight="1" x14ac:dyDescent="0.15">
      <c r="A609" s="772"/>
      <c r="B609" s="773"/>
      <c r="C609" s="774"/>
      <c r="D609" s="414" t="s">
        <v>308</v>
      </c>
      <c r="E609" s="801" t="s">
        <v>578</v>
      </c>
      <c r="F609" s="1176"/>
      <c r="G609" s="1176"/>
      <c r="H609" s="1176"/>
      <c r="I609" s="1176"/>
      <c r="J609" s="1176"/>
      <c r="K609" s="1176"/>
      <c r="L609" s="1176"/>
      <c r="M609" s="1176"/>
      <c r="N609" s="1176"/>
      <c r="O609" s="1176"/>
      <c r="P609" s="1176"/>
      <c r="Q609" s="1176"/>
      <c r="R609" s="1176"/>
      <c r="S609" s="1176"/>
      <c r="T609" s="1177"/>
      <c r="U609" s="706"/>
      <c r="V609" s="740"/>
      <c r="W609" s="708"/>
      <c r="X609" s="700"/>
      <c r="Y609" s="700"/>
      <c r="Z609" s="700"/>
    </row>
    <row r="610" spans="1:26" s="62" customFormat="1" ht="17.100000000000001" customHeight="1" x14ac:dyDescent="0.15">
      <c r="A610" s="772"/>
      <c r="B610" s="773"/>
      <c r="C610" s="774"/>
      <c r="D610" s="414"/>
      <c r="E610" s="773"/>
      <c r="F610" s="766"/>
      <c r="G610" s="766"/>
      <c r="H610" s="766"/>
      <c r="I610" s="766"/>
      <c r="J610" s="766"/>
      <c r="K610" s="766"/>
      <c r="L610" s="766"/>
      <c r="M610" s="766"/>
      <c r="N610" s="766"/>
      <c r="O610" s="766"/>
      <c r="P610" s="766"/>
      <c r="Q610" s="766"/>
      <c r="R610" s="766"/>
      <c r="S610" s="766"/>
      <c r="T610" s="767"/>
      <c r="U610" s="706"/>
      <c r="V610" s="740"/>
      <c r="W610" s="708"/>
      <c r="X610" s="700"/>
      <c r="Y610" s="700"/>
      <c r="Z610" s="700"/>
    </row>
    <row r="611" spans="1:26" s="62" customFormat="1" ht="17.100000000000001" customHeight="1" x14ac:dyDescent="0.15">
      <c r="A611" s="772"/>
      <c r="B611" s="773"/>
      <c r="C611" s="774"/>
      <c r="D611" s="414"/>
      <c r="E611" s="890"/>
      <c r="F611" s="890"/>
      <c r="G611" s="890"/>
      <c r="H611" s="890"/>
      <c r="I611" s="890"/>
      <c r="J611" s="890"/>
      <c r="K611" s="890"/>
      <c r="L611" s="890"/>
      <c r="M611" s="890"/>
      <c r="N611" s="890"/>
      <c r="O611" s="890"/>
      <c r="P611" s="890"/>
      <c r="Q611" s="890"/>
      <c r="R611" s="890"/>
      <c r="S611" s="890"/>
      <c r="T611" s="767"/>
      <c r="U611" s="706"/>
      <c r="V611" s="740"/>
      <c r="W611" s="708"/>
      <c r="X611" s="700"/>
      <c r="Y611" s="700"/>
      <c r="Z611" s="700"/>
    </row>
    <row r="612" spans="1:26" s="62" customFormat="1" ht="17.100000000000001" customHeight="1" x14ac:dyDescent="0.15">
      <c r="A612" s="772"/>
      <c r="B612" s="773"/>
      <c r="C612" s="774"/>
      <c r="D612" s="693" t="s">
        <v>878</v>
      </c>
      <c r="E612" s="694"/>
      <c r="F612" s="694"/>
      <c r="G612" s="694"/>
      <c r="H612" s="694"/>
      <c r="I612" s="694"/>
      <c r="J612" s="694"/>
      <c r="K612" s="694"/>
      <c r="L612" s="694"/>
      <c r="M612" s="694"/>
      <c r="N612" s="694"/>
      <c r="O612" s="694"/>
      <c r="P612" s="694"/>
      <c r="Q612" s="694"/>
      <c r="R612" s="694"/>
      <c r="S612" s="694"/>
      <c r="T612" s="695"/>
      <c r="U612" s="706"/>
      <c r="V612" s="740"/>
      <c r="W612" s="708"/>
      <c r="X612" s="425"/>
      <c r="Y612" s="425"/>
      <c r="Z612" s="425"/>
    </row>
    <row r="613" spans="1:26" s="62" customFormat="1" ht="17.100000000000001" customHeight="1" x14ac:dyDescent="0.15">
      <c r="A613" s="772"/>
      <c r="B613" s="773"/>
      <c r="C613" s="774"/>
      <c r="D613" s="696"/>
      <c r="E613" s="697"/>
      <c r="F613" s="697"/>
      <c r="G613" s="697"/>
      <c r="H613" s="697"/>
      <c r="I613" s="697"/>
      <c r="J613" s="697"/>
      <c r="K613" s="697"/>
      <c r="L613" s="697"/>
      <c r="M613" s="697"/>
      <c r="N613" s="697"/>
      <c r="O613" s="697"/>
      <c r="P613" s="697"/>
      <c r="Q613" s="697"/>
      <c r="R613" s="697"/>
      <c r="S613" s="697"/>
      <c r="T613" s="698"/>
      <c r="U613" s="706"/>
      <c r="V613" s="740"/>
      <c r="W613" s="708"/>
      <c r="X613" s="423"/>
      <c r="Y613" s="423"/>
      <c r="Z613" s="423"/>
    </row>
    <row r="614" spans="1:26" s="62" customFormat="1" ht="17.100000000000001" customHeight="1" x14ac:dyDescent="0.15">
      <c r="A614" s="729" t="s">
        <v>435</v>
      </c>
      <c r="B614" s="730"/>
      <c r="C614" s="731"/>
      <c r="D614" s="712" t="s">
        <v>156</v>
      </c>
      <c r="E614" s="713"/>
      <c r="F614" s="713"/>
      <c r="G614" s="713"/>
      <c r="H614" s="713"/>
      <c r="I614" s="713"/>
      <c r="J614" s="713"/>
      <c r="K614" s="713"/>
      <c r="L614" s="713"/>
      <c r="M614" s="713"/>
      <c r="N614" s="713"/>
      <c r="O614" s="713"/>
      <c r="P614" s="713"/>
      <c r="Q614" s="713"/>
      <c r="R614" s="713"/>
      <c r="S614" s="713"/>
      <c r="T614" s="714"/>
      <c r="U614" s="703" t="s">
        <v>409</v>
      </c>
      <c r="V614" s="908"/>
      <c r="W614" s="909"/>
      <c r="X614" s="756"/>
      <c r="Y614" s="756"/>
      <c r="Z614" s="756"/>
    </row>
    <row r="615" spans="1:26" s="62" customFormat="1" ht="17.100000000000001" customHeight="1" x14ac:dyDescent="0.15">
      <c r="A615" s="729"/>
      <c r="B615" s="730"/>
      <c r="C615" s="731"/>
      <c r="D615" s="715"/>
      <c r="E615" s="716"/>
      <c r="F615" s="716"/>
      <c r="G615" s="716"/>
      <c r="H615" s="716"/>
      <c r="I615" s="716"/>
      <c r="J615" s="716"/>
      <c r="K615" s="716"/>
      <c r="L615" s="716"/>
      <c r="M615" s="716"/>
      <c r="N615" s="716"/>
      <c r="O615" s="716"/>
      <c r="P615" s="716"/>
      <c r="Q615" s="716"/>
      <c r="R615" s="716"/>
      <c r="S615" s="716"/>
      <c r="T615" s="717"/>
      <c r="U615" s="940"/>
      <c r="V615" s="754"/>
      <c r="W615" s="939"/>
      <c r="X615" s="757"/>
      <c r="Y615" s="757"/>
      <c r="Z615" s="757"/>
    </row>
    <row r="616" spans="1:26" s="62" customFormat="1" ht="17.100000000000001" customHeight="1" x14ac:dyDescent="0.15">
      <c r="A616" s="729"/>
      <c r="B616" s="730"/>
      <c r="C616" s="731"/>
      <c r="D616" s="745"/>
      <c r="E616" s="746"/>
      <c r="F616" s="746"/>
      <c r="G616" s="746"/>
      <c r="H616" s="746"/>
      <c r="I616" s="746"/>
      <c r="J616" s="746"/>
      <c r="K616" s="746"/>
      <c r="L616" s="746"/>
      <c r="M616" s="746"/>
      <c r="N616" s="746"/>
      <c r="O616" s="746"/>
      <c r="P616" s="746"/>
      <c r="Q616" s="746"/>
      <c r="R616" s="746"/>
      <c r="S616" s="746"/>
      <c r="T616" s="747"/>
      <c r="U616" s="940"/>
      <c r="V616" s="754"/>
      <c r="W616" s="939"/>
      <c r="X616" s="758"/>
      <c r="Y616" s="758"/>
      <c r="Z616" s="758"/>
    </row>
    <row r="617" spans="1:26" s="62" customFormat="1" ht="17.100000000000001" customHeight="1" x14ac:dyDescent="0.15">
      <c r="A617" s="729"/>
      <c r="B617" s="730"/>
      <c r="C617" s="731"/>
      <c r="D617" s="759" t="s">
        <v>157</v>
      </c>
      <c r="E617" s="760"/>
      <c r="F617" s="760"/>
      <c r="G617" s="760"/>
      <c r="H617" s="760"/>
      <c r="I617" s="760"/>
      <c r="J617" s="760"/>
      <c r="K617" s="760"/>
      <c r="L617" s="760"/>
      <c r="M617" s="760"/>
      <c r="N617" s="760"/>
      <c r="O617" s="760"/>
      <c r="P617" s="760"/>
      <c r="Q617" s="760"/>
      <c r="R617" s="760"/>
      <c r="S617" s="760"/>
      <c r="T617" s="761"/>
      <c r="U617" s="940"/>
      <c r="V617" s="754"/>
      <c r="W617" s="939"/>
      <c r="X617" s="783"/>
      <c r="Y617" s="783"/>
      <c r="Z617" s="783"/>
    </row>
    <row r="618" spans="1:26" s="62" customFormat="1" ht="17.100000000000001" customHeight="1" x14ac:dyDescent="0.15">
      <c r="A618" s="729"/>
      <c r="B618" s="730"/>
      <c r="C618" s="731"/>
      <c r="D618" s="715"/>
      <c r="E618" s="716"/>
      <c r="F618" s="716"/>
      <c r="G618" s="716"/>
      <c r="H618" s="716"/>
      <c r="I618" s="716"/>
      <c r="J618" s="716"/>
      <c r="K618" s="716"/>
      <c r="L618" s="716"/>
      <c r="M618" s="716"/>
      <c r="N618" s="716"/>
      <c r="O618" s="716"/>
      <c r="P618" s="716"/>
      <c r="Q618" s="716"/>
      <c r="R618" s="716"/>
      <c r="S618" s="716"/>
      <c r="T618" s="717"/>
      <c r="U618" s="940"/>
      <c r="V618" s="754"/>
      <c r="W618" s="939"/>
      <c r="X618" s="783"/>
      <c r="Y618" s="783"/>
      <c r="Z618" s="783"/>
    </row>
    <row r="619" spans="1:26" s="62" customFormat="1" ht="17.100000000000001" customHeight="1" x14ac:dyDescent="0.15">
      <c r="A619" s="729"/>
      <c r="B619" s="730"/>
      <c r="C619" s="731"/>
      <c r="D619" s="715"/>
      <c r="E619" s="716"/>
      <c r="F619" s="716"/>
      <c r="G619" s="716"/>
      <c r="H619" s="716"/>
      <c r="I619" s="716"/>
      <c r="J619" s="716"/>
      <c r="K619" s="716"/>
      <c r="L619" s="716"/>
      <c r="M619" s="716"/>
      <c r="N619" s="716"/>
      <c r="O619" s="716"/>
      <c r="P619" s="716"/>
      <c r="Q619" s="716"/>
      <c r="R619" s="716"/>
      <c r="S619" s="716"/>
      <c r="T619" s="717"/>
      <c r="U619" s="940"/>
      <c r="V619" s="754"/>
      <c r="W619" s="939"/>
      <c r="X619" s="783"/>
      <c r="Y619" s="783"/>
      <c r="Z619" s="783"/>
    </row>
    <row r="620" spans="1:26" s="62" customFormat="1" ht="17.100000000000001" customHeight="1" x14ac:dyDescent="0.15">
      <c r="A620" s="729"/>
      <c r="B620" s="730"/>
      <c r="C620" s="731"/>
      <c r="D620" s="718"/>
      <c r="E620" s="719"/>
      <c r="F620" s="719"/>
      <c r="G620" s="719"/>
      <c r="H620" s="719"/>
      <c r="I620" s="719"/>
      <c r="J620" s="719"/>
      <c r="K620" s="719"/>
      <c r="L620" s="719"/>
      <c r="M620" s="719"/>
      <c r="N620" s="719"/>
      <c r="O620" s="719"/>
      <c r="P620" s="719"/>
      <c r="Q620" s="719"/>
      <c r="R620" s="719"/>
      <c r="S620" s="719"/>
      <c r="T620" s="720"/>
      <c r="U620" s="910"/>
      <c r="V620" s="911"/>
      <c r="W620" s="912"/>
      <c r="X620" s="784"/>
      <c r="Y620" s="784"/>
      <c r="Z620" s="784"/>
    </row>
    <row r="621" spans="1:26" s="62" customFormat="1" ht="17.100000000000001" customHeight="1" x14ac:dyDescent="0.15">
      <c r="A621" s="729" t="s">
        <v>436</v>
      </c>
      <c r="B621" s="730"/>
      <c r="C621" s="731"/>
      <c r="D621" s="712" t="s">
        <v>158</v>
      </c>
      <c r="E621" s="713"/>
      <c r="F621" s="713"/>
      <c r="G621" s="713"/>
      <c r="H621" s="713"/>
      <c r="I621" s="713"/>
      <c r="J621" s="713"/>
      <c r="K621" s="713"/>
      <c r="L621" s="713"/>
      <c r="M621" s="713"/>
      <c r="N621" s="713"/>
      <c r="O621" s="713"/>
      <c r="P621" s="713"/>
      <c r="Q621" s="713"/>
      <c r="R621" s="713"/>
      <c r="S621" s="713"/>
      <c r="T621" s="714"/>
      <c r="U621" s="740" t="s">
        <v>410</v>
      </c>
      <c r="V621" s="754"/>
      <c r="W621" s="754"/>
      <c r="X621" s="755"/>
      <c r="Y621" s="755"/>
      <c r="Z621" s="755"/>
    </row>
    <row r="622" spans="1:26" s="62" customFormat="1" ht="17.100000000000001" customHeight="1" x14ac:dyDescent="0.15">
      <c r="A622" s="729"/>
      <c r="B622" s="730"/>
      <c r="C622" s="731"/>
      <c r="D622" s="718"/>
      <c r="E622" s="719"/>
      <c r="F622" s="719"/>
      <c r="G622" s="719"/>
      <c r="H622" s="719"/>
      <c r="I622" s="719"/>
      <c r="J622" s="719"/>
      <c r="K622" s="719"/>
      <c r="L622" s="719"/>
      <c r="M622" s="719"/>
      <c r="N622" s="719"/>
      <c r="O622" s="719"/>
      <c r="P622" s="719"/>
      <c r="Q622" s="719"/>
      <c r="R622" s="719"/>
      <c r="S622" s="719"/>
      <c r="T622" s="720"/>
      <c r="U622" s="754"/>
      <c r="V622" s="754"/>
      <c r="W622" s="754"/>
      <c r="X622" s="751"/>
      <c r="Y622" s="751"/>
      <c r="Z622" s="751"/>
    </row>
    <row r="623" spans="1:26" s="62" customFormat="1" ht="17.100000000000001" customHeight="1" x14ac:dyDescent="0.15">
      <c r="A623" s="712" t="s">
        <v>674</v>
      </c>
      <c r="B623" s="732"/>
      <c r="C623" s="733"/>
      <c r="D623" s="712" t="s">
        <v>215</v>
      </c>
      <c r="E623" s="713"/>
      <c r="F623" s="713"/>
      <c r="G623" s="713"/>
      <c r="H623" s="713"/>
      <c r="I623" s="713"/>
      <c r="J623" s="713"/>
      <c r="K623" s="713"/>
      <c r="L623" s="713"/>
      <c r="M623" s="713"/>
      <c r="N623" s="713"/>
      <c r="O623" s="713"/>
      <c r="P623" s="713"/>
      <c r="Q623" s="713"/>
      <c r="R623" s="713"/>
      <c r="S623" s="713"/>
      <c r="T623" s="714"/>
      <c r="U623" s="943" t="s">
        <v>390</v>
      </c>
      <c r="V623" s="827"/>
      <c r="W623" s="828"/>
      <c r="X623" s="826"/>
      <c r="Y623" s="741"/>
      <c r="Z623" s="741"/>
    </row>
    <row r="624" spans="1:26" s="62" customFormat="1" ht="17.100000000000001" customHeight="1" x14ac:dyDescent="0.15">
      <c r="A624" s="734"/>
      <c r="B624" s="735"/>
      <c r="C624" s="736"/>
      <c r="D624" s="715"/>
      <c r="E624" s="716"/>
      <c r="F624" s="716"/>
      <c r="G624" s="716"/>
      <c r="H624" s="716"/>
      <c r="I624" s="716"/>
      <c r="J624" s="716"/>
      <c r="K624" s="716"/>
      <c r="L624" s="716"/>
      <c r="M624" s="716"/>
      <c r="N624" s="716"/>
      <c r="O624" s="716"/>
      <c r="P624" s="716"/>
      <c r="Q624" s="716"/>
      <c r="R624" s="716"/>
      <c r="S624" s="716"/>
      <c r="T624" s="717"/>
      <c r="U624" s="829"/>
      <c r="V624" s="830"/>
      <c r="W624" s="831"/>
      <c r="X624" s="701"/>
      <c r="Y624" s="742"/>
      <c r="Z624" s="742"/>
    </row>
    <row r="625" spans="1:26" s="62" customFormat="1" ht="17.100000000000001" customHeight="1" x14ac:dyDescent="0.15">
      <c r="A625" s="734"/>
      <c r="B625" s="735"/>
      <c r="C625" s="736"/>
      <c r="D625" s="745"/>
      <c r="E625" s="746"/>
      <c r="F625" s="746"/>
      <c r="G625" s="746"/>
      <c r="H625" s="746"/>
      <c r="I625" s="746"/>
      <c r="J625" s="746"/>
      <c r="K625" s="746"/>
      <c r="L625" s="746"/>
      <c r="M625" s="746"/>
      <c r="N625" s="746"/>
      <c r="O625" s="746"/>
      <c r="P625" s="746"/>
      <c r="Q625" s="746"/>
      <c r="R625" s="746"/>
      <c r="S625" s="746"/>
      <c r="T625" s="747"/>
      <c r="U625" s="829"/>
      <c r="V625" s="830"/>
      <c r="W625" s="831"/>
      <c r="X625" s="701"/>
      <c r="Y625" s="742"/>
      <c r="Z625" s="742"/>
    </row>
    <row r="626" spans="1:26" s="62" customFormat="1" ht="17.100000000000001" customHeight="1" x14ac:dyDescent="0.15">
      <c r="A626" s="734"/>
      <c r="B626" s="735"/>
      <c r="C626" s="736"/>
      <c r="D626" s="759" t="s">
        <v>216</v>
      </c>
      <c r="E626" s="760"/>
      <c r="F626" s="760"/>
      <c r="G626" s="760"/>
      <c r="H626" s="760"/>
      <c r="I626" s="760"/>
      <c r="J626" s="760"/>
      <c r="K626" s="760"/>
      <c r="L626" s="760"/>
      <c r="M626" s="760"/>
      <c r="N626" s="760"/>
      <c r="O626" s="760"/>
      <c r="P626" s="760"/>
      <c r="Q626" s="760"/>
      <c r="R626" s="760"/>
      <c r="S626" s="760"/>
      <c r="T626" s="761"/>
      <c r="U626" s="829"/>
      <c r="V626" s="830"/>
      <c r="W626" s="831"/>
      <c r="X626" s="701"/>
      <c r="Y626" s="742"/>
      <c r="Z626" s="742"/>
    </row>
    <row r="627" spans="1:26" s="62" customFormat="1" ht="17.100000000000001" customHeight="1" x14ac:dyDescent="0.15">
      <c r="A627" s="734"/>
      <c r="B627" s="735"/>
      <c r="C627" s="736"/>
      <c r="D627" s="715"/>
      <c r="E627" s="716"/>
      <c r="F627" s="716"/>
      <c r="G627" s="716"/>
      <c r="H627" s="716"/>
      <c r="I627" s="716"/>
      <c r="J627" s="716"/>
      <c r="K627" s="716"/>
      <c r="L627" s="716"/>
      <c r="M627" s="716"/>
      <c r="N627" s="716"/>
      <c r="O627" s="716"/>
      <c r="P627" s="716"/>
      <c r="Q627" s="716"/>
      <c r="R627" s="716"/>
      <c r="S627" s="716"/>
      <c r="T627" s="717"/>
      <c r="U627" s="829"/>
      <c r="V627" s="830"/>
      <c r="W627" s="831"/>
      <c r="X627" s="701"/>
      <c r="Y627" s="742"/>
      <c r="Z627" s="742"/>
    </row>
    <row r="628" spans="1:26" s="62" customFormat="1" ht="17.100000000000001" customHeight="1" x14ac:dyDescent="0.15">
      <c r="A628" s="737"/>
      <c r="B628" s="738"/>
      <c r="C628" s="739"/>
      <c r="D628" s="718"/>
      <c r="E628" s="719"/>
      <c r="F628" s="719"/>
      <c r="G628" s="719"/>
      <c r="H628" s="719"/>
      <c r="I628" s="719"/>
      <c r="J628" s="719"/>
      <c r="K628" s="719"/>
      <c r="L628" s="719"/>
      <c r="M628" s="719"/>
      <c r="N628" s="719"/>
      <c r="O628" s="719"/>
      <c r="P628" s="719"/>
      <c r="Q628" s="719"/>
      <c r="R628" s="719"/>
      <c r="S628" s="719"/>
      <c r="T628" s="720"/>
      <c r="U628" s="832"/>
      <c r="V628" s="833"/>
      <c r="W628" s="834"/>
      <c r="X628" s="899"/>
      <c r="Y628" s="744"/>
      <c r="Z628" s="744"/>
    </row>
    <row r="629" spans="1:26" s="62" customFormat="1" ht="17.100000000000001" customHeight="1" x14ac:dyDescent="0.15">
      <c r="A629" s="729" t="s">
        <v>437</v>
      </c>
      <c r="B629" s="730"/>
      <c r="C629" s="731"/>
      <c r="D629" s="712" t="s">
        <v>159</v>
      </c>
      <c r="E629" s="713"/>
      <c r="F629" s="713"/>
      <c r="G629" s="713"/>
      <c r="H629" s="713"/>
      <c r="I629" s="713"/>
      <c r="J629" s="713"/>
      <c r="K629" s="713"/>
      <c r="L629" s="713"/>
      <c r="M629" s="713"/>
      <c r="N629" s="713"/>
      <c r="O629" s="713"/>
      <c r="P629" s="713"/>
      <c r="Q629" s="713"/>
      <c r="R629" s="713"/>
      <c r="S629" s="713"/>
      <c r="T629" s="714"/>
      <c r="U629" s="703" t="s">
        <v>411</v>
      </c>
      <c r="V629" s="908"/>
      <c r="W629" s="909"/>
      <c r="X629" s="725"/>
      <c r="Y629" s="725"/>
      <c r="Z629" s="725"/>
    </row>
    <row r="630" spans="1:26" s="62" customFormat="1" ht="17.100000000000001" customHeight="1" x14ac:dyDescent="0.15">
      <c r="A630" s="729"/>
      <c r="B630" s="730"/>
      <c r="C630" s="731"/>
      <c r="D630" s="715"/>
      <c r="E630" s="716"/>
      <c r="F630" s="716"/>
      <c r="G630" s="716"/>
      <c r="H630" s="716"/>
      <c r="I630" s="716"/>
      <c r="J630" s="716"/>
      <c r="K630" s="716"/>
      <c r="L630" s="716"/>
      <c r="M630" s="716"/>
      <c r="N630" s="716"/>
      <c r="O630" s="716"/>
      <c r="P630" s="716"/>
      <c r="Q630" s="716"/>
      <c r="R630" s="716"/>
      <c r="S630" s="716"/>
      <c r="T630" s="717"/>
      <c r="U630" s="706"/>
      <c r="V630" s="754"/>
      <c r="W630" s="939"/>
      <c r="X630" s="726"/>
      <c r="Y630" s="726"/>
      <c r="Z630" s="726"/>
    </row>
    <row r="631" spans="1:26" s="62" customFormat="1" ht="17.100000000000001" customHeight="1" x14ac:dyDescent="0.15">
      <c r="A631" s="729"/>
      <c r="B631" s="730"/>
      <c r="C631" s="731"/>
      <c r="D631" s="715"/>
      <c r="E631" s="716"/>
      <c r="F631" s="716"/>
      <c r="G631" s="716"/>
      <c r="H631" s="716"/>
      <c r="I631" s="716"/>
      <c r="J631" s="716"/>
      <c r="K631" s="716"/>
      <c r="L631" s="716"/>
      <c r="M631" s="716"/>
      <c r="N631" s="716"/>
      <c r="O631" s="716"/>
      <c r="P631" s="716"/>
      <c r="Q631" s="716"/>
      <c r="R631" s="716"/>
      <c r="S631" s="716"/>
      <c r="T631" s="717"/>
      <c r="U631" s="940"/>
      <c r="V631" s="754"/>
      <c r="W631" s="939"/>
      <c r="X631" s="726"/>
      <c r="Y631" s="726"/>
      <c r="Z631" s="726"/>
    </row>
    <row r="632" spans="1:26" s="62" customFormat="1" ht="17.100000000000001" customHeight="1" x14ac:dyDescent="0.15">
      <c r="A632" s="729"/>
      <c r="B632" s="730"/>
      <c r="C632" s="731"/>
      <c r="D632" s="21" t="s">
        <v>77</v>
      </c>
      <c r="E632" s="773" t="s">
        <v>879</v>
      </c>
      <c r="F632" s="773"/>
      <c r="G632" s="773"/>
      <c r="H632" s="773"/>
      <c r="I632" s="773"/>
      <c r="J632" s="773"/>
      <c r="K632" s="773"/>
      <c r="L632" s="773"/>
      <c r="M632" s="773"/>
      <c r="N632" s="773"/>
      <c r="O632" s="773"/>
      <c r="P632" s="773"/>
      <c r="Q632" s="773"/>
      <c r="R632" s="773"/>
      <c r="S632" s="773"/>
      <c r="T632" s="774"/>
      <c r="U632" s="940"/>
      <c r="V632" s="754"/>
      <c r="W632" s="939"/>
      <c r="X632" s="726"/>
      <c r="Y632" s="726"/>
      <c r="Z632" s="726"/>
    </row>
    <row r="633" spans="1:26" s="62" customFormat="1" ht="17.100000000000001" customHeight="1" x14ac:dyDescent="0.15">
      <c r="A633" s="729"/>
      <c r="B633" s="730"/>
      <c r="C633" s="731"/>
      <c r="D633" s="21"/>
      <c r="E633" s="773"/>
      <c r="F633" s="773"/>
      <c r="G633" s="773"/>
      <c r="H633" s="773"/>
      <c r="I633" s="773"/>
      <c r="J633" s="773"/>
      <c r="K633" s="773"/>
      <c r="L633" s="773"/>
      <c r="M633" s="773"/>
      <c r="N633" s="773"/>
      <c r="O633" s="773"/>
      <c r="P633" s="773"/>
      <c r="Q633" s="773"/>
      <c r="R633" s="773"/>
      <c r="S633" s="773"/>
      <c r="T633" s="774"/>
      <c r="U633" s="940"/>
      <c r="V633" s="754"/>
      <c r="W633" s="939"/>
      <c r="X633" s="726"/>
      <c r="Y633" s="726"/>
      <c r="Z633" s="726"/>
    </row>
    <row r="634" spans="1:26" s="62" customFormat="1" ht="17.100000000000001" customHeight="1" x14ac:dyDescent="0.15">
      <c r="A634" s="729"/>
      <c r="B634" s="730"/>
      <c r="C634" s="731"/>
      <c r="D634" s="21"/>
      <c r="E634" s="773"/>
      <c r="F634" s="773"/>
      <c r="G634" s="773"/>
      <c r="H634" s="773"/>
      <c r="I634" s="773"/>
      <c r="J634" s="773"/>
      <c r="K634" s="773"/>
      <c r="L634" s="773"/>
      <c r="M634" s="773"/>
      <c r="N634" s="773"/>
      <c r="O634" s="773"/>
      <c r="P634" s="773"/>
      <c r="Q634" s="773"/>
      <c r="R634" s="773"/>
      <c r="S634" s="773"/>
      <c r="T634" s="774"/>
      <c r="U634" s="940"/>
      <c r="V634" s="754"/>
      <c r="W634" s="939"/>
      <c r="X634" s="726"/>
      <c r="Y634" s="726"/>
      <c r="Z634" s="726"/>
    </row>
    <row r="635" spans="1:26" s="62" customFormat="1" ht="17.100000000000001" customHeight="1" x14ac:dyDescent="0.15">
      <c r="A635" s="729"/>
      <c r="B635" s="730"/>
      <c r="C635" s="731"/>
      <c r="D635" s="367"/>
      <c r="E635" s="773"/>
      <c r="F635" s="773"/>
      <c r="G635" s="773"/>
      <c r="H635" s="773"/>
      <c r="I635" s="773"/>
      <c r="J635" s="773"/>
      <c r="K635" s="773"/>
      <c r="L635" s="773"/>
      <c r="M635" s="773"/>
      <c r="N635" s="773"/>
      <c r="O635" s="773"/>
      <c r="P635" s="773"/>
      <c r="Q635" s="773"/>
      <c r="R635" s="773"/>
      <c r="S635" s="773"/>
      <c r="T635" s="774"/>
      <c r="U635" s="940"/>
      <c r="V635" s="754"/>
      <c r="W635" s="939"/>
      <c r="X635" s="726"/>
      <c r="Y635" s="726"/>
      <c r="Z635" s="726"/>
    </row>
    <row r="636" spans="1:26" s="62" customFormat="1" ht="17.100000000000001" customHeight="1" x14ac:dyDescent="0.15">
      <c r="A636" s="729"/>
      <c r="B636" s="730"/>
      <c r="C636" s="731"/>
      <c r="D636" s="439"/>
      <c r="E636" s="773"/>
      <c r="F636" s="773"/>
      <c r="G636" s="773"/>
      <c r="H636" s="773"/>
      <c r="I636" s="773"/>
      <c r="J636" s="773"/>
      <c r="K636" s="773"/>
      <c r="L636" s="773"/>
      <c r="M636" s="773"/>
      <c r="N636" s="773"/>
      <c r="O636" s="773"/>
      <c r="P636" s="773"/>
      <c r="Q636" s="773"/>
      <c r="R636" s="773"/>
      <c r="S636" s="773"/>
      <c r="T636" s="774"/>
      <c r="U636" s="940"/>
      <c r="V636" s="754"/>
      <c r="W636" s="939"/>
      <c r="X636" s="727"/>
      <c r="Y636" s="727"/>
      <c r="Z636" s="727"/>
    </row>
    <row r="637" spans="1:26" s="62" customFormat="1" ht="17.100000000000001" customHeight="1" x14ac:dyDescent="0.15">
      <c r="A637" s="729"/>
      <c r="B637" s="730"/>
      <c r="C637" s="731"/>
      <c r="D637" s="800" t="s">
        <v>160</v>
      </c>
      <c r="E637" s="801"/>
      <c r="F637" s="801"/>
      <c r="G637" s="801"/>
      <c r="H637" s="801"/>
      <c r="I637" s="801"/>
      <c r="J637" s="801"/>
      <c r="K637" s="801"/>
      <c r="L637" s="801"/>
      <c r="M637" s="801"/>
      <c r="N637" s="801"/>
      <c r="O637" s="801"/>
      <c r="P637" s="801"/>
      <c r="Q637" s="801"/>
      <c r="R637" s="801"/>
      <c r="S637" s="801"/>
      <c r="T637" s="802"/>
      <c r="U637" s="940"/>
      <c r="V637" s="754"/>
      <c r="W637" s="939"/>
      <c r="X637" s="726"/>
      <c r="Y637" s="726"/>
      <c r="Z637" s="726"/>
    </row>
    <row r="638" spans="1:26" s="62" customFormat="1" ht="17.100000000000001" customHeight="1" x14ac:dyDescent="0.15">
      <c r="A638" s="729"/>
      <c r="B638" s="730"/>
      <c r="C638" s="731"/>
      <c r="D638" s="772"/>
      <c r="E638" s="773"/>
      <c r="F638" s="773"/>
      <c r="G638" s="773"/>
      <c r="H638" s="773"/>
      <c r="I638" s="773"/>
      <c r="J638" s="773"/>
      <c r="K638" s="773"/>
      <c r="L638" s="773"/>
      <c r="M638" s="773"/>
      <c r="N638" s="773"/>
      <c r="O638" s="773"/>
      <c r="P638" s="773"/>
      <c r="Q638" s="773"/>
      <c r="R638" s="773"/>
      <c r="S638" s="773"/>
      <c r="T638" s="774"/>
      <c r="U638" s="940"/>
      <c r="V638" s="754"/>
      <c r="W638" s="939"/>
      <c r="X638" s="726"/>
      <c r="Y638" s="726"/>
      <c r="Z638" s="726"/>
    </row>
    <row r="639" spans="1:26" s="62" customFormat="1" ht="17.100000000000001" customHeight="1" x14ac:dyDescent="0.15">
      <c r="A639" s="729"/>
      <c r="B639" s="730"/>
      <c r="C639" s="731"/>
      <c r="D639" s="21" t="s">
        <v>77</v>
      </c>
      <c r="E639" s="773" t="s">
        <v>161</v>
      </c>
      <c r="F639" s="773"/>
      <c r="G639" s="773"/>
      <c r="H639" s="773"/>
      <c r="I639" s="773"/>
      <c r="J639" s="773"/>
      <c r="K639" s="773"/>
      <c r="L639" s="773"/>
      <c r="M639" s="773"/>
      <c r="N639" s="773"/>
      <c r="O639" s="773"/>
      <c r="P639" s="773"/>
      <c r="Q639" s="773"/>
      <c r="R639" s="773"/>
      <c r="S639" s="773"/>
      <c r="T639" s="774"/>
      <c r="U639" s="940"/>
      <c r="V639" s="754"/>
      <c r="W639" s="939"/>
      <c r="X639" s="726"/>
      <c r="Y639" s="726"/>
      <c r="Z639" s="726"/>
    </row>
    <row r="640" spans="1:26" s="62" customFormat="1" ht="17.100000000000001" customHeight="1" x14ac:dyDescent="0.15">
      <c r="A640" s="729"/>
      <c r="B640" s="730"/>
      <c r="C640" s="731"/>
      <c r="D640" s="21"/>
      <c r="E640" s="773"/>
      <c r="F640" s="773"/>
      <c r="G640" s="773"/>
      <c r="H640" s="773"/>
      <c r="I640" s="773"/>
      <c r="J640" s="773"/>
      <c r="K640" s="773"/>
      <c r="L640" s="773"/>
      <c r="M640" s="773"/>
      <c r="N640" s="773"/>
      <c r="O640" s="773"/>
      <c r="P640" s="773"/>
      <c r="Q640" s="773"/>
      <c r="R640" s="773"/>
      <c r="S640" s="773"/>
      <c r="T640" s="774"/>
      <c r="U640" s="940"/>
      <c r="V640" s="754"/>
      <c r="W640" s="939"/>
      <c r="X640" s="726"/>
      <c r="Y640" s="726"/>
      <c r="Z640" s="726"/>
    </row>
    <row r="641" spans="1:26" s="62" customFormat="1" ht="17.100000000000001" customHeight="1" x14ac:dyDescent="0.15">
      <c r="A641" s="729"/>
      <c r="B641" s="730"/>
      <c r="C641" s="731"/>
      <c r="D641" s="21" t="s">
        <v>77</v>
      </c>
      <c r="E641" s="773" t="s">
        <v>162</v>
      </c>
      <c r="F641" s="773"/>
      <c r="G641" s="773"/>
      <c r="H641" s="773"/>
      <c r="I641" s="773"/>
      <c r="J641" s="773"/>
      <c r="K641" s="773"/>
      <c r="L641" s="773"/>
      <c r="M641" s="773"/>
      <c r="N641" s="773"/>
      <c r="O641" s="773"/>
      <c r="P641" s="773"/>
      <c r="Q641" s="773"/>
      <c r="R641" s="773"/>
      <c r="S641" s="773"/>
      <c r="T641" s="774"/>
      <c r="U641" s="940"/>
      <c r="V641" s="754"/>
      <c r="W641" s="939"/>
      <c r="X641" s="726"/>
      <c r="Y641" s="726"/>
      <c r="Z641" s="726"/>
    </row>
    <row r="642" spans="1:26" s="62" customFormat="1" ht="17.100000000000001" customHeight="1" x14ac:dyDescent="0.15">
      <c r="A642" s="729"/>
      <c r="B642" s="730"/>
      <c r="C642" s="731"/>
      <c r="D642" s="21"/>
      <c r="E642" s="773"/>
      <c r="F642" s="773"/>
      <c r="G642" s="773"/>
      <c r="H642" s="773"/>
      <c r="I642" s="773"/>
      <c r="J642" s="773"/>
      <c r="K642" s="773"/>
      <c r="L642" s="773"/>
      <c r="M642" s="773"/>
      <c r="N642" s="773"/>
      <c r="O642" s="773"/>
      <c r="P642" s="773"/>
      <c r="Q642" s="773"/>
      <c r="R642" s="773"/>
      <c r="S642" s="773"/>
      <c r="T642" s="774"/>
      <c r="U642" s="940"/>
      <c r="V642" s="754"/>
      <c r="W642" s="939"/>
      <c r="X642" s="726"/>
      <c r="Y642" s="726"/>
      <c r="Z642" s="726"/>
    </row>
    <row r="643" spans="1:26" s="62" customFormat="1" ht="17.100000000000001" customHeight="1" x14ac:dyDescent="0.15">
      <c r="A643" s="729"/>
      <c r="B643" s="730"/>
      <c r="C643" s="731"/>
      <c r="D643" s="21"/>
      <c r="E643" s="773"/>
      <c r="F643" s="773"/>
      <c r="G643" s="773"/>
      <c r="H643" s="773"/>
      <c r="I643" s="773"/>
      <c r="J643" s="773"/>
      <c r="K643" s="773"/>
      <c r="L643" s="773"/>
      <c r="M643" s="773"/>
      <c r="N643" s="773"/>
      <c r="O643" s="773"/>
      <c r="P643" s="773"/>
      <c r="Q643" s="773"/>
      <c r="R643" s="773"/>
      <c r="S643" s="773"/>
      <c r="T643" s="774"/>
      <c r="U643" s="940"/>
      <c r="V643" s="754"/>
      <c r="W643" s="939"/>
      <c r="X643" s="727"/>
      <c r="Y643" s="727"/>
      <c r="Z643" s="727"/>
    </row>
    <row r="644" spans="1:26" s="62" customFormat="1" ht="17.100000000000001" customHeight="1" x14ac:dyDescent="0.15">
      <c r="A644" s="729"/>
      <c r="B644" s="730"/>
      <c r="C644" s="731"/>
      <c r="D644" s="800" t="s">
        <v>743</v>
      </c>
      <c r="E644" s="801"/>
      <c r="F644" s="801"/>
      <c r="G644" s="801"/>
      <c r="H644" s="801"/>
      <c r="I644" s="801"/>
      <c r="J644" s="801"/>
      <c r="K644" s="801"/>
      <c r="L644" s="801"/>
      <c r="M644" s="801"/>
      <c r="N644" s="801"/>
      <c r="O644" s="801"/>
      <c r="P644" s="801"/>
      <c r="Q644" s="801"/>
      <c r="R644" s="801"/>
      <c r="S644" s="801"/>
      <c r="T644" s="802"/>
      <c r="U644" s="940"/>
      <c r="V644" s="754"/>
      <c r="W644" s="939"/>
      <c r="X644" s="726"/>
      <c r="Y644" s="726"/>
      <c r="Z644" s="726"/>
    </row>
    <row r="645" spans="1:26" s="62" customFormat="1" ht="17.100000000000001" customHeight="1" x14ac:dyDescent="0.15">
      <c r="A645" s="729"/>
      <c r="B645" s="730"/>
      <c r="C645" s="731"/>
      <c r="D645" s="772"/>
      <c r="E645" s="773"/>
      <c r="F645" s="773"/>
      <c r="G645" s="773"/>
      <c r="H645" s="773"/>
      <c r="I645" s="773"/>
      <c r="J645" s="773"/>
      <c r="K645" s="773"/>
      <c r="L645" s="773"/>
      <c r="M645" s="773"/>
      <c r="N645" s="773"/>
      <c r="O645" s="773"/>
      <c r="P645" s="773"/>
      <c r="Q645" s="773"/>
      <c r="R645" s="773"/>
      <c r="S645" s="773"/>
      <c r="T645" s="774"/>
      <c r="U645" s="940"/>
      <c r="V645" s="754"/>
      <c r="W645" s="939"/>
      <c r="X645" s="726"/>
      <c r="Y645" s="726"/>
      <c r="Z645" s="726"/>
    </row>
    <row r="646" spans="1:26" s="62" customFormat="1" ht="17.100000000000001" customHeight="1" x14ac:dyDescent="0.15">
      <c r="A646" s="729"/>
      <c r="B646" s="730"/>
      <c r="C646" s="731"/>
      <c r="D646" s="772"/>
      <c r="E646" s="773"/>
      <c r="F646" s="773"/>
      <c r="G646" s="773"/>
      <c r="H646" s="773"/>
      <c r="I646" s="773"/>
      <c r="J646" s="773"/>
      <c r="K646" s="773"/>
      <c r="L646" s="773"/>
      <c r="M646" s="773"/>
      <c r="N646" s="773"/>
      <c r="O646" s="773"/>
      <c r="P646" s="773"/>
      <c r="Q646" s="773"/>
      <c r="R646" s="773"/>
      <c r="S646" s="773"/>
      <c r="T646" s="774"/>
      <c r="U646" s="940"/>
      <c r="V646" s="754"/>
      <c r="W646" s="939"/>
      <c r="X646" s="726"/>
      <c r="Y646" s="726"/>
      <c r="Z646" s="726"/>
    </row>
    <row r="647" spans="1:26" s="62" customFormat="1" ht="17.100000000000001" customHeight="1" x14ac:dyDescent="0.15">
      <c r="A647" s="729"/>
      <c r="B647" s="730"/>
      <c r="C647" s="731"/>
      <c r="D647" s="772"/>
      <c r="E647" s="773"/>
      <c r="F647" s="773"/>
      <c r="G647" s="773"/>
      <c r="H647" s="773"/>
      <c r="I647" s="773"/>
      <c r="J647" s="773"/>
      <c r="K647" s="773"/>
      <c r="L647" s="773"/>
      <c r="M647" s="773"/>
      <c r="N647" s="773"/>
      <c r="O647" s="773"/>
      <c r="P647" s="773"/>
      <c r="Q647" s="773"/>
      <c r="R647" s="773"/>
      <c r="S647" s="773"/>
      <c r="T647" s="774"/>
      <c r="U647" s="940"/>
      <c r="V647" s="754"/>
      <c r="W647" s="939"/>
      <c r="X647" s="726"/>
      <c r="Y647" s="726"/>
      <c r="Z647" s="726"/>
    </row>
    <row r="648" spans="1:26" s="62" customFormat="1" ht="17.100000000000001" customHeight="1" x14ac:dyDescent="0.15">
      <c r="A648" s="729"/>
      <c r="B648" s="730"/>
      <c r="C648" s="731"/>
      <c r="D648" s="840"/>
      <c r="E648" s="841"/>
      <c r="F648" s="841"/>
      <c r="G648" s="841"/>
      <c r="H648" s="841"/>
      <c r="I648" s="841"/>
      <c r="J648" s="841"/>
      <c r="K648" s="841"/>
      <c r="L648" s="841"/>
      <c r="M648" s="841"/>
      <c r="N648" s="841"/>
      <c r="O648" s="841"/>
      <c r="P648" s="841"/>
      <c r="Q648" s="841"/>
      <c r="R648" s="841"/>
      <c r="S648" s="841"/>
      <c r="T648" s="842"/>
      <c r="U648" s="940"/>
      <c r="V648" s="754"/>
      <c r="W648" s="939"/>
      <c r="X648" s="727"/>
      <c r="Y648" s="727"/>
      <c r="Z648" s="727"/>
    </row>
    <row r="649" spans="1:26" s="62" customFormat="1" ht="17.100000000000001" customHeight="1" x14ac:dyDescent="0.15">
      <c r="A649" s="729"/>
      <c r="B649" s="730"/>
      <c r="C649" s="731"/>
      <c r="D649" s="759" t="s">
        <v>163</v>
      </c>
      <c r="E649" s="760"/>
      <c r="F649" s="760"/>
      <c r="G649" s="760"/>
      <c r="H649" s="760"/>
      <c r="I649" s="760"/>
      <c r="J649" s="760"/>
      <c r="K649" s="760"/>
      <c r="L649" s="760"/>
      <c r="M649" s="760"/>
      <c r="N649" s="760"/>
      <c r="O649" s="760"/>
      <c r="P649" s="760"/>
      <c r="Q649" s="760"/>
      <c r="R649" s="760"/>
      <c r="S649" s="760"/>
      <c r="T649" s="761"/>
      <c r="U649" s="940"/>
      <c r="V649" s="754"/>
      <c r="W649" s="939"/>
      <c r="X649" s="728"/>
      <c r="Y649" s="728"/>
      <c r="Z649" s="728"/>
    </row>
    <row r="650" spans="1:26" s="62" customFormat="1" ht="17.100000000000001" customHeight="1" x14ac:dyDescent="0.15">
      <c r="A650" s="729"/>
      <c r="B650" s="730"/>
      <c r="C650" s="731"/>
      <c r="D650" s="745"/>
      <c r="E650" s="746"/>
      <c r="F650" s="746"/>
      <c r="G650" s="746"/>
      <c r="H650" s="746"/>
      <c r="I650" s="746"/>
      <c r="J650" s="746"/>
      <c r="K650" s="746"/>
      <c r="L650" s="746"/>
      <c r="M650" s="746"/>
      <c r="N650" s="746"/>
      <c r="O650" s="746"/>
      <c r="P650" s="746"/>
      <c r="Q650" s="746"/>
      <c r="R650" s="746"/>
      <c r="S650" s="746"/>
      <c r="T650" s="747"/>
      <c r="U650" s="940"/>
      <c r="V650" s="754"/>
      <c r="W650" s="939"/>
      <c r="X650" s="727"/>
      <c r="Y650" s="727"/>
      <c r="Z650" s="727"/>
    </row>
    <row r="651" spans="1:26" s="62" customFormat="1" ht="17.100000000000001" customHeight="1" x14ac:dyDescent="0.15">
      <c r="A651" s="729"/>
      <c r="B651" s="730"/>
      <c r="C651" s="731"/>
      <c r="D651" s="759" t="s">
        <v>675</v>
      </c>
      <c r="E651" s="760"/>
      <c r="F651" s="760"/>
      <c r="G651" s="760"/>
      <c r="H651" s="760"/>
      <c r="I651" s="760"/>
      <c r="J651" s="760"/>
      <c r="K651" s="760"/>
      <c r="L651" s="760"/>
      <c r="M651" s="760"/>
      <c r="N651" s="760"/>
      <c r="O651" s="760"/>
      <c r="P651" s="760"/>
      <c r="Q651" s="760"/>
      <c r="R651" s="760"/>
      <c r="S651" s="760"/>
      <c r="T651" s="761"/>
      <c r="U651" s="940"/>
      <c r="V651" s="754"/>
      <c r="W651" s="939"/>
      <c r="X651" s="728"/>
      <c r="Y651" s="728"/>
      <c r="Z651" s="728"/>
    </row>
    <row r="652" spans="1:26" s="62" customFormat="1" ht="17.100000000000001" customHeight="1" x14ac:dyDescent="0.15">
      <c r="A652" s="729"/>
      <c r="B652" s="730"/>
      <c r="C652" s="731"/>
      <c r="D652" s="715"/>
      <c r="E652" s="716"/>
      <c r="F652" s="716"/>
      <c r="G652" s="716"/>
      <c r="H652" s="716"/>
      <c r="I652" s="716"/>
      <c r="J652" s="716"/>
      <c r="K652" s="716"/>
      <c r="L652" s="716"/>
      <c r="M652" s="716"/>
      <c r="N652" s="716"/>
      <c r="O652" s="716"/>
      <c r="P652" s="716"/>
      <c r="Q652" s="716"/>
      <c r="R652" s="716"/>
      <c r="S652" s="716"/>
      <c r="T652" s="717"/>
      <c r="U652" s="940"/>
      <c r="V652" s="754"/>
      <c r="W652" s="939"/>
      <c r="X652" s="726"/>
      <c r="Y652" s="726"/>
      <c r="Z652" s="726"/>
    </row>
    <row r="653" spans="1:26" s="62" customFormat="1" ht="16.5" customHeight="1" x14ac:dyDescent="0.15">
      <c r="A653" s="729"/>
      <c r="B653" s="730"/>
      <c r="C653" s="731"/>
      <c r="D653" s="715"/>
      <c r="E653" s="716"/>
      <c r="F653" s="716"/>
      <c r="G653" s="716"/>
      <c r="H653" s="716"/>
      <c r="I653" s="716"/>
      <c r="J653" s="716"/>
      <c r="K653" s="716"/>
      <c r="L653" s="716"/>
      <c r="M653" s="716"/>
      <c r="N653" s="716"/>
      <c r="O653" s="716"/>
      <c r="P653" s="716"/>
      <c r="Q653" s="716"/>
      <c r="R653" s="716"/>
      <c r="S653" s="716"/>
      <c r="T653" s="717"/>
      <c r="U653" s="940"/>
      <c r="V653" s="754"/>
      <c r="W653" s="939"/>
      <c r="X653" s="726"/>
      <c r="Y653" s="726"/>
      <c r="Z653" s="726"/>
    </row>
    <row r="654" spans="1:26" s="62" customFormat="1" ht="16.5" customHeight="1" x14ac:dyDescent="0.15">
      <c r="A654" s="729"/>
      <c r="B654" s="730"/>
      <c r="C654" s="731"/>
      <c r="D654" s="715"/>
      <c r="E654" s="716"/>
      <c r="F654" s="716"/>
      <c r="G654" s="716"/>
      <c r="H654" s="716"/>
      <c r="I654" s="716"/>
      <c r="J654" s="716"/>
      <c r="K654" s="716"/>
      <c r="L654" s="716"/>
      <c r="M654" s="716"/>
      <c r="N654" s="716"/>
      <c r="O654" s="716"/>
      <c r="P654" s="716"/>
      <c r="Q654" s="716"/>
      <c r="R654" s="716"/>
      <c r="S654" s="716"/>
      <c r="T654" s="717"/>
      <c r="U654" s="940"/>
      <c r="V654" s="754"/>
      <c r="W654" s="939"/>
      <c r="X654" s="726"/>
      <c r="Y654" s="726"/>
      <c r="Z654" s="726"/>
    </row>
    <row r="655" spans="1:26" s="62" customFormat="1" ht="17.100000000000001" customHeight="1" x14ac:dyDescent="0.15">
      <c r="A655" s="729"/>
      <c r="B655" s="730"/>
      <c r="C655" s="731"/>
      <c r="D655" s="745"/>
      <c r="E655" s="746"/>
      <c r="F655" s="746"/>
      <c r="G655" s="746"/>
      <c r="H655" s="746"/>
      <c r="I655" s="746"/>
      <c r="J655" s="746"/>
      <c r="K655" s="746"/>
      <c r="L655" s="746"/>
      <c r="M655" s="746"/>
      <c r="N655" s="746"/>
      <c r="O655" s="746"/>
      <c r="P655" s="746"/>
      <c r="Q655" s="746"/>
      <c r="R655" s="746"/>
      <c r="S655" s="746"/>
      <c r="T655" s="747"/>
      <c r="U655" s="940"/>
      <c r="V655" s="754"/>
      <c r="W655" s="939"/>
      <c r="X655" s="727"/>
      <c r="Y655" s="727"/>
      <c r="Z655" s="727"/>
    </row>
    <row r="656" spans="1:26" s="62" customFormat="1" ht="17.100000000000001" customHeight="1" x14ac:dyDescent="0.15">
      <c r="A656" s="729"/>
      <c r="B656" s="730"/>
      <c r="C656" s="731"/>
      <c r="D656" s="759" t="s">
        <v>164</v>
      </c>
      <c r="E656" s="760"/>
      <c r="F656" s="760"/>
      <c r="G656" s="760"/>
      <c r="H656" s="760"/>
      <c r="I656" s="760"/>
      <c r="J656" s="760"/>
      <c r="K656" s="760"/>
      <c r="L656" s="760"/>
      <c r="M656" s="760"/>
      <c r="N656" s="760"/>
      <c r="O656" s="760"/>
      <c r="P656" s="760"/>
      <c r="Q656" s="760"/>
      <c r="R656" s="760"/>
      <c r="S656" s="760"/>
      <c r="T656" s="761"/>
      <c r="U656" s="940"/>
      <c r="V656" s="754"/>
      <c r="W656" s="939"/>
      <c r="X656" s="726"/>
      <c r="Y656" s="726"/>
      <c r="Z656" s="726"/>
    </row>
    <row r="657" spans="1:26" s="62" customFormat="1" ht="17.100000000000001" customHeight="1" x14ac:dyDescent="0.15">
      <c r="A657" s="729"/>
      <c r="B657" s="730"/>
      <c r="C657" s="731"/>
      <c r="D657" s="718"/>
      <c r="E657" s="719"/>
      <c r="F657" s="719"/>
      <c r="G657" s="719"/>
      <c r="H657" s="719"/>
      <c r="I657" s="719"/>
      <c r="J657" s="719"/>
      <c r="K657" s="719"/>
      <c r="L657" s="719"/>
      <c r="M657" s="719"/>
      <c r="N657" s="719"/>
      <c r="O657" s="719"/>
      <c r="P657" s="719"/>
      <c r="Q657" s="719"/>
      <c r="R657" s="719"/>
      <c r="S657" s="719"/>
      <c r="T657" s="720"/>
      <c r="U657" s="910"/>
      <c r="V657" s="911"/>
      <c r="W657" s="912"/>
      <c r="X657" s="727"/>
      <c r="Y657" s="727"/>
      <c r="Z657" s="726"/>
    </row>
    <row r="658" spans="1:26" s="62" customFormat="1" ht="17.100000000000001" customHeight="1" x14ac:dyDescent="0.15">
      <c r="A658" s="762" t="s">
        <v>438</v>
      </c>
      <c r="B658" s="763"/>
      <c r="C658" s="764"/>
      <c r="D658" s="712" t="s">
        <v>792</v>
      </c>
      <c r="E658" s="713"/>
      <c r="F658" s="713"/>
      <c r="G658" s="713"/>
      <c r="H658" s="713"/>
      <c r="I658" s="713"/>
      <c r="J658" s="713"/>
      <c r="K658" s="713"/>
      <c r="L658" s="713"/>
      <c r="M658" s="713"/>
      <c r="N658" s="713"/>
      <c r="O658" s="713"/>
      <c r="P658" s="713"/>
      <c r="Q658" s="713"/>
      <c r="R658" s="713"/>
      <c r="S658" s="713"/>
      <c r="T658" s="714"/>
      <c r="U658" s="703" t="s">
        <v>412</v>
      </c>
      <c r="V658" s="827"/>
      <c r="W658" s="828"/>
      <c r="X658" s="756"/>
      <c r="Y658" s="756"/>
      <c r="Z658" s="756"/>
    </row>
    <row r="659" spans="1:26" s="62" customFormat="1" ht="17.100000000000001" customHeight="1" x14ac:dyDescent="0.15">
      <c r="A659" s="765"/>
      <c r="B659" s="766"/>
      <c r="C659" s="767"/>
      <c r="D659" s="715"/>
      <c r="E659" s="716"/>
      <c r="F659" s="716"/>
      <c r="G659" s="716"/>
      <c r="H659" s="716"/>
      <c r="I659" s="716"/>
      <c r="J659" s="716"/>
      <c r="K659" s="716"/>
      <c r="L659" s="716"/>
      <c r="M659" s="716"/>
      <c r="N659" s="716"/>
      <c r="O659" s="716"/>
      <c r="P659" s="716"/>
      <c r="Q659" s="716"/>
      <c r="R659" s="716"/>
      <c r="S659" s="716"/>
      <c r="T659" s="717"/>
      <c r="U659" s="829"/>
      <c r="V659" s="830"/>
      <c r="W659" s="831"/>
      <c r="X659" s="700"/>
      <c r="Y659" s="700"/>
      <c r="Z659" s="700"/>
    </row>
    <row r="660" spans="1:26" s="62" customFormat="1" ht="17.100000000000001" customHeight="1" x14ac:dyDescent="0.15">
      <c r="A660" s="765"/>
      <c r="B660" s="766"/>
      <c r="C660" s="767"/>
      <c r="D660" s="715"/>
      <c r="E660" s="716"/>
      <c r="F660" s="716"/>
      <c r="G660" s="716"/>
      <c r="H660" s="716"/>
      <c r="I660" s="716"/>
      <c r="J660" s="716"/>
      <c r="K660" s="716"/>
      <c r="L660" s="716"/>
      <c r="M660" s="716"/>
      <c r="N660" s="716"/>
      <c r="O660" s="716"/>
      <c r="P660" s="716"/>
      <c r="Q660" s="716"/>
      <c r="R660" s="716"/>
      <c r="S660" s="716"/>
      <c r="T660" s="717"/>
      <c r="U660" s="829"/>
      <c r="V660" s="830"/>
      <c r="W660" s="831"/>
      <c r="X660" s="700"/>
      <c r="Y660" s="700"/>
      <c r="Z660" s="700"/>
    </row>
    <row r="661" spans="1:26" s="62" customFormat="1" ht="17.100000000000001" customHeight="1" x14ac:dyDescent="0.15">
      <c r="A661" s="765"/>
      <c r="B661" s="766"/>
      <c r="C661" s="767"/>
      <c r="D661" s="715"/>
      <c r="E661" s="716"/>
      <c r="F661" s="716"/>
      <c r="G661" s="716"/>
      <c r="H661" s="716"/>
      <c r="I661" s="716"/>
      <c r="J661" s="716"/>
      <c r="K661" s="716"/>
      <c r="L661" s="716"/>
      <c r="M661" s="716"/>
      <c r="N661" s="716"/>
      <c r="O661" s="716"/>
      <c r="P661" s="716"/>
      <c r="Q661" s="716"/>
      <c r="R661" s="716"/>
      <c r="S661" s="716"/>
      <c r="T661" s="717"/>
      <c r="U661" s="829"/>
      <c r="V661" s="830"/>
      <c r="W661" s="831"/>
      <c r="X661" s="700"/>
      <c r="Y661" s="700"/>
      <c r="Z661" s="700"/>
    </row>
    <row r="662" spans="1:26" s="62" customFormat="1" ht="17.100000000000001" customHeight="1" x14ac:dyDescent="0.15">
      <c r="A662" s="765"/>
      <c r="B662" s="766"/>
      <c r="C662" s="767"/>
      <c r="D662" s="718"/>
      <c r="E662" s="719"/>
      <c r="F662" s="719"/>
      <c r="G662" s="719"/>
      <c r="H662" s="719"/>
      <c r="I662" s="719"/>
      <c r="J662" s="719"/>
      <c r="K662" s="719"/>
      <c r="L662" s="719"/>
      <c r="M662" s="719"/>
      <c r="N662" s="719"/>
      <c r="O662" s="719"/>
      <c r="P662" s="719"/>
      <c r="Q662" s="719"/>
      <c r="R662" s="719"/>
      <c r="S662" s="719"/>
      <c r="T662" s="720"/>
      <c r="U662" s="832"/>
      <c r="V662" s="833"/>
      <c r="W662" s="834"/>
      <c r="X662" s="768"/>
      <c r="Y662" s="768"/>
      <c r="Z662" s="768"/>
    </row>
    <row r="663" spans="1:26" s="62" customFormat="1" ht="17.100000000000001" customHeight="1" x14ac:dyDescent="0.15">
      <c r="A663" s="762" t="s">
        <v>439</v>
      </c>
      <c r="B663" s="770"/>
      <c r="C663" s="771"/>
      <c r="D663" s="712" t="s">
        <v>880</v>
      </c>
      <c r="E663" s="713"/>
      <c r="F663" s="713"/>
      <c r="G663" s="713"/>
      <c r="H663" s="713"/>
      <c r="I663" s="713"/>
      <c r="J663" s="713"/>
      <c r="K663" s="713"/>
      <c r="L663" s="713"/>
      <c r="M663" s="713"/>
      <c r="N663" s="713"/>
      <c r="O663" s="713"/>
      <c r="P663" s="713"/>
      <c r="Q663" s="713"/>
      <c r="R663" s="713"/>
      <c r="S663" s="713"/>
      <c r="T663" s="714"/>
      <c r="U663" s="703" t="s">
        <v>413</v>
      </c>
      <c r="V663" s="927"/>
      <c r="W663" s="928"/>
      <c r="X663" s="725"/>
      <c r="Y663" s="882"/>
      <c r="Z663" s="725"/>
    </row>
    <row r="664" spans="1:26" s="62" customFormat="1" ht="17.100000000000001" customHeight="1" x14ac:dyDescent="0.15">
      <c r="A664" s="772"/>
      <c r="B664" s="773"/>
      <c r="C664" s="774"/>
      <c r="D664" s="715"/>
      <c r="E664" s="716"/>
      <c r="F664" s="716"/>
      <c r="G664" s="716"/>
      <c r="H664" s="716"/>
      <c r="I664" s="716"/>
      <c r="J664" s="716"/>
      <c r="K664" s="716"/>
      <c r="L664" s="716"/>
      <c r="M664" s="716"/>
      <c r="N664" s="716"/>
      <c r="O664" s="716"/>
      <c r="P664" s="716"/>
      <c r="Q664" s="716"/>
      <c r="R664" s="716"/>
      <c r="S664" s="716"/>
      <c r="T664" s="717"/>
      <c r="U664" s="929"/>
      <c r="V664" s="930"/>
      <c r="W664" s="931"/>
      <c r="X664" s="726"/>
      <c r="Y664" s="785"/>
      <c r="Z664" s="726"/>
    </row>
    <row r="665" spans="1:26" s="62" customFormat="1" ht="17.100000000000001" customHeight="1" x14ac:dyDescent="0.15">
      <c r="A665" s="772"/>
      <c r="B665" s="773"/>
      <c r="C665" s="774"/>
      <c r="D665" s="715"/>
      <c r="E665" s="716"/>
      <c r="F665" s="716"/>
      <c r="G665" s="716"/>
      <c r="H665" s="716"/>
      <c r="I665" s="716"/>
      <c r="J665" s="716"/>
      <c r="K665" s="716"/>
      <c r="L665" s="716"/>
      <c r="M665" s="716"/>
      <c r="N665" s="716"/>
      <c r="O665" s="716"/>
      <c r="P665" s="716"/>
      <c r="Q665" s="716"/>
      <c r="R665" s="716"/>
      <c r="S665" s="716"/>
      <c r="T665" s="717"/>
      <c r="U665" s="929"/>
      <c r="V665" s="930"/>
      <c r="W665" s="931"/>
      <c r="X665" s="726"/>
      <c r="Y665" s="785"/>
      <c r="Z665" s="726"/>
    </row>
    <row r="666" spans="1:26" s="62" customFormat="1" ht="17.100000000000001" customHeight="1" x14ac:dyDescent="0.15">
      <c r="A666" s="772"/>
      <c r="B666" s="773"/>
      <c r="C666" s="774"/>
      <c r="D666" s="715"/>
      <c r="E666" s="716"/>
      <c r="F666" s="716"/>
      <c r="G666" s="716"/>
      <c r="H666" s="716"/>
      <c r="I666" s="716"/>
      <c r="J666" s="716"/>
      <c r="K666" s="716"/>
      <c r="L666" s="716"/>
      <c r="M666" s="716"/>
      <c r="N666" s="716"/>
      <c r="O666" s="716"/>
      <c r="P666" s="716"/>
      <c r="Q666" s="716"/>
      <c r="R666" s="716"/>
      <c r="S666" s="716"/>
      <c r="T666" s="717"/>
      <c r="U666" s="929"/>
      <c r="V666" s="930"/>
      <c r="W666" s="931"/>
      <c r="X666" s="726"/>
      <c r="Y666" s="785"/>
      <c r="Z666" s="726"/>
    </row>
    <row r="667" spans="1:26" s="62" customFormat="1" ht="17.100000000000001" customHeight="1" x14ac:dyDescent="0.15">
      <c r="A667" s="772"/>
      <c r="B667" s="773"/>
      <c r="C667" s="774"/>
      <c r="D667" s="715"/>
      <c r="E667" s="716"/>
      <c r="F667" s="716"/>
      <c r="G667" s="716"/>
      <c r="H667" s="716"/>
      <c r="I667" s="716"/>
      <c r="J667" s="716"/>
      <c r="K667" s="716"/>
      <c r="L667" s="716"/>
      <c r="M667" s="716"/>
      <c r="N667" s="716"/>
      <c r="O667" s="716"/>
      <c r="P667" s="716"/>
      <c r="Q667" s="716"/>
      <c r="R667" s="716"/>
      <c r="S667" s="716"/>
      <c r="T667" s="717"/>
      <c r="U667" s="929"/>
      <c r="V667" s="930"/>
      <c r="W667" s="931"/>
      <c r="X667" s="726"/>
      <c r="Y667" s="785"/>
      <c r="Z667" s="726"/>
    </row>
    <row r="668" spans="1:26" s="62" customFormat="1" ht="17.100000000000001" customHeight="1" x14ac:dyDescent="0.15">
      <c r="A668" s="772"/>
      <c r="B668" s="773"/>
      <c r="C668" s="774"/>
      <c r="D668" s="715"/>
      <c r="E668" s="716"/>
      <c r="F668" s="716"/>
      <c r="G668" s="716"/>
      <c r="H668" s="716"/>
      <c r="I668" s="716"/>
      <c r="J668" s="716"/>
      <c r="K668" s="716"/>
      <c r="L668" s="716"/>
      <c r="M668" s="716"/>
      <c r="N668" s="716"/>
      <c r="O668" s="716"/>
      <c r="P668" s="716"/>
      <c r="Q668" s="716"/>
      <c r="R668" s="716"/>
      <c r="S668" s="716"/>
      <c r="T668" s="717"/>
      <c r="U668" s="929"/>
      <c r="V668" s="930"/>
      <c r="W668" s="931"/>
      <c r="X668" s="726"/>
      <c r="Y668" s="785"/>
      <c r="Z668" s="726"/>
    </row>
    <row r="669" spans="1:26" s="62" customFormat="1" ht="17.100000000000001" customHeight="1" x14ac:dyDescent="0.15">
      <c r="A669" s="772"/>
      <c r="B669" s="773"/>
      <c r="C669" s="774"/>
      <c r="D669" s="715"/>
      <c r="E669" s="716"/>
      <c r="F669" s="716"/>
      <c r="G669" s="716"/>
      <c r="H669" s="716"/>
      <c r="I669" s="716"/>
      <c r="J669" s="716"/>
      <c r="K669" s="716"/>
      <c r="L669" s="716"/>
      <c r="M669" s="716"/>
      <c r="N669" s="716"/>
      <c r="O669" s="716"/>
      <c r="P669" s="716"/>
      <c r="Q669" s="716"/>
      <c r="R669" s="716"/>
      <c r="S669" s="716"/>
      <c r="T669" s="717"/>
      <c r="U669" s="929"/>
      <c r="V669" s="930"/>
      <c r="W669" s="931"/>
      <c r="X669" s="726"/>
      <c r="Y669" s="785"/>
      <c r="Z669" s="726"/>
    </row>
    <row r="670" spans="1:26" s="62" customFormat="1" ht="17.100000000000001" customHeight="1" x14ac:dyDescent="0.15">
      <c r="A670" s="772"/>
      <c r="B670" s="773"/>
      <c r="C670" s="774"/>
      <c r="D670" s="715"/>
      <c r="E670" s="716"/>
      <c r="F670" s="716"/>
      <c r="G670" s="716"/>
      <c r="H670" s="716"/>
      <c r="I670" s="716"/>
      <c r="J670" s="716"/>
      <c r="K670" s="716"/>
      <c r="L670" s="716"/>
      <c r="M670" s="716"/>
      <c r="N670" s="716"/>
      <c r="O670" s="716"/>
      <c r="P670" s="716"/>
      <c r="Q670" s="716"/>
      <c r="R670" s="716"/>
      <c r="S670" s="716"/>
      <c r="T670" s="717"/>
      <c r="U670" s="929"/>
      <c r="V670" s="930"/>
      <c r="W670" s="931"/>
      <c r="X670" s="726"/>
      <c r="Y670" s="785"/>
      <c r="Z670" s="726"/>
    </row>
    <row r="671" spans="1:26" s="62" customFormat="1" ht="17.100000000000001" customHeight="1" x14ac:dyDescent="0.15">
      <c r="A671" s="772"/>
      <c r="B671" s="773"/>
      <c r="C671" s="774"/>
      <c r="D671" s="745"/>
      <c r="E671" s="746"/>
      <c r="F671" s="746"/>
      <c r="G671" s="746"/>
      <c r="H671" s="746"/>
      <c r="I671" s="746"/>
      <c r="J671" s="746"/>
      <c r="K671" s="746"/>
      <c r="L671" s="746"/>
      <c r="M671" s="746"/>
      <c r="N671" s="746"/>
      <c r="O671" s="746"/>
      <c r="P671" s="746"/>
      <c r="Q671" s="746"/>
      <c r="R671" s="746"/>
      <c r="S671" s="746"/>
      <c r="T671" s="747"/>
      <c r="U671" s="929"/>
      <c r="V671" s="930"/>
      <c r="W671" s="931"/>
      <c r="X671" s="727"/>
      <c r="Y671" s="897"/>
      <c r="Z671" s="726"/>
    </row>
    <row r="672" spans="1:26" s="62" customFormat="1" ht="17.100000000000001" customHeight="1" x14ac:dyDescent="0.15">
      <c r="A672" s="765"/>
      <c r="B672" s="766"/>
      <c r="C672" s="767"/>
      <c r="D672" s="759" t="s">
        <v>150</v>
      </c>
      <c r="E672" s="760"/>
      <c r="F672" s="760"/>
      <c r="G672" s="760"/>
      <c r="H672" s="760"/>
      <c r="I672" s="760"/>
      <c r="J672" s="760"/>
      <c r="K672" s="760"/>
      <c r="L672" s="760"/>
      <c r="M672" s="760"/>
      <c r="N672" s="760"/>
      <c r="O672" s="760"/>
      <c r="P672" s="760"/>
      <c r="Q672" s="760"/>
      <c r="R672" s="760"/>
      <c r="S672" s="760"/>
      <c r="T672" s="761"/>
      <c r="U672" s="932"/>
      <c r="V672" s="933"/>
      <c r="W672" s="934"/>
      <c r="X672" s="750"/>
      <c r="Y672" s="769"/>
      <c r="Z672" s="726"/>
    </row>
    <row r="673" spans="1:27" s="62" customFormat="1" ht="17.100000000000001" customHeight="1" x14ac:dyDescent="0.15">
      <c r="A673" s="765"/>
      <c r="B673" s="766"/>
      <c r="C673" s="767"/>
      <c r="D673" s="745"/>
      <c r="E673" s="746"/>
      <c r="F673" s="746"/>
      <c r="G673" s="746"/>
      <c r="H673" s="746"/>
      <c r="I673" s="746"/>
      <c r="J673" s="746"/>
      <c r="K673" s="746"/>
      <c r="L673" s="746"/>
      <c r="M673" s="746"/>
      <c r="N673" s="746"/>
      <c r="O673" s="746"/>
      <c r="P673" s="746"/>
      <c r="Q673" s="746"/>
      <c r="R673" s="746"/>
      <c r="S673" s="746"/>
      <c r="T673" s="747"/>
      <c r="U673" s="932"/>
      <c r="V673" s="933"/>
      <c r="W673" s="934"/>
      <c r="X673" s="750"/>
      <c r="Y673" s="769"/>
      <c r="Z673" s="726"/>
    </row>
    <row r="674" spans="1:27" s="62" customFormat="1" ht="17.100000000000001" customHeight="1" x14ac:dyDescent="0.15">
      <c r="A674" s="765"/>
      <c r="B674" s="766"/>
      <c r="C674" s="767"/>
      <c r="D674" s="759" t="s">
        <v>151</v>
      </c>
      <c r="E674" s="760"/>
      <c r="F674" s="760"/>
      <c r="G674" s="760"/>
      <c r="H674" s="760"/>
      <c r="I674" s="760"/>
      <c r="J674" s="760"/>
      <c r="K674" s="760"/>
      <c r="L674" s="760"/>
      <c r="M674" s="760"/>
      <c r="N674" s="760"/>
      <c r="O674" s="760"/>
      <c r="P674" s="760"/>
      <c r="Q674" s="760"/>
      <c r="R674" s="760"/>
      <c r="S674" s="760"/>
      <c r="T674" s="761"/>
      <c r="U674" s="932"/>
      <c r="V674" s="933"/>
      <c r="W674" s="934"/>
      <c r="X674" s="728"/>
      <c r="Y674" s="728"/>
      <c r="Z674" s="726"/>
    </row>
    <row r="675" spans="1:27" s="62" customFormat="1" ht="17.100000000000001" customHeight="1" x14ac:dyDescent="0.15">
      <c r="A675" s="765"/>
      <c r="B675" s="766"/>
      <c r="C675" s="767"/>
      <c r="D675" s="715"/>
      <c r="E675" s="716"/>
      <c r="F675" s="716"/>
      <c r="G675" s="716"/>
      <c r="H675" s="716"/>
      <c r="I675" s="716"/>
      <c r="J675" s="716"/>
      <c r="K675" s="716"/>
      <c r="L675" s="716"/>
      <c r="M675" s="716"/>
      <c r="N675" s="716"/>
      <c r="O675" s="716"/>
      <c r="P675" s="716"/>
      <c r="Q675" s="716"/>
      <c r="R675" s="716"/>
      <c r="S675" s="716"/>
      <c r="T675" s="717"/>
      <c r="U675" s="932"/>
      <c r="V675" s="933"/>
      <c r="W675" s="934"/>
      <c r="X675" s="726"/>
      <c r="Y675" s="726"/>
      <c r="Z675" s="726"/>
    </row>
    <row r="676" spans="1:27" s="62" customFormat="1" ht="17.100000000000001" customHeight="1" x14ac:dyDescent="0.15">
      <c r="A676" s="765"/>
      <c r="B676" s="766"/>
      <c r="C676" s="767"/>
      <c r="D676" s="745"/>
      <c r="E676" s="746"/>
      <c r="F676" s="746"/>
      <c r="G676" s="746"/>
      <c r="H676" s="746"/>
      <c r="I676" s="746"/>
      <c r="J676" s="746"/>
      <c r="K676" s="746"/>
      <c r="L676" s="746"/>
      <c r="M676" s="746"/>
      <c r="N676" s="746"/>
      <c r="O676" s="746"/>
      <c r="P676" s="746"/>
      <c r="Q676" s="746"/>
      <c r="R676" s="746"/>
      <c r="S676" s="746"/>
      <c r="T676" s="747"/>
      <c r="U676" s="932"/>
      <c r="V676" s="933"/>
      <c r="W676" s="934"/>
      <c r="X676" s="727"/>
      <c r="Y676" s="727"/>
      <c r="Z676" s="726"/>
    </row>
    <row r="677" spans="1:27" s="62" customFormat="1" ht="17.100000000000001" customHeight="1" x14ac:dyDescent="0.15">
      <c r="A677" s="765"/>
      <c r="B677" s="766"/>
      <c r="C677" s="767"/>
      <c r="D677" s="800" t="s">
        <v>152</v>
      </c>
      <c r="E677" s="801"/>
      <c r="F677" s="801"/>
      <c r="G677" s="801"/>
      <c r="H677" s="801"/>
      <c r="I677" s="801"/>
      <c r="J677" s="801"/>
      <c r="K677" s="801"/>
      <c r="L677" s="801"/>
      <c r="M677" s="801"/>
      <c r="N677" s="801"/>
      <c r="O677" s="801"/>
      <c r="P677" s="801"/>
      <c r="Q677" s="801"/>
      <c r="R677" s="801"/>
      <c r="S677" s="801"/>
      <c r="T677" s="802"/>
      <c r="U677" s="932"/>
      <c r="V677" s="933"/>
      <c r="W677" s="934"/>
      <c r="X677" s="726"/>
      <c r="Y677" s="785"/>
      <c r="Z677" s="364"/>
    </row>
    <row r="678" spans="1:27" s="62" customFormat="1" ht="17.100000000000001" customHeight="1" x14ac:dyDescent="0.15">
      <c r="A678" s="765"/>
      <c r="B678" s="766"/>
      <c r="C678" s="767"/>
      <c r="D678" s="772"/>
      <c r="E678" s="773"/>
      <c r="F678" s="773"/>
      <c r="G678" s="773"/>
      <c r="H678" s="773"/>
      <c r="I678" s="773"/>
      <c r="J678" s="773"/>
      <c r="K678" s="773"/>
      <c r="L678" s="773"/>
      <c r="M678" s="773"/>
      <c r="N678" s="773"/>
      <c r="O678" s="773"/>
      <c r="P678" s="773"/>
      <c r="Q678" s="773"/>
      <c r="R678" s="773"/>
      <c r="S678" s="773"/>
      <c r="T678" s="774"/>
      <c r="U678" s="932"/>
      <c r="V678" s="933"/>
      <c r="W678" s="934"/>
      <c r="X678" s="726"/>
      <c r="Y678" s="785"/>
      <c r="Z678" s="364"/>
    </row>
    <row r="679" spans="1:27" s="62" customFormat="1" ht="17.100000000000001" customHeight="1" x14ac:dyDescent="0.15">
      <c r="A679" s="765"/>
      <c r="B679" s="766"/>
      <c r="C679" s="767"/>
      <c r="D679" s="772"/>
      <c r="E679" s="773"/>
      <c r="F679" s="773"/>
      <c r="G679" s="773"/>
      <c r="H679" s="773"/>
      <c r="I679" s="773"/>
      <c r="J679" s="773"/>
      <c r="K679" s="773"/>
      <c r="L679" s="773"/>
      <c r="M679" s="773"/>
      <c r="N679" s="773"/>
      <c r="O679" s="773"/>
      <c r="P679" s="773"/>
      <c r="Q679" s="773"/>
      <c r="R679" s="773"/>
      <c r="S679" s="773"/>
      <c r="T679" s="774"/>
      <c r="U679" s="932"/>
      <c r="V679" s="933"/>
      <c r="W679" s="934"/>
      <c r="X679" s="726"/>
      <c r="Y679" s="785"/>
      <c r="Z679" s="364"/>
    </row>
    <row r="680" spans="1:27" s="62" customFormat="1" ht="17.100000000000001" customHeight="1" x14ac:dyDescent="0.15">
      <c r="A680" s="765"/>
      <c r="B680" s="766"/>
      <c r="C680" s="767"/>
      <c r="D680" s="840"/>
      <c r="E680" s="841"/>
      <c r="F680" s="841"/>
      <c r="G680" s="841"/>
      <c r="H680" s="841"/>
      <c r="I680" s="841"/>
      <c r="J680" s="841"/>
      <c r="K680" s="841"/>
      <c r="L680" s="841"/>
      <c r="M680" s="841"/>
      <c r="N680" s="841"/>
      <c r="O680" s="841"/>
      <c r="P680" s="841"/>
      <c r="Q680" s="841"/>
      <c r="R680" s="841"/>
      <c r="S680" s="841"/>
      <c r="T680" s="842"/>
      <c r="U680" s="932"/>
      <c r="V680" s="933"/>
      <c r="W680" s="934"/>
      <c r="X680" s="727"/>
      <c r="Y680" s="897"/>
      <c r="Z680" s="364"/>
    </row>
    <row r="681" spans="1:27" s="62" customFormat="1" ht="17.100000000000001" customHeight="1" x14ac:dyDescent="0.15">
      <c r="A681" s="765"/>
      <c r="B681" s="766"/>
      <c r="C681" s="767"/>
      <c r="D681" s="800" t="s">
        <v>448</v>
      </c>
      <c r="E681" s="801"/>
      <c r="F681" s="801"/>
      <c r="G681" s="801"/>
      <c r="H681" s="801"/>
      <c r="I681" s="801"/>
      <c r="J681" s="801"/>
      <c r="K681" s="801"/>
      <c r="L681" s="801"/>
      <c r="M681" s="801"/>
      <c r="N681" s="801"/>
      <c r="O681" s="801"/>
      <c r="P681" s="801"/>
      <c r="Q681" s="801"/>
      <c r="R681" s="801"/>
      <c r="S681" s="801"/>
      <c r="T681" s="802"/>
      <c r="U681" s="932"/>
      <c r="V681" s="933"/>
      <c r="W681" s="934"/>
      <c r="X681" s="726"/>
      <c r="Y681" s="785"/>
      <c r="Z681" s="726"/>
    </row>
    <row r="682" spans="1:27" s="62" customFormat="1" ht="17.100000000000001" customHeight="1" x14ac:dyDescent="0.15">
      <c r="A682" s="765"/>
      <c r="B682" s="766"/>
      <c r="C682" s="767"/>
      <c r="D682" s="772"/>
      <c r="E682" s="773"/>
      <c r="F682" s="773"/>
      <c r="G682" s="773"/>
      <c r="H682" s="773"/>
      <c r="I682" s="773"/>
      <c r="J682" s="773"/>
      <c r="K682" s="773"/>
      <c r="L682" s="773"/>
      <c r="M682" s="773"/>
      <c r="N682" s="773"/>
      <c r="O682" s="773"/>
      <c r="P682" s="773"/>
      <c r="Q682" s="773"/>
      <c r="R682" s="773"/>
      <c r="S682" s="773"/>
      <c r="T682" s="774"/>
      <c r="U682" s="932"/>
      <c r="V682" s="933"/>
      <c r="W682" s="934"/>
      <c r="X682" s="726"/>
      <c r="Y682" s="785"/>
      <c r="Z682" s="726"/>
    </row>
    <row r="683" spans="1:27" s="62" customFormat="1" ht="17.100000000000001" customHeight="1" x14ac:dyDescent="0.15">
      <c r="A683" s="845"/>
      <c r="B683" s="846"/>
      <c r="C683" s="847"/>
      <c r="D683" s="848"/>
      <c r="E683" s="775"/>
      <c r="F683" s="775"/>
      <c r="G683" s="775"/>
      <c r="H683" s="775"/>
      <c r="I683" s="775"/>
      <c r="J683" s="775"/>
      <c r="K683" s="775"/>
      <c r="L683" s="775"/>
      <c r="M683" s="775"/>
      <c r="N683" s="775"/>
      <c r="O683" s="775"/>
      <c r="P683" s="775"/>
      <c r="Q683" s="775"/>
      <c r="R683" s="775"/>
      <c r="S683" s="775"/>
      <c r="T683" s="776"/>
      <c r="U683" s="935"/>
      <c r="V683" s="936"/>
      <c r="W683" s="937"/>
      <c r="X683" s="726"/>
      <c r="Y683" s="785"/>
      <c r="Z683" s="726"/>
    </row>
    <row r="684" spans="1:27" s="62" customFormat="1" ht="17.100000000000001" customHeight="1" x14ac:dyDescent="0.15">
      <c r="A684" s="729" t="s">
        <v>440</v>
      </c>
      <c r="B684" s="730"/>
      <c r="C684" s="731"/>
      <c r="D684" s="712" t="s">
        <v>313</v>
      </c>
      <c r="E684" s="713"/>
      <c r="F684" s="713"/>
      <c r="G684" s="713"/>
      <c r="H684" s="713"/>
      <c r="I684" s="713"/>
      <c r="J684" s="713"/>
      <c r="K684" s="713"/>
      <c r="L684" s="713"/>
      <c r="M684" s="713"/>
      <c r="N684" s="713"/>
      <c r="O684" s="713"/>
      <c r="P684" s="713"/>
      <c r="Q684" s="713"/>
      <c r="R684" s="713"/>
      <c r="S684" s="713"/>
      <c r="T684" s="714"/>
      <c r="U684" s="703" t="s">
        <v>414</v>
      </c>
      <c r="V684" s="908"/>
      <c r="W684" s="909"/>
      <c r="X684" s="826"/>
      <c r="Y684" s="826"/>
      <c r="Z684" s="826"/>
    </row>
    <row r="685" spans="1:27" s="62" customFormat="1" ht="17.100000000000001" customHeight="1" x14ac:dyDescent="0.15">
      <c r="A685" s="729"/>
      <c r="B685" s="730"/>
      <c r="C685" s="731"/>
      <c r="D685" s="715"/>
      <c r="E685" s="716"/>
      <c r="F685" s="716"/>
      <c r="G685" s="716"/>
      <c r="H685" s="716"/>
      <c r="I685" s="716"/>
      <c r="J685" s="716"/>
      <c r="K685" s="716"/>
      <c r="L685" s="716"/>
      <c r="M685" s="716"/>
      <c r="N685" s="716"/>
      <c r="O685" s="716"/>
      <c r="P685" s="716"/>
      <c r="Q685" s="716"/>
      <c r="R685" s="716"/>
      <c r="S685" s="716"/>
      <c r="T685" s="717"/>
      <c r="U685" s="706"/>
      <c r="V685" s="754"/>
      <c r="W685" s="939"/>
      <c r="X685" s="839"/>
      <c r="Y685" s="839"/>
      <c r="Z685" s="839"/>
      <c r="AA685" s="3"/>
    </row>
    <row r="686" spans="1:27" s="62" customFormat="1" ht="17.100000000000001" customHeight="1" x14ac:dyDescent="0.15">
      <c r="A686" s="729"/>
      <c r="B686" s="730"/>
      <c r="C686" s="731"/>
      <c r="D686" s="745"/>
      <c r="E686" s="746"/>
      <c r="F686" s="746"/>
      <c r="G686" s="746"/>
      <c r="H686" s="746"/>
      <c r="I686" s="746"/>
      <c r="J686" s="746"/>
      <c r="K686" s="746"/>
      <c r="L686" s="746"/>
      <c r="M686" s="746"/>
      <c r="N686" s="746"/>
      <c r="O686" s="746"/>
      <c r="P686" s="746"/>
      <c r="Q686" s="746"/>
      <c r="R686" s="746"/>
      <c r="S686" s="746"/>
      <c r="T686" s="747"/>
      <c r="U686" s="940"/>
      <c r="V686" s="754"/>
      <c r="W686" s="939"/>
      <c r="X686" s="701"/>
      <c r="Y686" s="701"/>
      <c r="Z686" s="701"/>
      <c r="AA686" s="3"/>
    </row>
    <row r="687" spans="1:27" s="62" customFormat="1" ht="17.100000000000001" customHeight="1" x14ac:dyDescent="0.15">
      <c r="A687" s="729"/>
      <c r="B687" s="730"/>
      <c r="C687" s="731"/>
      <c r="D687" s="759" t="s">
        <v>315</v>
      </c>
      <c r="E687" s="760"/>
      <c r="F687" s="760"/>
      <c r="G687" s="760"/>
      <c r="H687" s="760"/>
      <c r="I687" s="760"/>
      <c r="J687" s="760"/>
      <c r="K687" s="760"/>
      <c r="L687" s="760"/>
      <c r="M687" s="760"/>
      <c r="N687" s="760"/>
      <c r="O687" s="760"/>
      <c r="P687" s="760"/>
      <c r="Q687" s="760"/>
      <c r="R687" s="760"/>
      <c r="S687" s="760"/>
      <c r="T687" s="761"/>
      <c r="U687" s="940"/>
      <c r="V687" s="754"/>
      <c r="W687" s="939"/>
      <c r="X687" s="701"/>
      <c r="Y687" s="701"/>
      <c r="Z687" s="701"/>
      <c r="AA687" s="3"/>
    </row>
    <row r="688" spans="1:27" s="62" customFormat="1" ht="17.100000000000001" customHeight="1" x14ac:dyDescent="0.15">
      <c r="A688" s="729"/>
      <c r="B688" s="730"/>
      <c r="C688" s="731"/>
      <c r="D688" s="745"/>
      <c r="E688" s="746"/>
      <c r="F688" s="746"/>
      <c r="G688" s="746"/>
      <c r="H688" s="746"/>
      <c r="I688" s="746"/>
      <c r="J688" s="746"/>
      <c r="K688" s="746"/>
      <c r="L688" s="746"/>
      <c r="M688" s="746"/>
      <c r="N688" s="746"/>
      <c r="O688" s="746"/>
      <c r="P688" s="746"/>
      <c r="Q688" s="746"/>
      <c r="R688" s="746"/>
      <c r="S688" s="746"/>
      <c r="T688" s="747"/>
      <c r="U688" s="940"/>
      <c r="V688" s="754"/>
      <c r="W688" s="939"/>
      <c r="X688" s="701"/>
      <c r="Y688" s="701"/>
      <c r="Z688" s="701"/>
      <c r="AA688" s="3"/>
    </row>
    <row r="689" spans="1:27" s="62" customFormat="1" ht="17.100000000000001" customHeight="1" x14ac:dyDescent="0.15">
      <c r="A689" s="729"/>
      <c r="B689" s="730"/>
      <c r="C689" s="731"/>
      <c r="D689" s="759" t="s">
        <v>314</v>
      </c>
      <c r="E689" s="760"/>
      <c r="F689" s="760"/>
      <c r="G689" s="760"/>
      <c r="H689" s="760"/>
      <c r="I689" s="760"/>
      <c r="J689" s="760"/>
      <c r="K689" s="760"/>
      <c r="L689" s="760"/>
      <c r="M689" s="760"/>
      <c r="N689" s="760"/>
      <c r="O689" s="760"/>
      <c r="P689" s="760"/>
      <c r="Q689" s="760"/>
      <c r="R689" s="760"/>
      <c r="S689" s="760"/>
      <c r="T689" s="761"/>
      <c r="U689" s="754"/>
      <c r="V689" s="754"/>
      <c r="W689" s="939"/>
      <c r="X689" s="839"/>
      <c r="Y689" s="839"/>
      <c r="Z689" s="839"/>
      <c r="AA689" s="3"/>
    </row>
    <row r="690" spans="1:27" s="62" customFormat="1" ht="17.100000000000001" customHeight="1" x14ac:dyDescent="0.15">
      <c r="A690" s="729"/>
      <c r="B690" s="730"/>
      <c r="C690" s="731"/>
      <c r="D690" s="715"/>
      <c r="E690" s="716"/>
      <c r="F690" s="716"/>
      <c r="G690" s="716"/>
      <c r="H690" s="716"/>
      <c r="I690" s="716"/>
      <c r="J690" s="716"/>
      <c r="K690" s="716"/>
      <c r="L690" s="716"/>
      <c r="M690" s="716"/>
      <c r="N690" s="716"/>
      <c r="O690" s="716"/>
      <c r="P690" s="716"/>
      <c r="Q690" s="716"/>
      <c r="R690" s="716"/>
      <c r="S690" s="716"/>
      <c r="T690" s="717"/>
      <c r="U690" s="754"/>
      <c r="V690" s="754"/>
      <c r="W690" s="939"/>
      <c r="X690" s="839"/>
      <c r="Y690" s="839"/>
      <c r="Z690" s="839"/>
      <c r="AA690" s="3"/>
    </row>
    <row r="691" spans="1:27" s="62" customFormat="1" ht="17.100000000000001" customHeight="1" x14ac:dyDescent="0.15">
      <c r="A691" s="729"/>
      <c r="B691" s="730"/>
      <c r="C691" s="731"/>
      <c r="D691" s="745"/>
      <c r="E691" s="746"/>
      <c r="F691" s="746"/>
      <c r="G691" s="746"/>
      <c r="H691" s="746"/>
      <c r="I691" s="746"/>
      <c r="J691" s="746"/>
      <c r="K691" s="746"/>
      <c r="L691" s="746"/>
      <c r="M691" s="746"/>
      <c r="N691" s="746"/>
      <c r="O691" s="746"/>
      <c r="P691" s="746"/>
      <c r="Q691" s="746"/>
      <c r="R691" s="746"/>
      <c r="S691" s="746"/>
      <c r="T691" s="747"/>
      <c r="U691" s="754"/>
      <c r="V691" s="754"/>
      <c r="W691" s="939"/>
      <c r="X691" s="701"/>
      <c r="Y691" s="701"/>
      <c r="Z691" s="701"/>
      <c r="AA691" s="3"/>
    </row>
    <row r="692" spans="1:27" s="62" customFormat="1" ht="17.100000000000001" customHeight="1" x14ac:dyDescent="0.15">
      <c r="A692" s="729"/>
      <c r="B692" s="730"/>
      <c r="C692" s="731"/>
      <c r="D692" s="11" t="s">
        <v>316</v>
      </c>
      <c r="E692" s="368"/>
      <c r="F692" s="368"/>
      <c r="G692" s="368"/>
      <c r="H692" s="368"/>
      <c r="I692" s="368"/>
      <c r="J692" s="368"/>
      <c r="K692" s="368"/>
      <c r="L692" s="368"/>
      <c r="M692" s="368"/>
      <c r="N692" s="368"/>
      <c r="O692" s="368"/>
      <c r="P692" s="368"/>
      <c r="Q692" s="368"/>
      <c r="R692" s="368"/>
      <c r="S692" s="368"/>
      <c r="T692" s="369"/>
      <c r="U692" s="754"/>
      <c r="V692" s="754"/>
      <c r="W692" s="939"/>
      <c r="X692" s="728"/>
      <c r="Y692" s="728"/>
      <c r="Z692" s="728"/>
      <c r="AA692" s="3"/>
    </row>
    <row r="693" spans="1:27" s="62" customFormat="1" ht="17.100000000000001" customHeight="1" x14ac:dyDescent="0.15">
      <c r="A693" s="729"/>
      <c r="B693" s="730"/>
      <c r="C693" s="731"/>
      <c r="D693" s="52" t="s">
        <v>304</v>
      </c>
      <c r="E693" s="773" t="s">
        <v>317</v>
      </c>
      <c r="F693" s="773"/>
      <c r="G693" s="773"/>
      <c r="H693" s="773"/>
      <c r="I693" s="773"/>
      <c r="J693" s="773"/>
      <c r="K693" s="773"/>
      <c r="L693" s="773"/>
      <c r="M693" s="773"/>
      <c r="N693" s="773"/>
      <c r="O693" s="773"/>
      <c r="P693" s="773"/>
      <c r="Q693" s="773"/>
      <c r="R693" s="773"/>
      <c r="S693" s="773"/>
      <c r="T693" s="774"/>
      <c r="U693" s="754"/>
      <c r="V693" s="754"/>
      <c r="W693" s="939"/>
      <c r="X693" s="726"/>
      <c r="Y693" s="726"/>
      <c r="Z693" s="726"/>
      <c r="AA693" s="3"/>
    </row>
    <row r="694" spans="1:27" s="62" customFormat="1" ht="17.100000000000001" customHeight="1" x14ac:dyDescent="0.15">
      <c r="A694" s="729"/>
      <c r="B694" s="730"/>
      <c r="C694" s="731"/>
      <c r="D694" s="368"/>
      <c r="E694" s="773"/>
      <c r="F694" s="773"/>
      <c r="G694" s="773"/>
      <c r="H694" s="773"/>
      <c r="I694" s="773"/>
      <c r="J694" s="773"/>
      <c r="K694" s="773"/>
      <c r="L694" s="773"/>
      <c r="M694" s="773"/>
      <c r="N694" s="773"/>
      <c r="O694" s="773"/>
      <c r="P694" s="773"/>
      <c r="Q694" s="773"/>
      <c r="R694" s="773"/>
      <c r="S694" s="773"/>
      <c r="T694" s="774"/>
      <c r="U694" s="754"/>
      <c r="V694" s="754"/>
      <c r="W694" s="939"/>
      <c r="X694" s="727"/>
      <c r="Y694" s="727"/>
      <c r="Z694" s="727"/>
      <c r="AA694" s="3"/>
    </row>
    <row r="695" spans="1:27" s="62" customFormat="1" ht="17.100000000000001" customHeight="1" x14ac:dyDescent="0.15">
      <c r="A695" s="729"/>
      <c r="B695" s="730"/>
      <c r="C695" s="731"/>
      <c r="D695" s="52" t="s">
        <v>318</v>
      </c>
      <c r="E695" s="773" t="s">
        <v>319</v>
      </c>
      <c r="F695" s="773"/>
      <c r="G695" s="773"/>
      <c r="H695" s="773"/>
      <c r="I695" s="773"/>
      <c r="J695" s="773"/>
      <c r="K695" s="773"/>
      <c r="L695" s="773"/>
      <c r="M695" s="773"/>
      <c r="N695" s="773"/>
      <c r="O695" s="773"/>
      <c r="P695" s="773"/>
      <c r="Q695" s="773"/>
      <c r="R695" s="773"/>
      <c r="S695" s="773"/>
      <c r="T695" s="774"/>
      <c r="U695" s="754"/>
      <c r="V695" s="754"/>
      <c r="W695" s="939"/>
      <c r="X695" s="769"/>
      <c r="Y695" s="750"/>
      <c r="Z695" s="752"/>
      <c r="AA695" s="3"/>
    </row>
    <row r="696" spans="1:27" s="62" customFormat="1" ht="17.100000000000001" customHeight="1" x14ac:dyDescent="0.15">
      <c r="A696" s="729"/>
      <c r="B696" s="730"/>
      <c r="C696" s="731"/>
      <c r="D696" s="368"/>
      <c r="E696" s="773"/>
      <c r="F696" s="773"/>
      <c r="G696" s="773"/>
      <c r="H696" s="773"/>
      <c r="I696" s="773"/>
      <c r="J696" s="773"/>
      <c r="K696" s="773"/>
      <c r="L696" s="773"/>
      <c r="M696" s="773"/>
      <c r="N696" s="773"/>
      <c r="O696" s="773"/>
      <c r="P696" s="773"/>
      <c r="Q696" s="773"/>
      <c r="R696" s="773"/>
      <c r="S696" s="773"/>
      <c r="T696" s="774"/>
      <c r="U696" s="754"/>
      <c r="V696" s="754"/>
      <c r="W696" s="939"/>
      <c r="X696" s="769"/>
      <c r="Y696" s="750"/>
      <c r="Z696" s="752"/>
      <c r="AA696" s="3"/>
    </row>
    <row r="697" spans="1:27" s="62" customFormat="1" ht="17.100000000000001" customHeight="1" x14ac:dyDescent="0.15">
      <c r="A697" s="729"/>
      <c r="B697" s="730"/>
      <c r="C697" s="731"/>
      <c r="D697" s="368"/>
      <c r="E697" s="773"/>
      <c r="F697" s="773"/>
      <c r="G697" s="773"/>
      <c r="H697" s="773"/>
      <c r="I697" s="773"/>
      <c r="J697" s="773"/>
      <c r="K697" s="773"/>
      <c r="L697" s="773"/>
      <c r="M697" s="773"/>
      <c r="N697" s="773"/>
      <c r="O697" s="773"/>
      <c r="P697" s="773"/>
      <c r="Q697" s="773"/>
      <c r="R697" s="773"/>
      <c r="S697" s="773"/>
      <c r="T697" s="774"/>
      <c r="U697" s="754"/>
      <c r="V697" s="754"/>
      <c r="W697" s="939"/>
      <c r="X697" s="769"/>
      <c r="Y697" s="750"/>
      <c r="Z697" s="752"/>
      <c r="AA697" s="3"/>
    </row>
    <row r="698" spans="1:27" s="62" customFormat="1" ht="17.100000000000001" customHeight="1" x14ac:dyDescent="0.15">
      <c r="A698" s="729"/>
      <c r="B698" s="730"/>
      <c r="C698" s="731"/>
      <c r="D698" s="52" t="s">
        <v>320</v>
      </c>
      <c r="E698" s="773" t="s">
        <v>321</v>
      </c>
      <c r="F698" s="773"/>
      <c r="G698" s="773"/>
      <c r="H698" s="773"/>
      <c r="I698" s="773"/>
      <c r="J698" s="773"/>
      <c r="K698" s="773"/>
      <c r="L698" s="773"/>
      <c r="M698" s="773"/>
      <c r="N698" s="773"/>
      <c r="O698" s="773"/>
      <c r="P698" s="773"/>
      <c r="Q698" s="773"/>
      <c r="R698" s="773"/>
      <c r="S698" s="773"/>
      <c r="T698" s="774"/>
      <c r="U698" s="754"/>
      <c r="V698" s="754"/>
      <c r="W698" s="939"/>
      <c r="X698" s="769"/>
      <c r="Y698" s="750"/>
      <c r="Z698" s="752"/>
      <c r="AA698" s="3"/>
    </row>
    <row r="699" spans="1:27" s="62" customFormat="1" ht="17.100000000000001" customHeight="1" x14ac:dyDescent="0.15">
      <c r="A699" s="729"/>
      <c r="B699" s="730"/>
      <c r="C699" s="731"/>
      <c r="D699" s="373"/>
      <c r="E699" s="775"/>
      <c r="F699" s="775"/>
      <c r="G699" s="775"/>
      <c r="H699" s="775"/>
      <c r="I699" s="775"/>
      <c r="J699" s="775"/>
      <c r="K699" s="775"/>
      <c r="L699" s="775"/>
      <c r="M699" s="775"/>
      <c r="N699" s="775"/>
      <c r="O699" s="775"/>
      <c r="P699" s="775"/>
      <c r="Q699" s="775"/>
      <c r="R699" s="775"/>
      <c r="S699" s="775"/>
      <c r="T699" s="776"/>
      <c r="U699" s="911"/>
      <c r="V699" s="911"/>
      <c r="W699" s="912"/>
      <c r="X699" s="938"/>
      <c r="Y699" s="751"/>
      <c r="Z699" s="753"/>
      <c r="AA699" s="3"/>
    </row>
    <row r="700" spans="1:27" s="43" customFormat="1" ht="17.100000000000001" customHeight="1" x14ac:dyDescent="0.15">
      <c r="A700" s="777" t="s">
        <v>441</v>
      </c>
      <c r="B700" s="778"/>
      <c r="C700" s="779"/>
      <c r="D700" s="777" t="s">
        <v>456</v>
      </c>
      <c r="E700" s="778"/>
      <c r="F700" s="778"/>
      <c r="G700" s="778"/>
      <c r="H700" s="778"/>
      <c r="I700" s="778"/>
      <c r="J700" s="778"/>
      <c r="K700" s="778"/>
      <c r="L700" s="778"/>
      <c r="M700" s="778"/>
      <c r="N700" s="778"/>
      <c r="O700" s="778"/>
      <c r="P700" s="778"/>
      <c r="Q700" s="778"/>
      <c r="R700" s="778"/>
      <c r="S700" s="778"/>
      <c r="T700" s="779"/>
      <c r="U700" s="789" t="s">
        <v>416</v>
      </c>
      <c r="V700" s="790"/>
      <c r="W700" s="791"/>
      <c r="X700" s="431"/>
      <c r="Y700" s="431"/>
      <c r="Z700" s="151"/>
    </row>
    <row r="701" spans="1:27" s="43" customFormat="1" ht="17.100000000000001" customHeight="1" x14ac:dyDescent="0.15">
      <c r="A701" s="780"/>
      <c r="B701" s="781"/>
      <c r="C701" s="782"/>
      <c r="D701" s="780"/>
      <c r="E701" s="781"/>
      <c r="F701" s="781"/>
      <c r="G701" s="781"/>
      <c r="H701" s="781"/>
      <c r="I701" s="781"/>
      <c r="J701" s="781"/>
      <c r="K701" s="781"/>
      <c r="L701" s="781"/>
      <c r="M701" s="781"/>
      <c r="N701" s="781"/>
      <c r="O701" s="781"/>
      <c r="P701" s="781"/>
      <c r="Q701" s="781"/>
      <c r="R701" s="781"/>
      <c r="S701" s="781"/>
      <c r="T701" s="782"/>
      <c r="U701" s="792"/>
      <c r="V701" s="793"/>
      <c r="W701" s="794"/>
      <c r="X701" s="426"/>
      <c r="Y701" s="426"/>
      <c r="Z701" s="152"/>
    </row>
    <row r="702" spans="1:27" s="43" customFormat="1" ht="17.100000000000001" customHeight="1" x14ac:dyDescent="0.15">
      <c r="A702" s="780"/>
      <c r="B702" s="781"/>
      <c r="C702" s="782"/>
      <c r="D702" s="318"/>
      <c r="E702" s="803" t="s">
        <v>459</v>
      </c>
      <c r="F702" s="694"/>
      <c r="G702" s="694"/>
      <c r="H702" s="694"/>
      <c r="I702" s="694"/>
      <c r="J702" s="694"/>
      <c r="K702" s="694"/>
      <c r="L702" s="694"/>
      <c r="M702" s="694"/>
      <c r="N702" s="694"/>
      <c r="O702" s="694"/>
      <c r="P702" s="694"/>
      <c r="Q702" s="694"/>
      <c r="R702" s="694"/>
      <c r="S702" s="694"/>
      <c r="T702" s="694"/>
      <c r="U702" s="792"/>
      <c r="V702" s="793"/>
      <c r="W702" s="794"/>
      <c r="X702" s="700"/>
      <c r="Y702" s="748"/>
      <c r="Z702" s="700"/>
    </row>
    <row r="703" spans="1:27" s="43" customFormat="1" ht="17.100000000000001" customHeight="1" x14ac:dyDescent="0.15">
      <c r="A703" s="780"/>
      <c r="B703" s="781"/>
      <c r="C703" s="782"/>
      <c r="D703" s="318"/>
      <c r="E703" s="804"/>
      <c r="F703" s="781"/>
      <c r="G703" s="781"/>
      <c r="H703" s="781"/>
      <c r="I703" s="781"/>
      <c r="J703" s="781"/>
      <c r="K703" s="781"/>
      <c r="L703" s="781"/>
      <c r="M703" s="781"/>
      <c r="N703" s="781"/>
      <c r="O703" s="781"/>
      <c r="P703" s="781"/>
      <c r="Q703" s="781"/>
      <c r="R703" s="781"/>
      <c r="S703" s="781"/>
      <c r="T703" s="781"/>
      <c r="U703" s="792"/>
      <c r="V703" s="793"/>
      <c r="W703" s="794"/>
      <c r="X703" s="700"/>
      <c r="Y703" s="748"/>
      <c r="Z703" s="700"/>
    </row>
    <row r="704" spans="1:27" s="43" customFormat="1" ht="17.100000000000001" customHeight="1" x14ac:dyDescent="0.15">
      <c r="A704" s="780"/>
      <c r="B704" s="781"/>
      <c r="C704" s="782"/>
      <c r="D704" s="318"/>
      <c r="E704" s="804"/>
      <c r="F704" s="781"/>
      <c r="G704" s="781"/>
      <c r="H704" s="781"/>
      <c r="I704" s="781"/>
      <c r="J704" s="781"/>
      <c r="K704" s="781"/>
      <c r="L704" s="781"/>
      <c r="M704" s="781"/>
      <c r="N704" s="781"/>
      <c r="O704" s="781"/>
      <c r="P704" s="781"/>
      <c r="Q704" s="781"/>
      <c r="R704" s="781"/>
      <c r="S704" s="781"/>
      <c r="T704" s="781"/>
      <c r="U704" s="792"/>
      <c r="V704" s="793"/>
      <c r="W704" s="794"/>
      <c r="X704" s="700"/>
      <c r="Y704" s="748"/>
      <c r="Z704" s="700"/>
    </row>
    <row r="705" spans="1:27" s="43" customFormat="1" ht="17.100000000000001" customHeight="1" x14ac:dyDescent="0.15">
      <c r="A705" s="780"/>
      <c r="B705" s="781"/>
      <c r="C705" s="782"/>
      <c r="D705" s="318"/>
      <c r="E705" s="805"/>
      <c r="F705" s="787"/>
      <c r="G705" s="787"/>
      <c r="H705" s="787"/>
      <c r="I705" s="787"/>
      <c r="J705" s="787"/>
      <c r="K705" s="787"/>
      <c r="L705" s="787"/>
      <c r="M705" s="787"/>
      <c r="N705" s="787"/>
      <c r="O705" s="787"/>
      <c r="P705" s="787"/>
      <c r="Q705" s="787"/>
      <c r="R705" s="787"/>
      <c r="S705" s="787"/>
      <c r="T705" s="787"/>
      <c r="U705" s="792"/>
      <c r="V705" s="793"/>
      <c r="W705" s="794"/>
      <c r="X705" s="743"/>
      <c r="Y705" s="749"/>
      <c r="Z705" s="743"/>
    </row>
    <row r="706" spans="1:27" s="43" customFormat="1" ht="17.100000000000001" customHeight="1" x14ac:dyDescent="0.15">
      <c r="A706" s="780"/>
      <c r="B706" s="781"/>
      <c r="C706" s="782"/>
      <c r="D706" s="318"/>
      <c r="E706" s="804" t="s">
        <v>457</v>
      </c>
      <c r="F706" s="781"/>
      <c r="G706" s="781"/>
      <c r="H706" s="781"/>
      <c r="I706" s="781"/>
      <c r="J706" s="781"/>
      <c r="K706" s="781"/>
      <c r="L706" s="781"/>
      <c r="M706" s="781"/>
      <c r="N706" s="781"/>
      <c r="O706" s="781"/>
      <c r="P706" s="781"/>
      <c r="Q706" s="781"/>
      <c r="R706" s="781"/>
      <c r="S706" s="781"/>
      <c r="T706" s="781"/>
      <c r="U706" s="792"/>
      <c r="V706" s="793"/>
      <c r="W706" s="794"/>
      <c r="X706" s="699"/>
      <c r="Y706" s="701"/>
      <c r="Z706" s="701"/>
    </row>
    <row r="707" spans="1:27" s="43" customFormat="1" ht="17.100000000000001" customHeight="1" x14ac:dyDescent="0.15">
      <c r="A707" s="780"/>
      <c r="B707" s="781"/>
      <c r="C707" s="782"/>
      <c r="D707" s="318"/>
      <c r="E707" s="805"/>
      <c r="F707" s="787"/>
      <c r="G707" s="787"/>
      <c r="H707" s="787"/>
      <c r="I707" s="787"/>
      <c r="J707" s="787"/>
      <c r="K707" s="787"/>
      <c r="L707" s="787"/>
      <c r="M707" s="787"/>
      <c r="N707" s="787"/>
      <c r="O707" s="787"/>
      <c r="P707" s="787"/>
      <c r="Q707" s="787"/>
      <c r="R707" s="787"/>
      <c r="S707" s="787"/>
      <c r="T707" s="787"/>
      <c r="U707" s="792"/>
      <c r="V707" s="793"/>
      <c r="W707" s="794"/>
      <c r="X707" s="743"/>
      <c r="Y707" s="701"/>
      <c r="Z707" s="701"/>
    </row>
    <row r="708" spans="1:27" s="43" customFormat="1" ht="17.100000000000001" customHeight="1" x14ac:dyDescent="0.15">
      <c r="A708" s="780"/>
      <c r="B708" s="781"/>
      <c r="C708" s="782"/>
      <c r="D708" s="318"/>
      <c r="E708" s="804" t="s">
        <v>460</v>
      </c>
      <c r="F708" s="781"/>
      <c r="G708" s="781"/>
      <c r="H708" s="781"/>
      <c r="I708" s="781"/>
      <c r="J708" s="781"/>
      <c r="K708" s="781"/>
      <c r="L708" s="781"/>
      <c r="M708" s="781"/>
      <c r="N708" s="781"/>
      <c r="O708" s="781"/>
      <c r="P708" s="781"/>
      <c r="Q708" s="781"/>
      <c r="R708" s="781"/>
      <c r="S708" s="781"/>
      <c r="T708" s="781"/>
      <c r="U708" s="792"/>
      <c r="V708" s="793"/>
      <c r="W708" s="794"/>
      <c r="X708" s="699"/>
      <c r="Y708" s="701"/>
      <c r="Z708" s="701"/>
    </row>
    <row r="709" spans="1:27" s="43" customFormat="1" ht="17.100000000000001" customHeight="1" x14ac:dyDescent="0.15">
      <c r="A709" s="780"/>
      <c r="B709" s="781"/>
      <c r="C709" s="782"/>
      <c r="D709" s="318"/>
      <c r="E709" s="805"/>
      <c r="F709" s="787"/>
      <c r="G709" s="787"/>
      <c r="H709" s="787"/>
      <c r="I709" s="787"/>
      <c r="J709" s="787"/>
      <c r="K709" s="787"/>
      <c r="L709" s="787"/>
      <c r="M709" s="787"/>
      <c r="N709" s="787"/>
      <c r="O709" s="787"/>
      <c r="P709" s="787"/>
      <c r="Q709" s="787"/>
      <c r="R709" s="787"/>
      <c r="S709" s="787"/>
      <c r="T709" s="787"/>
      <c r="U709" s="792"/>
      <c r="V709" s="793"/>
      <c r="W709" s="794"/>
      <c r="X709" s="743"/>
      <c r="Y709" s="701"/>
      <c r="Z709" s="701"/>
    </row>
    <row r="710" spans="1:27" s="43" customFormat="1" ht="17.100000000000001" customHeight="1" x14ac:dyDescent="0.15">
      <c r="A710" s="780"/>
      <c r="B710" s="781"/>
      <c r="C710" s="782"/>
      <c r="D710" s="318"/>
      <c r="E710" s="781" t="s">
        <v>458</v>
      </c>
      <c r="F710" s="781"/>
      <c r="G710" s="781"/>
      <c r="H710" s="781"/>
      <c r="I710" s="781"/>
      <c r="J710" s="781"/>
      <c r="K710" s="781"/>
      <c r="L710" s="781"/>
      <c r="M710" s="781"/>
      <c r="N710" s="781"/>
      <c r="O710" s="781"/>
      <c r="P710" s="781"/>
      <c r="Q710" s="781"/>
      <c r="R710" s="781"/>
      <c r="S710" s="781"/>
      <c r="T710" s="781"/>
      <c r="U710" s="792"/>
      <c r="V710" s="793"/>
      <c r="W710" s="794"/>
      <c r="X710" s="699"/>
      <c r="Y710" s="701"/>
      <c r="Z710" s="701"/>
    </row>
    <row r="711" spans="1:27" s="43" customFormat="1" ht="17.100000000000001" customHeight="1" x14ac:dyDescent="0.15">
      <c r="A711" s="696"/>
      <c r="B711" s="697"/>
      <c r="C711" s="698"/>
      <c r="D711" s="319"/>
      <c r="E711" s="697"/>
      <c r="F711" s="697"/>
      <c r="G711" s="697"/>
      <c r="H711" s="697"/>
      <c r="I711" s="697"/>
      <c r="J711" s="697"/>
      <c r="K711" s="697"/>
      <c r="L711" s="697"/>
      <c r="M711" s="697"/>
      <c r="N711" s="697"/>
      <c r="O711" s="697"/>
      <c r="P711" s="697"/>
      <c r="Q711" s="697"/>
      <c r="R711" s="697"/>
      <c r="S711" s="697"/>
      <c r="T711" s="697"/>
      <c r="U711" s="795"/>
      <c r="V711" s="796"/>
      <c r="W711" s="797"/>
      <c r="X711" s="768"/>
      <c r="Y711" s="899"/>
      <c r="Z711" s="899"/>
    </row>
    <row r="712" spans="1:27" s="62" customFormat="1" ht="17.100000000000001" customHeight="1" x14ac:dyDescent="0.15">
      <c r="A712" s="729" t="s">
        <v>442</v>
      </c>
      <c r="B712" s="730"/>
      <c r="C712" s="731"/>
      <c r="D712" s="762" t="s">
        <v>166</v>
      </c>
      <c r="E712" s="770"/>
      <c r="F712" s="770"/>
      <c r="G712" s="770"/>
      <c r="H712" s="770"/>
      <c r="I712" s="770"/>
      <c r="J712" s="770"/>
      <c r="K712" s="770"/>
      <c r="L712" s="770"/>
      <c r="M712" s="770"/>
      <c r="N712" s="770"/>
      <c r="O712" s="770"/>
      <c r="P712" s="770"/>
      <c r="Q712" s="770"/>
      <c r="R712" s="770"/>
      <c r="S712" s="770"/>
      <c r="T712" s="771"/>
      <c r="U712" s="703" t="s">
        <v>165</v>
      </c>
      <c r="V712" s="908"/>
      <c r="W712" s="909"/>
      <c r="X712" s="839"/>
      <c r="Y712" s="839"/>
      <c r="Z712" s="839"/>
    </row>
    <row r="713" spans="1:27" s="62" customFormat="1" ht="17.100000000000001" customHeight="1" x14ac:dyDescent="0.15">
      <c r="A713" s="729"/>
      <c r="B713" s="730"/>
      <c r="C713" s="731"/>
      <c r="D713" s="848"/>
      <c r="E713" s="775"/>
      <c r="F713" s="775"/>
      <c r="G713" s="775"/>
      <c r="H713" s="775"/>
      <c r="I713" s="775"/>
      <c r="J713" s="775"/>
      <c r="K713" s="775"/>
      <c r="L713" s="775"/>
      <c r="M713" s="775"/>
      <c r="N713" s="775"/>
      <c r="O713" s="775"/>
      <c r="P713" s="775"/>
      <c r="Q713" s="775"/>
      <c r="R713" s="775"/>
      <c r="S713" s="775"/>
      <c r="T713" s="776"/>
      <c r="U713" s="910"/>
      <c r="V713" s="911"/>
      <c r="W713" s="912"/>
      <c r="X713" s="899"/>
      <c r="Y713" s="899"/>
      <c r="Z713" s="899"/>
    </row>
    <row r="714" spans="1:27" s="62" customFormat="1" ht="17.100000000000001" customHeight="1" x14ac:dyDescent="0.15">
      <c r="A714" s="712" t="s">
        <v>735</v>
      </c>
      <c r="B714" s="732"/>
      <c r="C714" s="733"/>
      <c r="D714" s="712" t="s">
        <v>744</v>
      </c>
      <c r="E714" s="713"/>
      <c r="F714" s="713"/>
      <c r="G714" s="713"/>
      <c r="H714" s="713"/>
      <c r="I714" s="713"/>
      <c r="J714" s="713"/>
      <c r="K714" s="713"/>
      <c r="L714" s="713"/>
      <c r="M714" s="713"/>
      <c r="N714" s="713"/>
      <c r="O714" s="713"/>
      <c r="P714" s="713"/>
      <c r="Q714" s="713"/>
      <c r="R714" s="713"/>
      <c r="S714" s="713"/>
      <c r="T714" s="714"/>
      <c r="U714" s="703" t="s">
        <v>733</v>
      </c>
      <c r="V714" s="704"/>
      <c r="W714" s="705"/>
      <c r="X714" s="721"/>
      <c r="Y714" s="721"/>
      <c r="Z714" s="721"/>
    </row>
    <row r="715" spans="1:27" s="62" customFormat="1" ht="17.100000000000001" customHeight="1" x14ac:dyDescent="0.15">
      <c r="A715" s="734"/>
      <c r="B715" s="913"/>
      <c r="C715" s="736"/>
      <c r="D715" s="715"/>
      <c r="E715" s="716"/>
      <c r="F715" s="716"/>
      <c r="G715" s="716"/>
      <c r="H715" s="716"/>
      <c r="I715" s="716"/>
      <c r="J715" s="716"/>
      <c r="K715" s="716"/>
      <c r="L715" s="716"/>
      <c r="M715" s="716"/>
      <c r="N715" s="716"/>
      <c r="O715" s="716"/>
      <c r="P715" s="716"/>
      <c r="Q715" s="716"/>
      <c r="R715" s="716"/>
      <c r="S715" s="716"/>
      <c r="T715" s="717"/>
      <c r="U715" s="706"/>
      <c r="V715" s="707"/>
      <c r="W715" s="708"/>
      <c r="X715" s="722"/>
      <c r="Y715" s="722"/>
      <c r="Z715" s="722"/>
      <c r="AA715" s="3"/>
    </row>
    <row r="716" spans="1:27" s="62" customFormat="1" ht="17.100000000000001" customHeight="1" x14ac:dyDescent="0.15">
      <c r="A716" s="734"/>
      <c r="B716" s="913"/>
      <c r="C716" s="736"/>
      <c r="D716" s="715"/>
      <c r="E716" s="716"/>
      <c r="F716" s="716"/>
      <c r="G716" s="716"/>
      <c r="H716" s="716"/>
      <c r="I716" s="716"/>
      <c r="J716" s="716"/>
      <c r="K716" s="716"/>
      <c r="L716" s="716"/>
      <c r="M716" s="716"/>
      <c r="N716" s="716"/>
      <c r="O716" s="716"/>
      <c r="P716" s="716"/>
      <c r="Q716" s="716"/>
      <c r="R716" s="716"/>
      <c r="S716" s="716"/>
      <c r="T716" s="717"/>
      <c r="U716" s="706"/>
      <c r="V716" s="707"/>
      <c r="W716" s="708"/>
      <c r="X716" s="722"/>
      <c r="Y716" s="722"/>
      <c r="Z716" s="722"/>
      <c r="AA716" s="3"/>
    </row>
    <row r="717" spans="1:27" s="62" customFormat="1" ht="17.100000000000001" customHeight="1" x14ac:dyDescent="0.15">
      <c r="A717" s="734"/>
      <c r="B717" s="913"/>
      <c r="C717" s="736"/>
      <c r="D717" s="715"/>
      <c r="E717" s="716"/>
      <c r="F717" s="716"/>
      <c r="G717" s="716"/>
      <c r="H717" s="716"/>
      <c r="I717" s="716"/>
      <c r="J717" s="716"/>
      <c r="K717" s="716"/>
      <c r="L717" s="716"/>
      <c r="M717" s="716"/>
      <c r="N717" s="716"/>
      <c r="O717" s="716"/>
      <c r="P717" s="716"/>
      <c r="Q717" s="716"/>
      <c r="R717" s="716"/>
      <c r="S717" s="716"/>
      <c r="T717" s="717"/>
      <c r="U717" s="706"/>
      <c r="V717" s="707"/>
      <c r="W717" s="708"/>
      <c r="X717" s="723"/>
      <c r="Y717" s="723"/>
      <c r="Z717" s="723"/>
      <c r="AA717" s="3"/>
    </row>
    <row r="718" spans="1:27" s="62" customFormat="1" ht="17.100000000000001" customHeight="1" x14ac:dyDescent="0.15">
      <c r="A718" s="734"/>
      <c r="B718" s="913"/>
      <c r="C718" s="736"/>
      <c r="D718" s="715"/>
      <c r="E718" s="716"/>
      <c r="F718" s="716"/>
      <c r="G718" s="716"/>
      <c r="H718" s="716"/>
      <c r="I718" s="716"/>
      <c r="J718" s="716"/>
      <c r="K718" s="716"/>
      <c r="L718" s="716"/>
      <c r="M718" s="716"/>
      <c r="N718" s="716"/>
      <c r="O718" s="716"/>
      <c r="P718" s="716"/>
      <c r="Q718" s="716"/>
      <c r="R718" s="716"/>
      <c r="S718" s="716"/>
      <c r="T718" s="717"/>
      <c r="U718" s="706"/>
      <c r="V718" s="707"/>
      <c r="W718" s="708"/>
      <c r="X718" s="723"/>
      <c r="Y718" s="723"/>
      <c r="Z718" s="723"/>
      <c r="AA718" s="3"/>
    </row>
    <row r="719" spans="1:27" s="62" customFormat="1" ht="17.100000000000001" customHeight="1" x14ac:dyDescent="0.15">
      <c r="A719" s="734"/>
      <c r="B719" s="913"/>
      <c r="C719" s="736"/>
      <c r="D719" s="715"/>
      <c r="E719" s="716"/>
      <c r="F719" s="716"/>
      <c r="G719" s="716"/>
      <c r="H719" s="716"/>
      <c r="I719" s="716"/>
      <c r="J719" s="716"/>
      <c r="K719" s="716"/>
      <c r="L719" s="716"/>
      <c r="M719" s="716"/>
      <c r="N719" s="716"/>
      <c r="O719" s="716"/>
      <c r="P719" s="716"/>
      <c r="Q719" s="716"/>
      <c r="R719" s="716"/>
      <c r="S719" s="716"/>
      <c r="T719" s="717"/>
      <c r="U719" s="706"/>
      <c r="V719" s="707"/>
      <c r="W719" s="708"/>
      <c r="X719" s="723"/>
      <c r="Y719" s="723"/>
      <c r="Z719" s="723"/>
      <c r="AA719" s="3"/>
    </row>
    <row r="720" spans="1:27" s="62" customFormat="1" ht="17.100000000000001" customHeight="1" x14ac:dyDescent="0.15">
      <c r="A720" s="734"/>
      <c r="B720" s="913"/>
      <c r="C720" s="736"/>
      <c r="D720" s="715"/>
      <c r="E720" s="716"/>
      <c r="F720" s="716"/>
      <c r="G720" s="716"/>
      <c r="H720" s="716"/>
      <c r="I720" s="716"/>
      <c r="J720" s="716"/>
      <c r="K720" s="716"/>
      <c r="L720" s="716"/>
      <c r="M720" s="716"/>
      <c r="N720" s="716"/>
      <c r="O720" s="716"/>
      <c r="P720" s="716"/>
      <c r="Q720" s="716"/>
      <c r="R720" s="716"/>
      <c r="S720" s="716"/>
      <c r="T720" s="717"/>
      <c r="U720" s="706"/>
      <c r="V720" s="707"/>
      <c r="W720" s="708"/>
      <c r="X720" s="723"/>
      <c r="Y720" s="723"/>
      <c r="Z720" s="723"/>
      <c r="AA720" s="3"/>
    </row>
    <row r="721" spans="1:27" s="62" customFormat="1" ht="17.100000000000001" customHeight="1" x14ac:dyDescent="0.15">
      <c r="A721" s="734"/>
      <c r="B721" s="913"/>
      <c r="C721" s="736"/>
      <c r="D721" s="715"/>
      <c r="E721" s="716"/>
      <c r="F721" s="716"/>
      <c r="G721" s="716"/>
      <c r="H721" s="716"/>
      <c r="I721" s="716"/>
      <c r="J721" s="716"/>
      <c r="K721" s="716"/>
      <c r="L721" s="716"/>
      <c r="M721" s="716"/>
      <c r="N721" s="716"/>
      <c r="O721" s="716"/>
      <c r="P721" s="716"/>
      <c r="Q721" s="716"/>
      <c r="R721" s="716"/>
      <c r="S721" s="716"/>
      <c r="T721" s="717"/>
      <c r="U721" s="706"/>
      <c r="V721" s="707"/>
      <c r="W721" s="708"/>
      <c r="X721" s="723"/>
      <c r="Y721" s="723"/>
      <c r="Z721" s="723"/>
      <c r="AA721" s="3"/>
    </row>
    <row r="722" spans="1:27" s="62" customFormat="1" ht="17.100000000000001" customHeight="1" x14ac:dyDescent="0.15">
      <c r="A722" s="737"/>
      <c r="B722" s="738"/>
      <c r="C722" s="739"/>
      <c r="D722" s="718"/>
      <c r="E722" s="719"/>
      <c r="F722" s="719"/>
      <c r="G722" s="719"/>
      <c r="H722" s="719"/>
      <c r="I722" s="719"/>
      <c r="J722" s="719"/>
      <c r="K722" s="719"/>
      <c r="L722" s="719"/>
      <c r="M722" s="719"/>
      <c r="N722" s="719"/>
      <c r="O722" s="719"/>
      <c r="P722" s="719"/>
      <c r="Q722" s="719"/>
      <c r="R722" s="719"/>
      <c r="S722" s="719"/>
      <c r="T722" s="720"/>
      <c r="U722" s="709"/>
      <c r="V722" s="710"/>
      <c r="W722" s="711"/>
      <c r="X722" s="724"/>
      <c r="Y722" s="724"/>
      <c r="Z722" s="724"/>
      <c r="AA722" s="3"/>
    </row>
    <row r="723" spans="1:27" s="62" customFormat="1" ht="17.100000000000001" customHeight="1" x14ac:dyDescent="0.15">
      <c r="A723" s="729" t="s">
        <v>865</v>
      </c>
      <c r="B723" s="1167"/>
      <c r="C723" s="1168"/>
      <c r="D723" s="712" t="s">
        <v>217</v>
      </c>
      <c r="E723" s="713"/>
      <c r="F723" s="713"/>
      <c r="G723" s="713"/>
      <c r="H723" s="713"/>
      <c r="I723" s="713"/>
      <c r="J723" s="713"/>
      <c r="K723" s="713"/>
      <c r="L723" s="713"/>
      <c r="M723" s="713"/>
      <c r="N723" s="713"/>
      <c r="O723" s="713"/>
      <c r="P723" s="713"/>
      <c r="Q723" s="713"/>
      <c r="R723" s="713"/>
      <c r="S723" s="713"/>
      <c r="T723" s="714"/>
      <c r="U723" s="943" t="s">
        <v>391</v>
      </c>
      <c r="V723" s="827"/>
      <c r="W723" s="828"/>
      <c r="X723" s="826"/>
      <c r="Y723" s="741"/>
      <c r="Z723" s="741"/>
      <c r="AA723" s="440"/>
    </row>
    <row r="724" spans="1:27" s="62" customFormat="1" ht="17.100000000000001" customHeight="1" x14ac:dyDescent="0.15">
      <c r="A724" s="1169"/>
      <c r="B724" s="1167"/>
      <c r="C724" s="1168"/>
      <c r="D724" s="745"/>
      <c r="E724" s="746"/>
      <c r="F724" s="746"/>
      <c r="G724" s="746"/>
      <c r="H724" s="746"/>
      <c r="I724" s="746"/>
      <c r="J724" s="746"/>
      <c r="K724" s="746"/>
      <c r="L724" s="746"/>
      <c r="M724" s="746"/>
      <c r="N724" s="746"/>
      <c r="O724" s="746"/>
      <c r="P724" s="746"/>
      <c r="Q724" s="746"/>
      <c r="R724" s="746"/>
      <c r="S724" s="746"/>
      <c r="T724" s="747"/>
      <c r="U724" s="1178"/>
      <c r="V724" s="1179"/>
      <c r="W724" s="1180"/>
      <c r="X724" s="701"/>
      <c r="Y724" s="742"/>
      <c r="Z724" s="742"/>
    </row>
    <row r="725" spans="1:27" s="62" customFormat="1" ht="17.100000000000001" customHeight="1" x14ac:dyDescent="0.15">
      <c r="A725" s="1169"/>
      <c r="B725" s="1167"/>
      <c r="C725" s="1168"/>
      <c r="D725" s="800" t="s">
        <v>218</v>
      </c>
      <c r="E725" s="801"/>
      <c r="F725" s="801"/>
      <c r="G725" s="801"/>
      <c r="H725" s="801"/>
      <c r="I725" s="801"/>
      <c r="J725" s="801"/>
      <c r="K725" s="801"/>
      <c r="L725" s="801"/>
      <c r="M725" s="801"/>
      <c r="N725" s="801"/>
      <c r="O725" s="801"/>
      <c r="P725" s="801"/>
      <c r="Q725" s="801"/>
      <c r="R725" s="801"/>
      <c r="S725" s="801"/>
      <c r="T725" s="801"/>
      <c r="U725" s="801"/>
      <c r="V725" s="801"/>
      <c r="W725" s="801"/>
      <c r="X725" s="802"/>
      <c r="Y725" s="706" t="s">
        <v>48</v>
      </c>
      <c r="Z725" s="831"/>
    </row>
    <row r="726" spans="1:27" s="62" customFormat="1" ht="17.100000000000001" customHeight="1" x14ac:dyDescent="0.15">
      <c r="A726" s="1169"/>
      <c r="B726" s="1167"/>
      <c r="C726" s="1168"/>
      <c r="D726" s="772"/>
      <c r="E726" s="773"/>
      <c r="F726" s="773"/>
      <c r="G726" s="773"/>
      <c r="H726" s="773"/>
      <c r="I726" s="773"/>
      <c r="J726" s="773"/>
      <c r="K726" s="773"/>
      <c r="L726" s="773"/>
      <c r="M726" s="773"/>
      <c r="N726" s="773"/>
      <c r="O726" s="773"/>
      <c r="P726" s="773"/>
      <c r="Q726" s="773"/>
      <c r="R726" s="773"/>
      <c r="S726" s="773"/>
      <c r="T726" s="773"/>
      <c r="U726" s="773"/>
      <c r="V726" s="773"/>
      <c r="W726" s="773"/>
      <c r="X726" s="774"/>
      <c r="Y726" s="829"/>
      <c r="Z726" s="831"/>
    </row>
    <row r="727" spans="1:27" s="62" customFormat="1" ht="17.100000000000001" customHeight="1" x14ac:dyDescent="0.15">
      <c r="A727" s="1169"/>
      <c r="B727" s="1167"/>
      <c r="C727" s="1168"/>
      <c r="D727" s="383"/>
      <c r="E727" s="416"/>
      <c r="F727" s="24" t="s">
        <v>71</v>
      </c>
      <c r="G727" s="384"/>
      <c r="H727" s="384"/>
      <c r="I727" s="384"/>
      <c r="J727" s="384"/>
      <c r="K727" s="384"/>
      <c r="L727" s="384"/>
      <c r="M727" s="384"/>
      <c r="N727" s="384"/>
      <c r="O727" s="384"/>
      <c r="P727" s="384"/>
      <c r="Q727" s="384"/>
      <c r="R727" s="384"/>
      <c r="S727" s="384"/>
      <c r="T727" s="384"/>
      <c r="U727" s="384"/>
      <c r="V727" s="384"/>
      <c r="W727" s="384"/>
      <c r="X727" s="413"/>
      <c r="Y727" s="829"/>
      <c r="Z727" s="831"/>
    </row>
    <row r="728" spans="1:27" s="62" customFormat="1" ht="17.100000000000001" customHeight="1" x14ac:dyDescent="0.15">
      <c r="A728" s="1169"/>
      <c r="B728" s="1167"/>
      <c r="C728" s="1168"/>
      <c r="D728" s="383"/>
      <c r="E728" s="416"/>
      <c r="F728" s="24" t="s">
        <v>72</v>
      </c>
      <c r="G728" s="384"/>
      <c r="H728" s="384"/>
      <c r="I728" s="384"/>
      <c r="J728" s="384"/>
      <c r="K728" s="384"/>
      <c r="L728" s="384"/>
      <c r="M728" s="384"/>
      <c r="N728" s="384"/>
      <c r="O728" s="384"/>
      <c r="P728" s="384"/>
      <c r="Q728" s="384"/>
      <c r="R728" s="384"/>
      <c r="S728" s="384"/>
      <c r="T728" s="384"/>
      <c r="U728" s="384"/>
      <c r="V728" s="384"/>
      <c r="W728" s="384"/>
      <c r="X728" s="413"/>
      <c r="Y728" s="829"/>
      <c r="Z728" s="831"/>
    </row>
    <row r="729" spans="1:27" s="62" customFormat="1" ht="17.100000000000001" customHeight="1" x14ac:dyDescent="0.15">
      <c r="A729" s="1169"/>
      <c r="B729" s="1167"/>
      <c r="C729" s="1168"/>
      <c r="D729" s="383"/>
      <c r="E729" s="416"/>
      <c r="F729" s="773" t="s">
        <v>73</v>
      </c>
      <c r="G729" s="773"/>
      <c r="H729" s="773"/>
      <c r="I729" s="773"/>
      <c r="J729" s="773"/>
      <c r="K729" s="773"/>
      <c r="L729" s="773"/>
      <c r="M729" s="773"/>
      <c r="N729" s="773"/>
      <c r="O729" s="773"/>
      <c r="P729" s="773"/>
      <c r="Q729" s="773"/>
      <c r="R729" s="773"/>
      <c r="S729" s="773"/>
      <c r="T729" s="773"/>
      <c r="U729" s="773"/>
      <c r="V729" s="773"/>
      <c r="W729" s="773"/>
      <c r="X729" s="774"/>
      <c r="Y729" s="829"/>
      <c r="Z729" s="831"/>
    </row>
    <row r="730" spans="1:27" s="62" customFormat="1" ht="17.100000000000001" customHeight="1" x14ac:dyDescent="0.15">
      <c r="A730" s="1169"/>
      <c r="B730" s="1167"/>
      <c r="C730" s="1168"/>
      <c r="D730" s="383"/>
      <c r="E730" s="416"/>
      <c r="F730" s="773"/>
      <c r="G730" s="773"/>
      <c r="H730" s="773"/>
      <c r="I730" s="773"/>
      <c r="J730" s="773"/>
      <c r="K730" s="773"/>
      <c r="L730" s="773"/>
      <c r="M730" s="773"/>
      <c r="N730" s="773"/>
      <c r="O730" s="773"/>
      <c r="P730" s="773"/>
      <c r="Q730" s="773"/>
      <c r="R730" s="773"/>
      <c r="S730" s="773"/>
      <c r="T730" s="773"/>
      <c r="U730" s="773"/>
      <c r="V730" s="773"/>
      <c r="W730" s="773"/>
      <c r="X730" s="774"/>
      <c r="Y730" s="829"/>
      <c r="Z730" s="831"/>
    </row>
    <row r="731" spans="1:27" s="62" customFormat="1" ht="17.100000000000001" customHeight="1" x14ac:dyDescent="0.15">
      <c r="A731" s="1169"/>
      <c r="B731" s="1167"/>
      <c r="C731" s="1168"/>
      <c r="D731" s="383"/>
      <c r="E731" s="416"/>
      <c r="F731" s="24" t="s">
        <v>130</v>
      </c>
      <c r="G731" s="384"/>
      <c r="H731" s="384"/>
      <c r="I731" s="384"/>
      <c r="J731" s="384"/>
      <c r="K731" s="384"/>
      <c r="L731" s="384"/>
      <c r="M731" s="384"/>
      <c r="N731" s="384"/>
      <c r="O731" s="384"/>
      <c r="P731" s="384"/>
      <c r="Q731" s="416"/>
      <c r="R731" s="24" t="s">
        <v>74</v>
      </c>
      <c r="S731" s="384"/>
      <c r="T731" s="384"/>
      <c r="U731" s="384"/>
      <c r="V731" s="384"/>
      <c r="W731" s="384"/>
      <c r="X731" s="413"/>
      <c r="Y731" s="829"/>
      <c r="Z731" s="831"/>
    </row>
    <row r="732" spans="1:27" s="62" customFormat="1" ht="17.100000000000001" customHeight="1" x14ac:dyDescent="0.15">
      <c r="A732" s="1169"/>
      <c r="B732" s="1167"/>
      <c r="C732" s="1168"/>
      <c r="D732" s="383"/>
      <c r="E732" s="416"/>
      <c r="F732" s="24" t="s">
        <v>75</v>
      </c>
      <c r="G732" s="384"/>
      <c r="H732" s="384"/>
      <c r="I732" s="384"/>
      <c r="J732" s="384"/>
      <c r="K732" s="384"/>
      <c r="L732" s="384"/>
      <c r="M732" s="384"/>
      <c r="N732" s="384"/>
      <c r="O732" s="384"/>
      <c r="P732" s="384"/>
      <c r="Q732" s="384"/>
      <c r="R732" s="384"/>
      <c r="S732" s="384"/>
      <c r="T732" s="384"/>
      <c r="U732" s="384"/>
      <c r="V732" s="384"/>
      <c r="W732" s="384"/>
      <c r="X732" s="413"/>
      <c r="Y732" s="829"/>
      <c r="Z732" s="831"/>
    </row>
    <row r="733" spans="1:27" s="62" customFormat="1" ht="17.100000000000001" customHeight="1" x14ac:dyDescent="0.15">
      <c r="A733" s="1169"/>
      <c r="B733" s="1167"/>
      <c r="C733" s="1168"/>
      <c r="D733" s="385"/>
      <c r="E733" s="418"/>
      <c r="F733" s="113" t="s">
        <v>118</v>
      </c>
      <c r="G733" s="386"/>
      <c r="H733" s="386"/>
      <c r="I733" s="386"/>
      <c r="J733" s="386"/>
      <c r="K733" s="386"/>
      <c r="L733" s="386"/>
      <c r="M733" s="386"/>
      <c r="N733" s="386"/>
      <c r="O733" s="386"/>
      <c r="P733" s="386"/>
      <c r="Q733" s="386"/>
      <c r="R733" s="386"/>
      <c r="S733" s="386"/>
      <c r="T733" s="386"/>
      <c r="U733" s="386"/>
      <c r="V733" s="386"/>
      <c r="W733" s="386"/>
      <c r="X733" s="406"/>
      <c r="Y733" s="832"/>
      <c r="Z733" s="834"/>
    </row>
    <row r="734" spans="1:27" s="62" customFormat="1" ht="17.100000000000001" customHeight="1" x14ac:dyDescent="0.15">
      <c r="A734" s="387"/>
      <c r="B734" s="387"/>
      <c r="C734" s="387"/>
      <c r="D734" s="387"/>
      <c r="E734" s="387"/>
      <c r="F734" s="387"/>
      <c r="G734" s="387"/>
      <c r="H734" s="387"/>
      <c r="I734" s="387"/>
      <c r="J734" s="387"/>
      <c r="K734" s="387"/>
      <c r="L734" s="387"/>
      <c r="M734" s="387"/>
      <c r="N734" s="387"/>
      <c r="O734" s="387"/>
      <c r="P734" s="387"/>
      <c r="Q734" s="387"/>
      <c r="R734" s="387"/>
      <c r="S734" s="387"/>
      <c r="T734" s="387"/>
      <c r="U734" s="391"/>
      <c r="V734" s="391"/>
      <c r="W734" s="391"/>
      <c r="X734" s="351"/>
      <c r="Y734" s="351"/>
      <c r="Z734" s="351"/>
    </row>
    <row r="735" spans="1:27" s="62" customFormat="1" ht="17.100000000000001" customHeight="1" x14ac:dyDescent="0.15">
      <c r="A735" s="1165" t="s">
        <v>119</v>
      </c>
      <c r="B735" s="1165"/>
      <c r="C735" s="1165"/>
      <c r="D735" s="1165"/>
      <c r="E735" s="1165"/>
      <c r="F735" s="1165"/>
      <c r="G735" s="1165"/>
      <c r="H735" s="1165"/>
      <c r="I735" s="1165"/>
      <c r="J735" s="1165"/>
      <c r="K735" s="1165"/>
      <c r="L735" s="1165"/>
      <c r="M735" s="1165"/>
      <c r="N735" s="1165"/>
      <c r="O735" s="1165"/>
      <c r="P735" s="1165"/>
      <c r="Q735" s="1165"/>
      <c r="R735" s="1165"/>
      <c r="S735" s="1165"/>
      <c r="T735" s="1165"/>
      <c r="U735" s="1165"/>
      <c r="V735" s="1165"/>
      <c r="W735" s="1165"/>
      <c r="X735" s="1165"/>
      <c r="Y735" s="1165"/>
      <c r="Z735" s="1165"/>
    </row>
    <row r="736" spans="1:27" s="62" customFormat="1" ht="17.100000000000001" customHeight="1" x14ac:dyDescent="0.15">
      <c r="A736" s="1166"/>
      <c r="B736" s="1166"/>
      <c r="C736" s="1166"/>
      <c r="D736" s="1166"/>
      <c r="E736" s="1166"/>
      <c r="F736" s="1166"/>
      <c r="G736" s="1166"/>
      <c r="H736" s="1166"/>
      <c r="I736" s="1166"/>
      <c r="J736" s="1166"/>
      <c r="K736" s="1166"/>
      <c r="L736" s="1166"/>
      <c r="M736" s="1166"/>
      <c r="N736" s="1166"/>
      <c r="O736" s="1166"/>
      <c r="P736" s="1166"/>
      <c r="Q736" s="1166"/>
      <c r="R736" s="1166"/>
      <c r="S736" s="1166"/>
      <c r="T736" s="1166"/>
      <c r="U736" s="1166"/>
      <c r="V736" s="1166"/>
      <c r="W736" s="1166"/>
      <c r="X736" s="1166"/>
      <c r="Y736" s="1166"/>
      <c r="Z736" s="1166"/>
    </row>
    <row r="737" spans="1:26" s="62" customFormat="1" ht="17.100000000000001" customHeight="1" x14ac:dyDescent="0.15">
      <c r="A737" s="762" t="s">
        <v>322</v>
      </c>
      <c r="B737" s="770"/>
      <c r="C737" s="771"/>
      <c r="D737" s="712" t="s">
        <v>907</v>
      </c>
      <c r="E737" s="713"/>
      <c r="F737" s="713"/>
      <c r="G737" s="713"/>
      <c r="H737" s="713"/>
      <c r="I737" s="713"/>
      <c r="J737" s="713"/>
      <c r="K737" s="713"/>
      <c r="L737" s="713"/>
      <c r="M737" s="713"/>
      <c r="N737" s="713"/>
      <c r="O737" s="713"/>
      <c r="P737" s="713"/>
      <c r="Q737" s="713"/>
      <c r="R737" s="713"/>
      <c r="S737" s="713"/>
      <c r="T737" s="714"/>
      <c r="U737" s="703" t="s">
        <v>793</v>
      </c>
      <c r="V737" s="704"/>
      <c r="W737" s="705"/>
      <c r="X737" s="904"/>
      <c r="Y737" s="904"/>
      <c r="Z737" s="904"/>
    </row>
    <row r="738" spans="1:26" s="62" customFormat="1" ht="17.100000000000001" customHeight="1" x14ac:dyDescent="0.15">
      <c r="A738" s="772"/>
      <c r="B738" s="773"/>
      <c r="C738" s="774"/>
      <c r="D738" s="715"/>
      <c r="E738" s="716"/>
      <c r="F738" s="716"/>
      <c r="G738" s="716"/>
      <c r="H738" s="716"/>
      <c r="I738" s="716"/>
      <c r="J738" s="716"/>
      <c r="K738" s="716"/>
      <c r="L738" s="716"/>
      <c r="M738" s="716"/>
      <c r="N738" s="716"/>
      <c r="O738" s="716"/>
      <c r="P738" s="716"/>
      <c r="Q738" s="716"/>
      <c r="R738" s="716"/>
      <c r="S738" s="716"/>
      <c r="T738" s="717"/>
      <c r="U738" s="706"/>
      <c r="V738" s="740"/>
      <c r="W738" s="708"/>
      <c r="X738" s="904"/>
      <c r="Y738" s="904"/>
      <c r="Z738" s="904"/>
    </row>
    <row r="739" spans="1:26" s="62" customFormat="1" ht="17.100000000000001" customHeight="1" x14ac:dyDescent="0.15">
      <c r="A739" s="772"/>
      <c r="B739" s="773"/>
      <c r="C739" s="774"/>
      <c r="D739" s="21" t="s">
        <v>9</v>
      </c>
      <c r="E739" s="11" t="s">
        <v>11</v>
      </c>
      <c r="F739" s="11"/>
      <c r="G739" s="11"/>
      <c r="H739" s="11"/>
      <c r="I739" s="11"/>
      <c r="J739" s="11"/>
      <c r="K739" s="11"/>
      <c r="L739" s="11"/>
      <c r="M739" s="11"/>
      <c r="N739" s="11"/>
      <c r="O739" s="11"/>
      <c r="P739" s="11"/>
      <c r="Q739" s="11"/>
      <c r="R739" s="11"/>
      <c r="S739" s="11"/>
      <c r="T739" s="109"/>
      <c r="U739" s="706"/>
      <c r="V739" s="740"/>
      <c r="W739" s="708"/>
      <c r="X739" s="904"/>
      <c r="Y739" s="904"/>
      <c r="Z739" s="904"/>
    </row>
    <row r="740" spans="1:26" s="62" customFormat="1" ht="17.100000000000001" customHeight="1" x14ac:dyDescent="0.15">
      <c r="A740" s="772"/>
      <c r="B740" s="773"/>
      <c r="C740" s="774"/>
      <c r="D740" s="21" t="s">
        <v>10</v>
      </c>
      <c r="E740" s="716" t="s">
        <v>12</v>
      </c>
      <c r="F740" s="716"/>
      <c r="G740" s="716"/>
      <c r="H740" s="716"/>
      <c r="I740" s="716"/>
      <c r="J740" s="716"/>
      <c r="K740" s="716"/>
      <c r="L740" s="716"/>
      <c r="M740" s="716"/>
      <c r="N740" s="716"/>
      <c r="O740" s="716"/>
      <c r="P740" s="716"/>
      <c r="Q740" s="716"/>
      <c r="R740" s="716"/>
      <c r="S740" s="716"/>
      <c r="T740" s="717"/>
      <c r="U740" s="706"/>
      <c r="V740" s="740"/>
      <c r="W740" s="708"/>
      <c r="X740" s="904"/>
      <c r="Y740" s="904"/>
      <c r="Z740" s="904"/>
    </row>
    <row r="741" spans="1:26" s="62" customFormat="1" ht="17.100000000000001" customHeight="1" x14ac:dyDescent="0.15">
      <c r="A741" s="772"/>
      <c r="B741" s="773"/>
      <c r="C741" s="774"/>
      <c r="D741" s="21"/>
      <c r="E741" s="716"/>
      <c r="F741" s="716"/>
      <c r="G741" s="716"/>
      <c r="H741" s="716"/>
      <c r="I741" s="716"/>
      <c r="J741" s="716"/>
      <c r="K741" s="716"/>
      <c r="L741" s="716"/>
      <c r="M741" s="716"/>
      <c r="N741" s="716"/>
      <c r="O741" s="716"/>
      <c r="P741" s="716"/>
      <c r="Q741" s="716"/>
      <c r="R741" s="716"/>
      <c r="S741" s="716"/>
      <c r="T741" s="717"/>
      <c r="U741" s="706"/>
      <c r="V741" s="740"/>
      <c r="W741" s="708"/>
      <c r="X741" s="904"/>
      <c r="Y741" s="904"/>
      <c r="Z741" s="904"/>
    </row>
    <row r="742" spans="1:26" s="62" customFormat="1" ht="17.100000000000001" customHeight="1" x14ac:dyDescent="0.15">
      <c r="A742" s="772"/>
      <c r="B742" s="773"/>
      <c r="C742" s="774"/>
      <c r="D742" s="21" t="s">
        <v>13</v>
      </c>
      <c r="E742" s="11" t="s">
        <v>323</v>
      </c>
      <c r="F742" s="11"/>
      <c r="G742" s="11"/>
      <c r="H742" s="11"/>
      <c r="I742" s="11"/>
      <c r="J742" s="11"/>
      <c r="K742" s="11"/>
      <c r="L742" s="11"/>
      <c r="M742" s="11"/>
      <c r="N742" s="11"/>
      <c r="O742" s="11"/>
      <c r="P742" s="11"/>
      <c r="Q742" s="11"/>
      <c r="R742" s="11"/>
      <c r="S742" s="11"/>
      <c r="T742" s="109"/>
      <c r="U742" s="706"/>
      <c r="V742" s="740"/>
      <c r="W742" s="708"/>
      <c r="X742" s="904"/>
      <c r="Y742" s="904"/>
      <c r="Z742" s="904"/>
    </row>
    <row r="743" spans="1:26" s="62" customFormat="1" ht="17.100000000000001" customHeight="1" x14ac:dyDescent="0.15">
      <c r="A743" s="772"/>
      <c r="B743" s="773"/>
      <c r="C743" s="774"/>
      <c r="D743" s="21" t="s">
        <v>14</v>
      </c>
      <c r="E743" s="773" t="s">
        <v>327</v>
      </c>
      <c r="F743" s="773"/>
      <c r="G743" s="773"/>
      <c r="H743" s="773"/>
      <c r="I743" s="773"/>
      <c r="J743" s="773"/>
      <c r="K743" s="773"/>
      <c r="L743" s="773"/>
      <c r="M743" s="773"/>
      <c r="N743" s="773"/>
      <c r="O743" s="773"/>
      <c r="P743" s="773"/>
      <c r="Q743" s="773"/>
      <c r="R743" s="773"/>
      <c r="S743" s="773"/>
      <c r="T743" s="774"/>
      <c r="U743" s="706"/>
      <c r="V743" s="740"/>
      <c r="W743" s="708"/>
      <c r="X743" s="904"/>
      <c r="Y743" s="904"/>
      <c r="Z743" s="904"/>
    </row>
    <row r="744" spans="1:26" s="62" customFormat="1" ht="17.100000000000001" customHeight="1" x14ac:dyDescent="0.15">
      <c r="A744" s="772"/>
      <c r="B744" s="773"/>
      <c r="C744" s="774"/>
      <c r="D744" s="21"/>
      <c r="E744" s="773"/>
      <c r="F744" s="773"/>
      <c r="G744" s="773"/>
      <c r="H744" s="773"/>
      <c r="I744" s="773"/>
      <c r="J744" s="773"/>
      <c r="K744" s="773"/>
      <c r="L744" s="773"/>
      <c r="M744" s="773"/>
      <c r="N744" s="773"/>
      <c r="O744" s="773"/>
      <c r="P744" s="773"/>
      <c r="Q744" s="773"/>
      <c r="R744" s="773"/>
      <c r="S744" s="773"/>
      <c r="T744" s="774"/>
      <c r="U744" s="706"/>
      <c r="V744" s="740"/>
      <c r="W744" s="708"/>
      <c r="X744" s="904"/>
      <c r="Y744" s="904"/>
      <c r="Z744" s="904"/>
    </row>
    <row r="745" spans="1:26" s="62" customFormat="1" ht="17.100000000000001" customHeight="1" x14ac:dyDescent="0.15">
      <c r="A745" s="772"/>
      <c r="B745" s="773"/>
      <c r="C745" s="774"/>
      <c r="D745" s="21" t="s">
        <v>15</v>
      </c>
      <c r="E745" s="3" t="s">
        <v>324</v>
      </c>
      <c r="F745" s="11"/>
      <c r="G745" s="11"/>
      <c r="H745" s="11"/>
      <c r="I745" s="11"/>
      <c r="J745" s="11"/>
      <c r="K745" s="11"/>
      <c r="L745" s="11"/>
      <c r="M745" s="11"/>
      <c r="N745" s="11"/>
      <c r="O745" s="11"/>
      <c r="P745" s="11"/>
      <c r="Q745" s="11"/>
      <c r="R745" s="11"/>
      <c r="S745" s="11"/>
      <c r="T745" s="109"/>
      <c r="U745" s="706"/>
      <c r="V745" s="740"/>
      <c r="W745" s="708"/>
      <c r="X745" s="904"/>
      <c r="Y745" s="904"/>
      <c r="Z745" s="904"/>
    </row>
    <row r="746" spans="1:26" s="62" customFormat="1" ht="17.100000000000001" customHeight="1" x14ac:dyDescent="0.15">
      <c r="A746" s="772"/>
      <c r="B746" s="773"/>
      <c r="C746" s="774"/>
      <c r="D746" s="21" t="s">
        <v>16</v>
      </c>
      <c r="E746" s="11" t="s">
        <v>19</v>
      </c>
      <c r="F746" s="11"/>
      <c r="G746" s="11"/>
      <c r="H746" s="11"/>
      <c r="I746" s="11"/>
      <c r="J746" s="11"/>
      <c r="K746" s="11"/>
      <c r="L746" s="11"/>
      <c r="M746" s="11"/>
      <c r="N746" s="11"/>
      <c r="O746" s="11"/>
      <c r="P746" s="11"/>
      <c r="Q746" s="11"/>
      <c r="R746" s="11"/>
      <c r="S746" s="11"/>
      <c r="T746" s="109"/>
      <c r="U746" s="706"/>
      <c r="V746" s="740"/>
      <c r="W746" s="708"/>
      <c r="X746" s="904"/>
      <c r="Y746" s="904"/>
      <c r="Z746" s="904"/>
    </row>
    <row r="747" spans="1:26" s="62" customFormat="1" ht="17.100000000000001" customHeight="1" x14ac:dyDescent="0.15">
      <c r="A747" s="772"/>
      <c r="B747" s="773"/>
      <c r="C747" s="774"/>
      <c r="D747" s="21" t="s">
        <v>17</v>
      </c>
      <c r="E747" s="716" t="s">
        <v>325</v>
      </c>
      <c r="F747" s="716"/>
      <c r="G747" s="716"/>
      <c r="H747" s="716"/>
      <c r="I747" s="716"/>
      <c r="J747" s="716"/>
      <c r="K747" s="716"/>
      <c r="L747" s="716"/>
      <c r="M747" s="716"/>
      <c r="N747" s="716"/>
      <c r="O747" s="716"/>
      <c r="P747" s="716"/>
      <c r="Q747" s="716"/>
      <c r="R747" s="716"/>
      <c r="S747" s="716"/>
      <c r="T747" s="717"/>
      <c r="U747" s="706"/>
      <c r="V747" s="740"/>
      <c r="W747" s="708"/>
      <c r="X747" s="904"/>
      <c r="Y747" s="904"/>
      <c r="Z747" s="904"/>
    </row>
    <row r="748" spans="1:26" s="62" customFormat="1" ht="17.100000000000001" customHeight="1" x14ac:dyDescent="0.15">
      <c r="A748" s="772"/>
      <c r="B748" s="773"/>
      <c r="C748" s="774"/>
      <c r="D748" s="21"/>
      <c r="E748" s="716"/>
      <c r="F748" s="716"/>
      <c r="G748" s="716"/>
      <c r="H748" s="716"/>
      <c r="I748" s="716"/>
      <c r="J748" s="716"/>
      <c r="K748" s="716"/>
      <c r="L748" s="716"/>
      <c r="M748" s="716"/>
      <c r="N748" s="716"/>
      <c r="O748" s="716"/>
      <c r="P748" s="716"/>
      <c r="Q748" s="716"/>
      <c r="R748" s="716"/>
      <c r="S748" s="716"/>
      <c r="T748" s="717"/>
      <c r="U748" s="706"/>
      <c r="V748" s="740"/>
      <c r="W748" s="708"/>
      <c r="X748" s="904"/>
      <c r="Y748" s="904"/>
      <c r="Z748" s="904"/>
    </row>
    <row r="749" spans="1:26" s="62" customFormat="1" ht="17.100000000000001" customHeight="1" x14ac:dyDescent="0.15">
      <c r="A749" s="772"/>
      <c r="B749" s="773"/>
      <c r="C749" s="774"/>
      <c r="D749" s="21"/>
      <c r="E749" s="716"/>
      <c r="F749" s="716"/>
      <c r="G749" s="716"/>
      <c r="H749" s="716"/>
      <c r="I749" s="716"/>
      <c r="J749" s="716"/>
      <c r="K749" s="716"/>
      <c r="L749" s="716"/>
      <c r="M749" s="716"/>
      <c r="N749" s="716"/>
      <c r="O749" s="716"/>
      <c r="P749" s="716"/>
      <c r="Q749" s="716"/>
      <c r="R749" s="716"/>
      <c r="S749" s="716"/>
      <c r="T749" s="717"/>
      <c r="U749" s="706"/>
      <c r="V749" s="740"/>
      <c r="W749" s="708"/>
      <c r="X749" s="904"/>
      <c r="Y749" s="904"/>
      <c r="Z749" s="904"/>
    </row>
    <row r="750" spans="1:26" s="62" customFormat="1" ht="17.100000000000001" customHeight="1" x14ac:dyDescent="0.15">
      <c r="A750" s="772"/>
      <c r="B750" s="773"/>
      <c r="C750" s="774"/>
      <c r="D750" s="21" t="s">
        <v>18</v>
      </c>
      <c r="E750" s="773" t="s">
        <v>326</v>
      </c>
      <c r="F750" s="773"/>
      <c r="G750" s="773"/>
      <c r="H750" s="773"/>
      <c r="I750" s="773"/>
      <c r="J750" s="773"/>
      <c r="K750" s="773"/>
      <c r="L750" s="773"/>
      <c r="M750" s="773"/>
      <c r="N750" s="773"/>
      <c r="O750" s="773"/>
      <c r="P750" s="773"/>
      <c r="Q750" s="773"/>
      <c r="R750" s="773"/>
      <c r="S750" s="773"/>
      <c r="T750" s="774"/>
      <c r="U750" s="706"/>
      <c r="V750" s="740"/>
      <c r="W750" s="708"/>
      <c r="X750" s="904"/>
      <c r="Y750" s="904"/>
      <c r="Z750" s="904"/>
    </row>
    <row r="751" spans="1:26" s="62" customFormat="1" ht="17.100000000000001" customHeight="1" x14ac:dyDescent="0.15">
      <c r="A751" s="772"/>
      <c r="B751" s="773"/>
      <c r="C751" s="774"/>
      <c r="D751" s="21"/>
      <c r="E751" s="773"/>
      <c r="F751" s="773"/>
      <c r="G751" s="773"/>
      <c r="H751" s="773"/>
      <c r="I751" s="773"/>
      <c r="J751" s="773"/>
      <c r="K751" s="773"/>
      <c r="L751" s="773"/>
      <c r="M751" s="773"/>
      <c r="N751" s="773"/>
      <c r="O751" s="773"/>
      <c r="P751" s="773"/>
      <c r="Q751" s="773"/>
      <c r="R751" s="773"/>
      <c r="S751" s="773"/>
      <c r="T751" s="774"/>
      <c r="U751" s="706"/>
      <c r="V751" s="740"/>
      <c r="W751" s="708"/>
      <c r="X751" s="904"/>
      <c r="Y751" s="904"/>
      <c r="Z751" s="904"/>
    </row>
    <row r="752" spans="1:26" s="62" customFormat="1" ht="17.100000000000001" customHeight="1" x14ac:dyDescent="0.15">
      <c r="A752" s="848"/>
      <c r="B752" s="775"/>
      <c r="C752" s="776"/>
      <c r="D752" s="116" t="s">
        <v>54</v>
      </c>
      <c r="E752" s="117" t="s">
        <v>55</v>
      </c>
      <c r="F752" s="118"/>
      <c r="G752" s="118"/>
      <c r="H752" s="118"/>
      <c r="I752" s="118"/>
      <c r="J752" s="118"/>
      <c r="K752" s="118"/>
      <c r="L752" s="118"/>
      <c r="M752" s="118"/>
      <c r="N752" s="118"/>
      <c r="O752" s="118"/>
      <c r="P752" s="118"/>
      <c r="Q752" s="118"/>
      <c r="R752" s="118"/>
      <c r="S752" s="118"/>
      <c r="T752" s="119"/>
      <c r="U752" s="709"/>
      <c r="V752" s="710"/>
      <c r="W752" s="711"/>
      <c r="X752" s="904"/>
      <c r="Y752" s="904"/>
      <c r="Z752" s="904"/>
    </row>
    <row r="753" spans="1:26" s="62" customFormat="1" ht="17.100000000000001" customHeight="1" x14ac:dyDescent="0.15">
      <c r="A753" s="395"/>
      <c r="B753" s="395"/>
      <c r="C753" s="395"/>
      <c r="D753" s="120"/>
      <c r="E753" s="120"/>
      <c r="F753" s="120"/>
      <c r="G753" s="120"/>
      <c r="H753" s="120"/>
      <c r="I753" s="120"/>
      <c r="J753" s="120"/>
      <c r="K753" s="120"/>
      <c r="L753" s="120"/>
      <c r="M753" s="120"/>
      <c r="N753" s="120"/>
      <c r="O753" s="120"/>
      <c r="P753" s="120"/>
      <c r="Q753" s="120"/>
      <c r="R753" s="120"/>
      <c r="S753" s="120"/>
      <c r="T753" s="120"/>
      <c r="U753" s="392"/>
      <c r="V753" s="392"/>
      <c r="W753" s="387"/>
      <c r="X753" s="387"/>
      <c r="Y753" s="409"/>
      <c r="Z753" s="409"/>
    </row>
    <row r="754" spans="1:26" s="62" customFormat="1" ht="17.100000000000001" customHeight="1" x14ac:dyDescent="0.15">
      <c r="A754" s="1165" t="s">
        <v>120</v>
      </c>
      <c r="B754" s="1165"/>
      <c r="C754" s="1165"/>
      <c r="D754" s="1165"/>
      <c r="E754" s="1165"/>
      <c r="F754" s="1165"/>
      <c r="G754" s="1165"/>
      <c r="H754" s="1165"/>
      <c r="I754" s="1165"/>
      <c r="J754" s="1165"/>
      <c r="K754" s="1165"/>
      <c r="L754" s="1165"/>
      <c r="M754" s="1165"/>
      <c r="N754" s="1165"/>
      <c r="O754" s="1165"/>
      <c r="P754" s="1165"/>
      <c r="Q754" s="1165"/>
      <c r="R754" s="1165"/>
      <c r="S754" s="1165"/>
      <c r="T754" s="1165"/>
      <c r="U754" s="1165"/>
      <c r="V754" s="1165"/>
      <c r="W754" s="1165"/>
      <c r="X754" s="1165"/>
      <c r="Y754" s="1165"/>
      <c r="Z754" s="1165"/>
    </row>
    <row r="755" spans="1:26" s="62" customFormat="1" ht="17.100000000000001" customHeight="1" x14ac:dyDescent="0.15">
      <c r="A755" s="1166"/>
      <c r="B755" s="1166"/>
      <c r="C755" s="1166"/>
      <c r="D755" s="1166"/>
      <c r="E755" s="1166"/>
      <c r="F755" s="1166"/>
      <c r="G755" s="1166"/>
      <c r="H755" s="1166"/>
      <c r="I755" s="1166"/>
      <c r="J755" s="1166"/>
      <c r="K755" s="1166"/>
      <c r="L755" s="1166"/>
      <c r="M755" s="1166"/>
      <c r="N755" s="1166"/>
      <c r="O755" s="1166"/>
      <c r="P755" s="1166"/>
      <c r="Q755" s="1166"/>
      <c r="R755" s="1166"/>
      <c r="S755" s="1166"/>
      <c r="T755" s="1166"/>
      <c r="U755" s="1166"/>
      <c r="V755" s="1166"/>
      <c r="W755" s="1166"/>
      <c r="X755" s="1166"/>
      <c r="Y755" s="1166"/>
      <c r="Z755" s="1166"/>
    </row>
    <row r="756" spans="1:26" s="62" customFormat="1" ht="17.100000000000001" customHeight="1" x14ac:dyDescent="0.15">
      <c r="A756" s="712" t="s">
        <v>656</v>
      </c>
      <c r="B756" s="713"/>
      <c r="C756" s="713"/>
      <c r="D756" s="900" t="s">
        <v>328</v>
      </c>
      <c r="E756" s="870"/>
      <c r="F756" s="870"/>
      <c r="G756" s="870"/>
      <c r="H756" s="870"/>
      <c r="I756" s="870"/>
      <c r="J756" s="870"/>
      <c r="K756" s="870"/>
      <c r="L756" s="870"/>
      <c r="M756" s="870"/>
      <c r="N756" s="870"/>
      <c r="O756" s="870"/>
      <c r="P756" s="870"/>
      <c r="Q756" s="870"/>
      <c r="R756" s="870"/>
      <c r="S756" s="870"/>
      <c r="T756" s="901"/>
      <c r="U756" s="704" t="s">
        <v>392</v>
      </c>
      <c r="V756" s="704"/>
      <c r="W756" s="705"/>
      <c r="X756" s="756"/>
      <c r="Y756" s="756"/>
      <c r="Z756" s="756"/>
    </row>
    <row r="757" spans="1:26" s="62" customFormat="1" ht="17.100000000000001" customHeight="1" x14ac:dyDescent="0.15">
      <c r="A757" s="715"/>
      <c r="B757" s="716"/>
      <c r="C757" s="716"/>
      <c r="D757" s="876"/>
      <c r="E757" s="877"/>
      <c r="F757" s="877"/>
      <c r="G757" s="877"/>
      <c r="H757" s="877"/>
      <c r="I757" s="877"/>
      <c r="J757" s="877"/>
      <c r="K757" s="877"/>
      <c r="L757" s="877"/>
      <c r="M757" s="877"/>
      <c r="N757" s="877"/>
      <c r="O757" s="877"/>
      <c r="P757" s="877"/>
      <c r="Q757" s="877"/>
      <c r="R757" s="877"/>
      <c r="S757" s="877"/>
      <c r="T757" s="878"/>
      <c r="U757" s="740"/>
      <c r="V757" s="740"/>
      <c r="W757" s="708"/>
      <c r="X757" s="700"/>
      <c r="Y757" s="700"/>
      <c r="Z757" s="700"/>
    </row>
    <row r="758" spans="1:26" s="62" customFormat="1" ht="17.100000000000001" customHeight="1" x14ac:dyDescent="0.15">
      <c r="A758" s="715"/>
      <c r="B758" s="716"/>
      <c r="C758" s="716"/>
      <c r="D758" s="121" t="s">
        <v>329</v>
      </c>
      <c r="E758" s="384"/>
      <c r="F758" s="384"/>
      <c r="G758" s="384"/>
      <c r="H758" s="384"/>
      <c r="I758" s="384"/>
      <c r="J758" s="384"/>
      <c r="K758" s="384"/>
      <c r="L758" s="384"/>
      <c r="M758" s="384"/>
      <c r="N758" s="384"/>
      <c r="O758" s="384"/>
      <c r="P758" s="384"/>
      <c r="Q758" s="384"/>
      <c r="R758" s="384"/>
      <c r="S758" s="384"/>
      <c r="T758" s="420"/>
      <c r="U758" s="740"/>
      <c r="V758" s="740"/>
      <c r="W758" s="708"/>
      <c r="X758" s="700"/>
      <c r="Y758" s="700"/>
      <c r="Z758" s="700"/>
    </row>
    <row r="759" spans="1:26" s="62" customFormat="1" ht="17.100000000000001" customHeight="1" x14ac:dyDescent="0.15">
      <c r="A759" s="850"/>
      <c r="B759" s="851"/>
      <c r="C759" s="851"/>
      <c r="D759" s="122"/>
      <c r="E759" s="835" t="s">
        <v>78</v>
      </c>
      <c r="F759" s="835"/>
      <c r="G759" s="835"/>
      <c r="H759" s="835"/>
      <c r="I759" s="835"/>
      <c r="J759" s="835"/>
      <c r="K759" s="835"/>
      <c r="L759" s="835"/>
      <c r="M759" s="835"/>
      <c r="N759" s="835"/>
      <c r="O759" s="835"/>
      <c r="P759" s="835"/>
      <c r="Q759" s="835"/>
      <c r="R759" s="835"/>
      <c r="S759" s="835"/>
      <c r="T759" s="836"/>
      <c r="U759" s="740"/>
      <c r="V759" s="740"/>
      <c r="W759" s="708"/>
      <c r="X759" s="700"/>
      <c r="Y759" s="700"/>
      <c r="Z759" s="700"/>
    </row>
    <row r="760" spans="1:26" s="62" customFormat="1" ht="17.100000000000001" customHeight="1" x14ac:dyDescent="0.15">
      <c r="A760" s="852"/>
      <c r="B760" s="853"/>
      <c r="C760" s="853"/>
      <c r="D760" s="385"/>
      <c r="E760" s="902"/>
      <c r="F760" s="902"/>
      <c r="G760" s="902"/>
      <c r="H760" s="902"/>
      <c r="I760" s="902"/>
      <c r="J760" s="902"/>
      <c r="K760" s="902"/>
      <c r="L760" s="902"/>
      <c r="M760" s="902"/>
      <c r="N760" s="902"/>
      <c r="O760" s="902"/>
      <c r="P760" s="902"/>
      <c r="Q760" s="902"/>
      <c r="R760" s="902"/>
      <c r="S760" s="902"/>
      <c r="T760" s="903"/>
      <c r="U760" s="710"/>
      <c r="V760" s="710"/>
      <c r="W760" s="711"/>
      <c r="X760" s="768"/>
      <c r="Y760" s="768"/>
      <c r="Z760" s="768"/>
    </row>
    <row r="761" spans="1:26" s="62" customFormat="1" ht="17.100000000000001" customHeight="1" x14ac:dyDescent="0.15">
      <c r="A761" s="854" t="s">
        <v>657</v>
      </c>
      <c r="B761" s="855"/>
      <c r="C761" s="856"/>
      <c r="D761" s="762" t="s">
        <v>393</v>
      </c>
      <c r="E761" s="770"/>
      <c r="F761" s="770"/>
      <c r="G761" s="770"/>
      <c r="H761" s="770"/>
      <c r="I761" s="770"/>
      <c r="J761" s="770"/>
      <c r="K761" s="770"/>
      <c r="L761" s="770"/>
      <c r="M761" s="770"/>
      <c r="N761" s="770"/>
      <c r="O761" s="770"/>
      <c r="P761" s="770"/>
      <c r="Q761" s="770"/>
      <c r="R761" s="770"/>
      <c r="S761" s="770"/>
      <c r="T761" s="771"/>
      <c r="U761" s="703" t="s">
        <v>330</v>
      </c>
      <c r="V761" s="704"/>
      <c r="W761" s="705"/>
      <c r="X761" s="728"/>
      <c r="Y761" s="972"/>
      <c r="Z761" s="728"/>
    </row>
    <row r="762" spans="1:26" s="62" customFormat="1" ht="17.100000000000001" customHeight="1" x14ac:dyDescent="0.15">
      <c r="A762" s="857"/>
      <c r="B762" s="858"/>
      <c r="C762" s="859"/>
      <c r="D762" s="772"/>
      <c r="E762" s="773"/>
      <c r="F762" s="773"/>
      <c r="G762" s="773"/>
      <c r="H762" s="773"/>
      <c r="I762" s="773"/>
      <c r="J762" s="773"/>
      <c r="K762" s="773"/>
      <c r="L762" s="773"/>
      <c r="M762" s="773"/>
      <c r="N762" s="773"/>
      <c r="O762" s="773"/>
      <c r="P762" s="773"/>
      <c r="Q762" s="773"/>
      <c r="R762" s="773"/>
      <c r="S762" s="773"/>
      <c r="T762" s="774"/>
      <c r="U762" s="706"/>
      <c r="V762" s="740"/>
      <c r="W762" s="708"/>
      <c r="X762" s="726"/>
      <c r="Y762" s="785"/>
      <c r="Z762" s="726"/>
    </row>
    <row r="763" spans="1:26" s="62" customFormat="1" ht="17.100000000000001" customHeight="1" x14ac:dyDescent="0.15">
      <c r="A763" s="857"/>
      <c r="B763" s="858"/>
      <c r="C763" s="859"/>
      <c r="D763" s="848"/>
      <c r="E763" s="775"/>
      <c r="F763" s="775"/>
      <c r="G763" s="775"/>
      <c r="H763" s="775"/>
      <c r="I763" s="775"/>
      <c r="J763" s="775"/>
      <c r="K763" s="775"/>
      <c r="L763" s="775"/>
      <c r="M763" s="775"/>
      <c r="N763" s="775"/>
      <c r="O763" s="775"/>
      <c r="P763" s="775"/>
      <c r="Q763" s="775"/>
      <c r="R763" s="775"/>
      <c r="S763" s="775"/>
      <c r="T763" s="776"/>
      <c r="U763" s="706"/>
      <c r="V763" s="740"/>
      <c r="W763" s="708"/>
      <c r="X763" s="726"/>
      <c r="Y763" s="785"/>
      <c r="Z763" s="726"/>
    </row>
    <row r="764" spans="1:26" s="62" customFormat="1" ht="17.100000000000001" customHeight="1" x14ac:dyDescent="0.15">
      <c r="A764" s="854" t="s">
        <v>658</v>
      </c>
      <c r="B764" s="855"/>
      <c r="C764" s="856"/>
      <c r="D764" s="762" t="s">
        <v>394</v>
      </c>
      <c r="E764" s="770"/>
      <c r="F764" s="770"/>
      <c r="G764" s="770"/>
      <c r="H764" s="770"/>
      <c r="I764" s="770"/>
      <c r="J764" s="770"/>
      <c r="K764" s="770"/>
      <c r="L764" s="770"/>
      <c r="M764" s="770"/>
      <c r="N764" s="770"/>
      <c r="O764" s="770"/>
      <c r="P764" s="770"/>
      <c r="Q764" s="770"/>
      <c r="R764" s="770"/>
      <c r="S764" s="770"/>
      <c r="T764" s="771"/>
      <c r="U764" s="706"/>
      <c r="V764" s="740"/>
      <c r="W764" s="708"/>
      <c r="X764" s="725"/>
      <c r="Y764" s="882"/>
      <c r="Z764" s="725"/>
    </row>
    <row r="765" spans="1:26" s="62" customFormat="1" ht="17.100000000000001" customHeight="1" x14ac:dyDescent="0.15">
      <c r="A765" s="857"/>
      <c r="B765" s="858"/>
      <c r="C765" s="859"/>
      <c r="D765" s="772"/>
      <c r="E765" s="773"/>
      <c r="F765" s="773"/>
      <c r="G765" s="773"/>
      <c r="H765" s="773"/>
      <c r="I765" s="773"/>
      <c r="J765" s="773"/>
      <c r="K765" s="773"/>
      <c r="L765" s="773"/>
      <c r="M765" s="773"/>
      <c r="N765" s="773"/>
      <c r="O765" s="773"/>
      <c r="P765" s="773"/>
      <c r="Q765" s="773"/>
      <c r="R765" s="773"/>
      <c r="S765" s="773"/>
      <c r="T765" s="774"/>
      <c r="U765" s="706"/>
      <c r="V765" s="740"/>
      <c r="W765" s="708"/>
      <c r="X765" s="726"/>
      <c r="Y765" s="785"/>
      <c r="Z765" s="726"/>
    </row>
    <row r="766" spans="1:26" s="62" customFormat="1" ht="17.100000000000001" customHeight="1" x14ac:dyDescent="0.15">
      <c r="A766" s="865"/>
      <c r="B766" s="866"/>
      <c r="C766" s="867"/>
      <c r="D766" s="848"/>
      <c r="E766" s="775"/>
      <c r="F766" s="775"/>
      <c r="G766" s="775"/>
      <c r="H766" s="775"/>
      <c r="I766" s="775"/>
      <c r="J766" s="775"/>
      <c r="K766" s="775"/>
      <c r="L766" s="775"/>
      <c r="M766" s="775"/>
      <c r="N766" s="775"/>
      <c r="O766" s="775"/>
      <c r="P766" s="775"/>
      <c r="Q766" s="775"/>
      <c r="R766" s="775"/>
      <c r="S766" s="775"/>
      <c r="T766" s="776"/>
      <c r="U766" s="709"/>
      <c r="V766" s="710"/>
      <c r="W766" s="711"/>
      <c r="X766" s="891"/>
      <c r="Y766" s="1011"/>
      <c r="Z766" s="891"/>
    </row>
    <row r="767" spans="1:26" s="62" customFormat="1" ht="17.100000000000001" customHeight="1" x14ac:dyDescent="0.15">
      <c r="A767" s="762" t="s">
        <v>659</v>
      </c>
      <c r="B767" s="770"/>
      <c r="C767" s="770"/>
      <c r="D767" s="762" t="s">
        <v>395</v>
      </c>
      <c r="E767" s="770"/>
      <c r="F767" s="770"/>
      <c r="G767" s="770"/>
      <c r="H767" s="770"/>
      <c r="I767" s="770"/>
      <c r="J767" s="770"/>
      <c r="K767" s="770"/>
      <c r="L767" s="770"/>
      <c r="M767" s="770"/>
      <c r="N767" s="770"/>
      <c r="O767" s="770"/>
      <c r="P767" s="770"/>
      <c r="Q767" s="770"/>
      <c r="R767" s="770"/>
      <c r="S767" s="770"/>
      <c r="T767" s="771"/>
      <c r="U767" s="704" t="s">
        <v>121</v>
      </c>
      <c r="V767" s="704"/>
      <c r="W767" s="705"/>
      <c r="X767" s="896"/>
      <c r="Y767" s="896"/>
      <c r="Z767" s="896"/>
    </row>
    <row r="768" spans="1:26" s="62" customFormat="1" ht="17.100000000000001" customHeight="1" x14ac:dyDescent="0.15">
      <c r="A768" s="772"/>
      <c r="B768" s="773"/>
      <c r="C768" s="773"/>
      <c r="D768" s="772"/>
      <c r="E768" s="773"/>
      <c r="F768" s="773"/>
      <c r="G768" s="773"/>
      <c r="H768" s="773"/>
      <c r="I768" s="773"/>
      <c r="J768" s="773"/>
      <c r="K768" s="773"/>
      <c r="L768" s="773"/>
      <c r="M768" s="773"/>
      <c r="N768" s="773"/>
      <c r="O768" s="773"/>
      <c r="P768" s="773"/>
      <c r="Q768" s="773"/>
      <c r="R768" s="773"/>
      <c r="S768" s="773"/>
      <c r="T768" s="774"/>
      <c r="U768" s="740"/>
      <c r="V768" s="740"/>
      <c r="W768" s="708"/>
      <c r="X768" s="896"/>
      <c r="Y768" s="896"/>
      <c r="Z768" s="896"/>
    </row>
    <row r="769" spans="1:26" s="62" customFormat="1" ht="17.100000000000001" customHeight="1" x14ac:dyDescent="0.15">
      <c r="A769" s="772"/>
      <c r="B769" s="773"/>
      <c r="C769" s="773"/>
      <c r="D769" s="772"/>
      <c r="E769" s="773"/>
      <c r="F769" s="773"/>
      <c r="G769" s="773"/>
      <c r="H769" s="773"/>
      <c r="I769" s="773"/>
      <c r="J769" s="773"/>
      <c r="K769" s="773"/>
      <c r="L769" s="773"/>
      <c r="M769" s="773"/>
      <c r="N769" s="773"/>
      <c r="O769" s="773"/>
      <c r="P769" s="773"/>
      <c r="Q769" s="773"/>
      <c r="R769" s="773"/>
      <c r="S769" s="773"/>
      <c r="T769" s="774"/>
      <c r="U769" s="740"/>
      <c r="V769" s="740"/>
      <c r="W769" s="708"/>
      <c r="X769" s="896"/>
      <c r="Y769" s="896"/>
      <c r="Z769" s="896"/>
    </row>
    <row r="770" spans="1:26" s="62" customFormat="1" ht="17.100000000000001" customHeight="1" x14ac:dyDescent="0.15">
      <c r="A770" s="772"/>
      <c r="B770" s="773"/>
      <c r="C770" s="773"/>
      <c r="D770" s="397" t="s">
        <v>332</v>
      </c>
      <c r="E770" s="368"/>
      <c r="F770" s="368"/>
      <c r="G770" s="368"/>
      <c r="H770" s="368"/>
      <c r="I770" s="368"/>
      <c r="J770" s="368"/>
      <c r="K770" s="368"/>
      <c r="L770" s="368"/>
      <c r="M770" s="368"/>
      <c r="N770" s="368"/>
      <c r="O770" s="368"/>
      <c r="P770" s="368"/>
      <c r="Q770" s="368"/>
      <c r="R770" s="368"/>
      <c r="S770" s="368"/>
      <c r="T770" s="369"/>
      <c r="U770" s="740"/>
      <c r="V770" s="740"/>
      <c r="W770" s="708"/>
      <c r="X770" s="896"/>
      <c r="Y770" s="896"/>
      <c r="Z770" s="896"/>
    </row>
    <row r="771" spans="1:26" s="62" customFormat="1" ht="17.100000000000001" customHeight="1" x14ac:dyDescent="0.15">
      <c r="A771" s="772"/>
      <c r="B771" s="773"/>
      <c r="C771" s="773"/>
      <c r="D771" s="122"/>
      <c r="E771" s="23" t="s">
        <v>76</v>
      </c>
      <c r="F771" s="11" t="s">
        <v>67</v>
      </c>
      <c r="G771" s="368"/>
      <c r="H771" s="368"/>
      <c r="I771" s="368"/>
      <c r="J771" s="368"/>
      <c r="K771" s="368"/>
      <c r="L771" s="368"/>
      <c r="M771" s="368"/>
      <c r="N771" s="368"/>
      <c r="O771" s="368"/>
      <c r="P771" s="368"/>
      <c r="Q771" s="368"/>
      <c r="R771" s="368"/>
      <c r="S771" s="368"/>
      <c r="T771" s="369"/>
      <c r="U771" s="740"/>
      <c r="V771" s="740"/>
      <c r="W771" s="708"/>
      <c r="X771" s="896"/>
      <c r="Y771" s="896"/>
      <c r="Z771" s="896"/>
    </row>
    <row r="772" spans="1:26" s="62" customFormat="1" ht="17.100000000000001" customHeight="1" x14ac:dyDescent="0.15">
      <c r="A772" s="772"/>
      <c r="B772" s="773"/>
      <c r="C772" s="773"/>
      <c r="D772" s="122"/>
      <c r="E772" s="23" t="s">
        <v>60</v>
      </c>
      <c r="F772" s="773" t="s">
        <v>79</v>
      </c>
      <c r="G772" s="773"/>
      <c r="H772" s="773"/>
      <c r="I772" s="773"/>
      <c r="J772" s="773"/>
      <c r="K772" s="773"/>
      <c r="L772" s="773"/>
      <c r="M772" s="773"/>
      <c r="N772" s="773"/>
      <c r="O772" s="773"/>
      <c r="P772" s="773"/>
      <c r="Q772" s="773"/>
      <c r="R772" s="773"/>
      <c r="S772" s="773"/>
      <c r="T772" s="774"/>
      <c r="U772" s="740"/>
      <c r="V772" s="740"/>
      <c r="W772" s="708"/>
      <c r="X772" s="896"/>
      <c r="Y772" s="896"/>
      <c r="Z772" s="896"/>
    </row>
    <row r="773" spans="1:26" s="62" customFormat="1" ht="17.100000000000001" customHeight="1" x14ac:dyDescent="0.15">
      <c r="A773" s="772"/>
      <c r="B773" s="773"/>
      <c r="C773" s="773"/>
      <c r="D773" s="122"/>
      <c r="E773" s="11"/>
      <c r="F773" s="773"/>
      <c r="G773" s="773"/>
      <c r="H773" s="773"/>
      <c r="I773" s="773"/>
      <c r="J773" s="773"/>
      <c r="K773" s="773"/>
      <c r="L773" s="773"/>
      <c r="M773" s="773"/>
      <c r="N773" s="773"/>
      <c r="O773" s="773"/>
      <c r="P773" s="773"/>
      <c r="Q773" s="773"/>
      <c r="R773" s="773"/>
      <c r="S773" s="773"/>
      <c r="T773" s="774"/>
      <c r="U773" s="740"/>
      <c r="V773" s="740"/>
      <c r="W773" s="708"/>
      <c r="X773" s="896"/>
      <c r="Y773" s="896"/>
      <c r="Z773" s="896"/>
    </row>
    <row r="774" spans="1:26" s="62" customFormat="1" ht="17.100000000000001" customHeight="1" x14ac:dyDescent="0.15">
      <c r="A774" s="772"/>
      <c r="B774" s="773"/>
      <c r="C774" s="773"/>
      <c r="D774" s="122"/>
      <c r="E774" s="23" t="s">
        <v>61</v>
      </c>
      <c r="F774" s="773" t="s">
        <v>331</v>
      </c>
      <c r="G774" s="773"/>
      <c r="H774" s="773"/>
      <c r="I774" s="773"/>
      <c r="J774" s="773"/>
      <c r="K774" s="773"/>
      <c r="L774" s="773"/>
      <c r="M774" s="773"/>
      <c r="N774" s="773"/>
      <c r="O774" s="773"/>
      <c r="P774" s="773"/>
      <c r="Q774" s="773"/>
      <c r="R774" s="773"/>
      <c r="S774" s="773"/>
      <c r="T774" s="774"/>
      <c r="U774" s="740"/>
      <c r="V774" s="740"/>
      <c r="W774" s="708"/>
      <c r="X774" s="896"/>
      <c r="Y774" s="896"/>
      <c r="Z774" s="896"/>
    </row>
    <row r="775" spans="1:26" s="62" customFormat="1" ht="17.100000000000001" customHeight="1" x14ac:dyDescent="0.15">
      <c r="A775" s="772"/>
      <c r="B775" s="773"/>
      <c r="C775" s="773"/>
      <c r="D775" s="122"/>
      <c r="E775" s="11"/>
      <c r="F775" s="773"/>
      <c r="G775" s="773"/>
      <c r="H775" s="773"/>
      <c r="I775" s="773"/>
      <c r="J775" s="773"/>
      <c r="K775" s="773"/>
      <c r="L775" s="773"/>
      <c r="M775" s="773"/>
      <c r="N775" s="773"/>
      <c r="O775" s="773"/>
      <c r="P775" s="773"/>
      <c r="Q775" s="773"/>
      <c r="R775" s="773"/>
      <c r="S775" s="773"/>
      <c r="T775" s="774"/>
      <c r="U775" s="740"/>
      <c r="V775" s="740"/>
      <c r="W775" s="708"/>
      <c r="X775" s="896"/>
      <c r="Y775" s="896"/>
      <c r="Z775" s="896"/>
    </row>
    <row r="776" spans="1:26" s="62" customFormat="1" ht="17.100000000000001" customHeight="1" x14ac:dyDescent="0.15">
      <c r="A776" s="772"/>
      <c r="B776" s="773"/>
      <c r="C776" s="773"/>
      <c r="D776" s="122"/>
      <c r="E776" s="23"/>
      <c r="F776" s="773"/>
      <c r="G776" s="773"/>
      <c r="H776" s="773"/>
      <c r="I776" s="773"/>
      <c r="J776" s="773"/>
      <c r="K776" s="773"/>
      <c r="L776" s="773"/>
      <c r="M776" s="773"/>
      <c r="N776" s="773"/>
      <c r="O776" s="773"/>
      <c r="P776" s="773"/>
      <c r="Q776" s="773"/>
      <c r="R776" s="773"/>
      <c r="S776" s="773"/>
      <c r="T776" s="774"/>
      <c r="U776" s="740"/>
      <c r="V776" s="740"/>
      <c r="W776" s="708"/>
      <c r="X776" s="896"/>
      <c r="Y776" s="896"/>
      <c r="Z776" s="896"/>
    </row>
    <row r="777" spans="1:26" s="62" customFormat="1" ht="17.100000000000001" customHeight="1" x14ac:dyDescent="0.15">
      <c r="A777" s="772"/>
      <c r="B777" s="773"/>
      <c r="C777" s="773"/>
      <c r="D777" s="21" t="s">
        <v>77</v>
      </c>
      <c r="E777" s="773" t="s">
        <v>794</v>
      </c>
      <c r="F777" s="773"/>
      <c r="G777" s="773"/>
      <c r="H777" s="773"/>
      <c r="I777" s="773"/>
      <c r="J777" s="773"/>
      <c r="K777" s="773"/>
      <c r="L777" s="773"/>
      <c r="M777" s="773"/>
      <c r="N777" s="773"/>
      <c r="O777" s="773"/>
      <c r="P777" s="773"/>
      <c r="Q777" s="773"/>
      <c r="R777" s="773"/>
      <c r="S777" s="773"/>
      <c r="T777" s="774"/>
      <c r="U777" s="740"/>
      <c r="V777" s="740"/>
      <c r="W777" s="708"/>
      <c r="X777" s="896"/>
      <c r="Y777" s="896"/>
      <c r="Z777" s="896"/>
    </row>
    <row r="778" spans="1:26" s="62" customFormat="1" ht="17.100000000000001" customHeight="1" x14ac:dyDescent="0.15">
      <c r="A778" s="772"/>
      <c r="B778" s="773"/>
      <c r="C778" s="773"/>
      <c r="D778" s="21"/>
      <c r="E778" s="773"/>
      <c r="F778" s="773"/>
      <c r="G778" s="773"/>
      <c r="H778" s="773"/>
      <c r="I778" s="773"/>
      <c r="J778" s="773"/>
      <c r="K778" s="773"/>
      <c r="L778" s="773"/>
      <c r="M778" s="773"/>
      <c r="N778" s="773"/>
      <c r="O778" s="773"/>
      <c r="P778" s="773"/>
      <c r="Q778" s="773"/>
      <c r="R778" s="773"/>
      <c r="S778" s="773"/>
      <c r="T778" s="774"/>
      <c r="U778" s="740"/>
      <c r="V778" s="740"/>
      <c r="W778" s="708"/>
      <c r="X778" s="896"/>
      <c r="Y778" s="896"/>
      <c r="Z778" s="896"/>
    </row>
    <row r="779" spans="1:26" s="62" customFormat="1" ht="17.100000000000001" customHeight="1" x14ac:dyDescent="0.15">
      <c r="A779" s="772"/>
      <c r="B779" s="773"/>
      <c r="C779" s="773"/>
      <c r="D779" s="21"/>
      <c r="E779" s="773"/>
      <c r="F779" s="773"/>
      <c r="G779" s="773"/>
      <c r="H779" s="773"/>
      <c r="I779" s="773"/>
      <c r="J779" s="773"/>
      <c r="K779" s="773"/>
      <c r="L779" s="773"/>
      <c r="M779" s="773"/>
      <c r="N779" s="773"/>
      <c r="O779" s="773"/>
      <c r="P779" s="773"/>
      <c r="Q779" s="773"/>
      <c r="R779" s="773"/>
      <c r="S779" s="773"/>
      <c r="T779" s="774"/>
      <c r="U779" s="740"/>
      <c r="V779" s="740"/>
      <c r="W779" s="708"/>
      <c r="X779" s="896"/>
      <c r="Y779" s="896"/>
      <c r="Z779" s="896"/>
    </row>
    <row r="780" spans="1:26" s="62" customFormat="1" ht="17.100000000000001" customHeight="1" x14ac:dyDescent="0.15">
      <c r="A780" s="772"/>
      <c r="B780" s="773"/>
      <c r="C780" s="773"/>
      <c r="D780" s="21"/>
      <c r="E780" s="773"/>
      <c r="F780" s="773"/>
      <c r="G780" s="773"/>
      <c r="H780" s="773"/>
      <c r="I780" s="773"/>
      <c r="J780" s="773"/>
      <c r="K780" s="773"/>
      <c r="L780" s="773"/>
      <c r="M780" s="773"/>
      <c r="N780" s="773"/>
      <c r="O780" s="773"/>
      <c r="P780" s="773"/>
      <c r="Q780" s="773"/>
      <c r="R780" s="773"/>
      <c r="S780" s="773"/>
      <c r="T780" s="774"/>
      <c r="U780" s="740"/>
      <c r="V780" s="740"/>
      <c r="W780" s="708"/>
      <c r="X780" s="896"/>
      <c r="Y780" s="896"/>
      <c r="Z780" s="896"/>
    </row>
    <row r="781" spans="1:26" s="62" customFormat="1" ht="17.100000000000001" customHeight="1" x14ac:dyDescent="0.15">
      <c r="A781" s="848"/>
      <c r="B781" s="775"/>
      <c r="C781" s="775"/>
      <c r="D781" s="21"/>
      <c r="E781" s="773"/>
      <c r="F781" s="773"/>
      <c r="G781" s="773"/>
      <c r="H781" s="773"/>
      <c r="I781" s="773"/>
      <c r="J781" s="773"/>
      <c r="K781" s="773"/>
      <c r="L781" s="773"/>
      <c r="M781" s="773"/>
      <c r="N781" s="773"/>
      <c r="O781" s="773"/>
      <c r="P781" s="773"/>
      <c r="Q781" s="773"/>
      <c r="R781" s="773"/>
      <c r="S781" s="773"/>
      <c r="T781" s="774"/>
      <c r="U781" s="710"/>
      <c r="V781" s="710"/>
      <c r="W781" s="711"/>
      <c r="X781" s="896"/>
      <c r="Y781" s="896"/>
      <c r="Z781" s="896"/>
    </row>
    <row r="782" spans="1:26" s="62" customFormat="1" ht="17.100000000000001" customHeight="1" x14ac:dyDescent="0.15">
      <c r="A782" s="854" t="s">
        <v>678</v>
      </c>
      <c r="B782" s="855"/>
      <c r="C782" s="855"/>
      <c r="D782" s="762" t="s">
        <v>679</v>
      </c>
      <c r="E782" s="770"/>
      <c r="F782" s="770"/>
      <c r="G782" s="770"/>
      <c r="H782" s="770"/>
      <c r="I782" s="770"/>
      <c r="J782" s="770"/>
      <c r="K782" s="770"/>
      <c r="L782" s="770"/>
      <c r="M782" s="770"/>
      <c r="N782" s="770"/>
      <c r="O782" s="770"/>
      <c r="P782" s="770"/>
      <c r="Q782" s="770"/>
      <c r="R782" s="770"/>
      <c r="S782" s="770"/>
      <c r="T782" s="771"/>
      <c r="U782" s="704" t="s">
        <v>680</v>
      </c>
      <c r="V782" s="704"/>
      <c r="W782" s="705"/>
      <c r="X782" s="725"/>
      <c r="Y782" s="725"/>
      <c r="Z782" s="725"/>
    </row>
    <row r="783" spans="1:26" s="62" customFormat="1" ht="17.100000000000001" customHeight="1" x14ac:dyDescent="0.15">
      <c r="A783" s="857"/>
      <c r="B783" s="858"/>
      <c r="C783" s="858"/>
      <c r="D783" s="772"/>
      <c r="E783" s="773"/>
      <c r="F783" s="773"/>
      <c r="G783" s="773"/>
      <c r="H783" s="773"/>
      <c r="I783" s="773"/>
      <c r="J783" s="773"/>
      <c r="K783" s="773"/>
      <c r="L783" s="773"/>
      <c r="M783" s="773"/>
      <c r="N783" s="773"/>
      <c r="O783" s="773"/>
      <c r="P783" s="773"/>
      <c r="Q783" s="773"/>
      <c r="R783" s="773"/>
      <c r="S783" s="773"/>
      <c r="T783" s="774"/>
      <c r="U783" s="740"/>
      <c r="V783" s="740"/>
      <c r="W783" s="708"/>
      <c r="X783" s="726"/>
      <c r="Y783" s="726"/>
      <c r="Z783" s="726"/>
    </row>
    <row r="784" spans="1:26" s="62" customFormat="1" ht="17.100000000000001" customHeight="1" x14ac:dyDescent="0.15">
      <c r="A784" s="857"/>
      <c r="B784" s="858"/>
      <c r="C784" s="858"/>
      <c r="D784" s="848"/>
      <c r="E784" s="775"/>
      <c r="F784" s="775"/>
      <c r="G784" s="775"/>
      <c r="H784" s="775"/>
      <c r="I784" s="775"/>
      <c r="J784" s="775"/>
      <c r="K784" s="775"/>
      <c r="L784" s="775"/>
      <c r="M784" s="775"/>
      <c r="N784" s="775"/>
      <c r="O784" s="775"/>
      <c r="P784" s="775"/>
      <c r="Q784" s="775"/>
      <c r="R784" s="775"/>
      <c r="S784" s="775"/>
      <c r="T784" s="776"/>
      <c r="U784" s="740"/>
      <c r="V784" s="740"/>
      <c r="W784" s="708"/>
      <c r="X784" s="726"/>
      <c r="Y784" s="726"/>
      <c r="Z784" s="726"/>
    </row>
    <row r="785" spans="1:26" s="62" customFormat="1" ht="17.100000000000001" customHeight="1" x14ac:dyDescent="0.15">
      <c r="A785" s="762" t="s">
        <v>881</v>
      </c>
      <c r="B785" s="770"/>
      <c r="C785" s="771"/>
      <c r="D785" s="762" t="s">
        <v>795</v>
      </c>
      <c r="E785" s="770"/>
      <c r="F785" s="770"/>
      <c r="G785" s="770"/>
      <c r="H785" s="770"/>
      <c r="I785" s="770"/>
      <c r="J785" s="770"/>
      <c r="K785" s="770"/>
      <c r="L785" s="770"/>
      <c r="M785" s="770"/>
      <c r="N785" s="770"/>
      <c r="O785" s="770"/>
      <c r="P785" s="770"/>
      <c r="Q785" s="770"/>
      <c r="R785" s="770"/>
      <c r="S785" s="770"/>
      <c r="T785" s="771"/>
      <c r="U785" s="703" t="s">
        <v>681</v>
      </c>
      <c r="V785" s="827"/>
      <c r="W785" s="828"/>
      <c r="X785" s="914"/>
      <c r="Y785" s="914"/>
      <c r="Z785" s="914"/>
    </row>
    <row r="786" spans="1:26" s="62" customFormat="1" ht="17.100000000000001" customHeight="1" x14ac:dyDescent="0.15">
      <c r="A786" s="772"/>
      <c r="B786" s="1181"/>
      <c r="C786" s="774"/>
      <c r="D786" s="772"/>
      <c r="E786" s="773"/>
      <c r="F786" s="773"/>
      <c r="G786" s="773"/>
      <c r="H786" s="773"/>
      <c r="I786" s="773"/>
      <c r="J786" s="773"/>
      <c r="K786" s="773"/>
      <c r="L786" s="773"/>
      <c r="M786" s="773"/>
      <c r="N786" s="773"/>
      <c r="O786" s="773"/>
      <c r="P786" s="773"/>
      <c r="Q786" s="773"/>
      <c r="R786" s="773"/>
      <c r="S786" s="773"/>
      <c r="T786" s="774"/>
      <c r="U786" s="829"/>
      <c r="V786" s="830"/>
      <c r="W786" s="831"/>
      <c r="X786" s="915"/>
      <c r="Y786" s="915"/>
      <c r="Z786" s="915"/>
    </row>
    <row r="787" spans="1:26" s="62" customFormat="1" ht="17.100000000000001" customHeight="1" x14ac:dyDescent="0.15">
      <c r="A787" s="772"/>
      <c r="B787" s="1181"/>
      <c r="C787" s="774"/>
      <c r="D787" s="772"/>
      <c r="E787" s="773"/>
      <c r="F787" s="773"/>
      <c r="G787" s="773"/>
      <c r="H787" s="773"/>
      <c r="I787" s="773"/>
      <c r="J787" s="773"/>
      <c r="K787" s="773"/>
      <c r="L787" s="773"/>
      <c r="M787" s="773"/>
      <c r="N787" s="773"/>
      <c r="O787" s="773"/>
      <c r="P787" s="773"/>
      <c r="Q787" s="773"/>
      <c r="R787" s="773"/>
      <c r="S787" s="773"/>
      <c r="T787" s="774"/>
      <c r="U787" s="829"/>
      <c r="V787" s="830"/>
      <c r="W787" s="831"/>
      <c r="X787" s="915"/>
      <c r="Y787" s="915"/>
      <c r="Z787" s="915"/>
    </row>
    <row r="788" spans="1:26" s="62" customFormat="1" ht="17.100000000000001" customHeight="1" x14ac:dyDescent="0.15">
      <c r="A788" s="772"/>
      <c r="B788" s="1181"/>
      <c r="C788" s="774"/>
      <c r="D788" s="848"/>
      <c r="E788" s="775"/>
      <c r="F788" s="775"/>
      <c r="G788" s="775"/>
      <c r="H788" s="775"/>
      <c r="I788" s="775"/>
      <c r="J788" s="775"/>
      <c r="K788" s="775"/>
      <c r="L788" s="775"/>
      <c r="M788" s="775"/>
      <c r="N788" s="775"/>
      <c r="O788" s="775"/>
      <c r="P788" s="775"/>
      <c r="Q788" s="775"/>
      <c r="R788" s="775"/>
      <c r="S788" s="775"/>
      <c r="T788" s="776"/>
      <c r="U788" s="829"/>
      <c r="V788" s="830"/>
      <c r="W788" s="831"/>
      <c r="X788" s="915"/>
      <c r="Y788" s="915"/>
      <c r="Z788" s="915"/>
    </row>
    <row r="789" spans="1:26" s="62" customFormat="1" ht="17.100000000000001" customHeight="1" x14ac:dyDescent="0.15">
      <c r="A789" s="854" t="s">
        <v>796</v>
      </c>
      <c r="B789" s="855"/>
      <c r="C789" s="855"/>
      <c r="D789" s="762" t="s">
        <v>463</v>
      </c>
      <c r="E789" s="770"/>
      <c r="F789" s="770"/>
      <c r="G789" s="770"/>
      <c r="H789" s="770"/>
      <c r="I789" s="770"/>
      <c r="J789" s="770"/>
      <c r="K789" s="770"/>
      <c r="L789" s="770"/>
      <c r="M789" s="770"/>
      <c r="N789" s="770"/>
      <c r="O789" s="770"/>
      <c r="P789" s="770"/>
      <c r="Q789" s="770"/>
      <c r="R789" s="770"/>
      <c r="S789" s="770"/>
      <c r="T789" s="771"/>
      <c r="U789" s="704" t="s">
        <v>797</v>
      </c>
      <c r="V789" s="704"/>
      <c r="W789" s="705"/>
      <c r="X789" s="725"/>
      <c r="Y789" s="725"/>
      <c r="Z789" s="725"/>
    </row>
    <row r="790" spans="1:26" s="62" customFormat="1" ht="17.100000000000001" customHeight="1" x14ac:dyDescent="0.15">
      <c r="A790" s="857"/>
      <c r="B790" s="858"/>
      <c r="C790" s="858"/>
      <c r="D790" s="772"/>
      <c r="E790" s="773"/>
      <c r="F790" s="773"/>
      <c r="G790" s="773"/>
      <c r="H790" s="773"/>
      <c r="I790" s="773"/>
      <c r="J790" s="773"/>
      <c r="K790" s="773"/>
      <c r="L790" s="773"/>
      <c r="M790" s="773"/>
      <c r="N790" s="773"/>
      <c r="O790" s="773"/>
      <c r="P790" s="773"/>
      <c r="Q790" s="773"/>
      <c r="R790" s="773"/>
      <c r="S790" s="773"/>
      <c r="T790" s="774"/>
      <c r="U790" s="740"/>
      <c r="V790" s="740"/>
      <c r="W790" s="708"/>
      <c r="X790" s="726"/>
      <c r="Y790" s="726"/>
      <c r="Z790" s="726"/>
    </row>
    <row r="791" spans="1:26" s="62" customFormat="1" ht="17.100000000000001" customHeight="1" x14ac:dyDescent="0.15">
      <c r="A791" s="857"/>
      <c r="B791" s="858"/>
      <c r="C791" s="858"/>
      <c r="D791" s="772"/>
      <c r="E791" s="773"/>
      <c r="F791" s="773"/>
      <c r="G791" s="773"/>
      <c r="H791" s="773"/>
      <c r="I791" s="773"/>
      <c r="J791" s="773"/>
      <c r="K791" s="773"/>
      <c r="L791" s="773"/>
      <c r="M791" s="773"/>
      <c r="N791" s="773"/>
      <c r="O791" s="773"/>
      <c r="P791" s="773"/>
      <c r="Q791" s="773"/>
      <c r="R791" s="773"/>
      <c r="S791" s="773"/>
      <c r="T791" s="774"/>
      <c r="U791" s="740"/>
      <c r="V791" s="740"/>
      <c r="W791" s="708"/>
      <c r="X791" s="726"/>
      <c r="Y791" s="726"/>
      <c r="Z791" s="726"/>
    </row>
    <row r="792" spans="1:26" s="62" customFormat="1" ht="17.100000000000001" customHeight="1" x14ac:dyDescent="0.15">
      <c r="A792" s="857"/>
      <c r="B792" s="858"/>
      <c r="C792" s="858"/>
      <c r="D792" s="772"/>
      <c r="E792" s="773"/>
      <c r="F792" s="773"/>
      <c r="G792" s="773"/>
      <c r="H792" s="773"/>
      <c r="I792" s="773"/>
      <c r="J792" s="773"/>
      <c r="K792" s="773"/>
      <c r="L792" s="773"/>
      <c r="M792" s="773"/>
      <c r="N792" s="773"/>
      <c r="O792" s="773"/>
      <c r="P792" s="773"/>
      <c r="Q792" s="773"/>
      <c r="R792" s="773"/>
      <c r="S792" s="773"/>
      <c r="T792" s="774"/>
      <c r="U792" s="740"/>
      <c r="V792" s="740"/>
      <c r="W792" s="708"/>
      <c r="X792" s="726"/>
      <c r="Y792" s="726"/>
      <c r="Z792" s="726"/>
    </row>
    <row r="793" spans="1:26" s="62" customFormat="1" ht="17.100000000000001" customHeight="1" x14ac:dyDescent="0.15">
      <c r="A793" s="857"/>
      <c r="B793" s="858"/>
      <c r="C793" s="858"/>
      <c r="D793" s="848"/>
      <c r="E793" s="775"/>
      <c r="F793" s="775"/>
      <c r="G793" s="775"/>
      <c r="H793" s="775"/>
      <c r="I793" s="775"/>
      <c r="J793" s="775"/>
      <c r="K793" s="775"/>
      <c r="L793" s="775"/>
      <c r="M793" s="775"/>
      <c r="N793" s="775"/>
      <c r="O793" s="775"/>
      <c r="P793" s="775"/>
      <c r="Q793" s="775"/>
      <c r="R793" s="775"/>
      <c r="S793" s="775"/>
      <c r="T793" s="776"/>
      <c r="U793" s="740"/>
      <c r="V793" s="740"/>
      <c r="W793" s="708"/>
      <c r="X793" s="727"/>
      <c r="Y793" s="727"/>
      <c r="Z793" s="727"/>
    </row>
    <row r="794" spans="1:26" s="62" customFormat="1" ht="17.100000000000001" customHeight="1" x14ac:dyDescent="0.15">
      <c r="A794" s="854" t="s">
        <v>798</v>
      </c>
      <c r="B794" s="855"/>
      <c r="C794" s="855"/>
      <c r="D794" s="762" t="s">
        <v>799</v>
      </c>
      <c r="E794" s="770"/>
      <c r="F794" s="770"/>
      <c r="G794" s="770"/>
      <c r="H794" s="770"/>
      <c r="I794" s="770"/>
      <c r="J794" s="770"/>
      <c r="K794" s="770"/>
      <c r="L794" s="770"/>
      <c r="M794" s="770"/>
      <c r="N794" s="770"/>
      <c r="O794" s="770"/>
      <c r="P794" s="770"/>
      <c r="Q794" s="770"/>
      <c r="R794" s="770"/>
      <c r="S794" s="770"/>
      <c r="T794" s="771"/>
      <c r="U794" s="704" t="s">
        <v>800</v>
      </c>
      <c r="V794" s="704"/>
      <c r="W794" s="705"/>
      <c r="X794" s="725"/>
      <c r="Y794" s="725"/>
      <c r="Z794" s="725"/>
    </row>
    <row r="795" spans="1:26" s="62" customFormat="1" ht="17.100000000000001" customHeight="1" x14ac:dyDescent="0.15">
      <c r="A795" s="857"/>
      <c r="B795" s="858"/>
      <c r="C795" s="858"/>
      <c r="D795" s="772"/>
      <c r="E795" s="773"/>
      <c r="F795" s="773"/>
      <c r="G795" s="773"/>
      <c r="H795" s="773"/>
      <c r="I795" s="773"/>
      <c r="J795" s="773"/>
      <c r="K795" s="773"/>
      <c r="L795" s="773"/>
      <c r="M795" s="773"/>
      <c r="N795" s="773"/>
      <c r="O795" s="773"/>
      <c r="P795" s="773"/>
      <c r="Q795" s="773"/>
      <c r="R795" s="773"/>
      <c r="S795" s="773"/>
      <c r="T795" s="774"/>
      <c r="U795" s="740"/>
      <c r="V795" s="740"/>
      <c r="W795" s="708"/>
      <c r="X795" s="726"/>
      <c r="Y795" s="726"/>
      <c r="Z795" s="726"/>
    </row>
    <row r="796" spans="1:26" s="62" customFormat="1" ht="17.100000000000001" customHeight="1" x14ac:dyDescent="0.15">
      <c r="A796" s="857"/>
      <c r="B796" s="858"/>
      <c r="C796" s="858"/>
      <c r="D796" s="772"/>
      <c r="E796" s="773"/>
      <c r="F796" s="773"/>
      <c r="G796" s="773"/>
      <c r="H796" s="773"/>
      <c r="I796" s="773"/>
      <c r="J796" s="773"/>
      <c r="K796" s="773"/>
      <c r="L796" s="773"/>
      <c r="M796" s="773"/>
      <c r="N796" s="773"/>
      <c r="O796" s="773"/>
      <c r="P796" s="773"/>
      <c r="Q796" s="773"/>
      <c r="R796" s="773"/>
      <c r="S796" s="773"/>
      <c r="T796" s="774"/>
      <c r="U796" s="740"/>
      <c r="V796" s="740"/>
      <c r="W796" s="708"/>
      <c r="X796" s="726"/>
      <c r="Y796" s="726"/>
      <c r="Z796" s="726"/>
    </row>
    <row r="797" spans="1:26" s="62" customFormat="1" ht="17.100000000000001" customHeight="1" x14ac:dyDescent="0.15">
      <c r="A797" s="857"/>
      <c r="B797" s="858"/>
      <c r="C797" s="858"/>
      <c r="D797" s="772"/>
      <c r="E797" s="773"/>
      <c r="F797" s="773"/>
      <c r="G797" s="773"/>
      <c r="H797" s="773"/>
      <c r="I797" s="773"/>
      <c r="J797" s="773"/>
      <c r="K797" s="773"/>
      <c r="L797" s="773"/>
      <c r="M797" s="773"/>
      <c r="N797" s="773"/>
      <c r="O797" s="773"/>
      <c r="P797" s="773"/>
      <c r="Q797" s="773"/>
      <c r="R797" s="773"/>
      <c r="S797" s="773"/>
      <c r="T797" s="774"/>
      <c r="U797" s="740"/>
      <c r="V797" s="740"/>
      <c r="W797" s="708"/>
      <c r="X797" s="726"/>
      <c r="Y797" s="726"/>
      <c r="Z797" s="726"/>
    </row>
    <row r="798" spans="1:26" s="62" customFormat="1" ht="17.100000000000001" customHeight="1" x14ac:dyDescent="0.15">
      <c r="A798" s="857"/>
      <c r="B798" s="858"/>
      <c r="C798" s="858"/>
      <c r="D798" s="840"/>
      <c r="E798" s="841"/>
      <c r="F798" s="841"/>
      <c r="G798" s="841"/>
      <c r="H798" s="841"/>
      <c r="I798" s="841"/>
      <c r="J798" s="841"/>
      <c r="K798" s="841"/>
      <c r="L798" s="841"/>
      <c r="M798" s="841"/>
      <c r="N798" s="841"/>
      <c r="O798" s="841"/>
      <c r="P798" s="841"/>
      <c r="Q798" s="841"/>
      <c r="R798" s="841"/>
      <c r="S798" s="841"/>
      <c r="T798" s="842"/>
      <c r="U798" s="740"/>
      <c r="V798" s="740"/>
      <c r="W798" s="708"/>
      <c r="X798" s="727"/>
      <c r="Y798" s="727"/>
      <c r="Z798" s="727"/>
    </row>
    <row r="799" spans="1:26" s="62" customFormat="1" ht="17.100000000000001" customHeight="1" x14ac:dyDescent="0.15">
      <c r="A799" s="857"/>
      <c r="B799" s="858"/>
      <c r="C799" s="858"/>
      <c r="D799" s="123" t="s">
        <v>80</v>
      </c>
      <c r="E799" s="24" t="s">
        <v>461</v>
      </c>
      <c r="F799" s="384"/>
      <c r="G799" s="384"/>
      <c r="H799" s="384"/>
      <c r="I799" s="384"/>
      <c r="J799" s="384"/>
      <c r="K799" s="384"/>
      <c r="L799" s="384"/>
      <c r="M799" s="384"/>
      <c r="N799" s="384"/>
      <c r="O799" s="384"/>
      <c r="P799" s="7"/>
      <c r="Q799" s="24"/>
      <c r="R799" s="384"/>
      <c r="S799" s="384"/>
      <c r="T799" s="420"/>
      <c r="U799" s="740"/>
      <c r="V799" s="740"/>
      <c r="W799" s="708"/>
      <c r="X799" s="843"/>
      <c r="Y799" s="843"/>
      <c r="Z799" s="843"/>
    </row>
    <row r="800" spans="1:26" s="62" customFormat="1" ht="17.100000000000001" customHeight="1" x14ac:dyDescent="0.15">
      <c r="A800" s="857"/>
      <c r="B800" s="858"/>
      <c r="C800" s="858"/>
      <c r="D800" s="383"/>
      <c r="E800" s="95" t="s">
        <v>81</v>
      </c>
      <c r="F800" s="24" t="s">
        <v>82</v>
      </c>
      <c r="G800" s="384"/>
      <c r="H800" s="384"/>
      <c r="I800" s="384"/>
      <c r="J800" s="384"/>
      <c r="K800" s="384"/>
      <c r="L800" s="384"/>
      <c r="M800" s="384"/>
      <c r="N800" s="384"/>
      <c r="O800" s="384"/>
      <c r="P800" s="384"/>
      <c r="Q800" s="384"/>
      <c r="R800" s="384"/>
      <c r="S800" s="384"/>
      <c r="T800" s="420"/>
      <c r="U800" s="740"/>
      <c r="V800" s="740"/>
      <c r="W800" s="708"/>
      <c r="X800" s="798"/>
      <c r="Y800" s="798"/>
      <c r="Z800" s="798"/>
    </row>
    <row r="801" spans="1:26" s="62" customFormat="1" ht="17.100000000000001" customHeight="1" x14ac:dyDescent="0.15">
      <c r="A801" s="857"/>
      <c r="B801" s="858"/>
      <c r="C801" s="858"/>
      <c r="D801" s="383"/>
      <c r="E801" s="95" t="s">
        <v>83</v>
      </c>
      <c r="F801" s="835" t="s">
        <v>333</v>
      </c>
      <c r="G801" s="835"/>
      <c r="H801" s="835"/>
      <c r="I801" s="835"/>
      <c r="J801" s="835"/>
      <c r="K801" s="835"/>
      <c r="L801" s="835"/>
      <c r="M801" s="835"/>
      <c r="N801" s="835"/>
      <c r="O801" s="835"/>
      <c r="P801" s="835"/>
      <c r="Q801" s="835"/>
      <c r="R801" s="835"/>
      <c r="S801" s="835"/>
      <c r="T801" s="836"/>
      <c r="U801" s="740"/>
      <c r="V801" s="740"/>
      <c r="W801" s="708"/>
      <c r="X801" s="798"/>
      <c r="Y801" s="798"/>
      <c r="Z801" s="798"/>
    </row>
    <row r="802" spans="1:26" s="62" customFormat="1" ht="17.100000000000001" customHeight="1" x14ac:dyDescent="0.15">
      <c r="A802" s="857"/>
      <c r="B802" s="858"/>
      <c r="C802" s="858"/>
      <c r="D802" s="383"/>
      <c r="E802" s="95"/>
      <c r="F802" s="835"/>
      <c r="G802" s="835"/>
      <c r="H802" s="835"/>
      <c r="I802" s="835"/>
      <c r="J802" s="835"/>
      <c r="K802" s="835"/>
      <c r="L802" s="835"/>
      <c r="M802" s="835"/>
      <c r="N802" s="835"/>
      <c r="O802" s="835"/>
      <c r="P802" s="835"/>
      <c r="Q802" s="835"/>
      <c r="R802" s="835"/>
      <c r="S802" s="835"/>
      <c r="T802" s="836"/>
      <c r="U802" s="740"/>
      <c r="V802" s="740"/>
      <c r="W802" s="708"/>
      <c r="X802" s="798"/>
      <c r="Y802" s="798"/>
      <c r="Z802" s="798"/>
    </row>
    <row r="803" spans="1:26" s="62" customFormat="1" ht="17.100000000000001" customHeight="1" x14ac:dyDescent="0.15">
      <c r="A803" s="857"/>
      <c r="B803" s="858"/>
      <c r="C803" s="858"/>
      <c r="D803" s="383"/>
      <c r="E803" s="95" t="s">
        <v>13</v>
      </c>
      <c r="F803" s="835" t="s">
        <v>682</v>
      </c>
      <c r="G803" s="835"/>
      <c r="H803" s="835"/>
      <c r="I803" s="835"/>
      <c r="J803" s="835"/>
      <c r="K803" s="835"/>
      <c r="L803" s="835"/>
      <c r="M803" s="835"/>
      <c r="N803" s="835"/>
      <c r="O803" s="835"/>
      <c r="P803" s="835"/>
      <c r="Q803" s="835"/>
      <c r="R803" s="835"/>
      <c r="S803" s="835"/>
      <c r="T803" s="836"/>
      <c r="U803" s="740"/>
      <c r="V803" s="740"/>
      <c r="W803" s="708"/>
      <c r="X803" s="798"/>
      <c r="Y803" s="798"/>
      <c r="Z803" s="798"/>
    </row>
    <row r="804" spans="1:26" s="62" customFormat="1" ht="17.100000000000001" customHeight="1" x14ac:dyDescent="0.15">
      <c r="A804" s="857"/>
      <c r="B804" s="858"/>
      <c r="C804" s="858"/>
      <c r="D804" s="383"/>
      <c r="E804" s="95"/>
      <c r="F804" s="835"/>
      <c r="G804" s="835"/>
      <c r="H804" s="835"/>
      <c r="I804" s="835"/>
      <c r="J804" s="835"/>
      <c r="K804" s="835"/>
      <c r="L804" s="835"/>
      <c r="M804" s="835"/>
      <c r="N804" s="835"/>
      <c r="O804" s="835"/>
      <c r="P804" s="835"/>
      <c r="Q804" s="835"/>
      <c r="R804" s="835"/>
      <c r="S804" s="835"/>
      <c r="T804" s="836"/>
      <c r="U804" s="740"/>
      <c r="V804" s="740"/>
      <c r="W804" s="708"/>
      <c r="X804" s="844"/>
      <c r="Y804" s="844"/>
      <c r="Z804" s="844"/>
    </row>
    <row r="805" spans="1:26" s="62" customFormat="1" ht="17.100000000000001" customHeight="1" x14ac:dyDescent="0.15">
      <c r="A805" s="857"/>
      <c r="B805" s="858"/>
      <c r="C805" s="858"/>
      <c r="D805" s="383"/>
      <c r="E805" s="95"/>
      <c r="F805" s="835"/>
      <c r="G805" s="835"/>
      <c r="H805" s="835"/>
      <c r="I805" s="835"/>
      <c r="J805" s="835"/>
      <c r="K805" s="835"/>
      <c r="L805" s="835"/>
      <c r="M805" s="835"/>
      <c r="N805" s="835"/>
      <c r="O805" s="835"/>
      <c r="P805" s="835"/>
      <c r="Q805" s="835"/>
      <c r="R805" s="835"/>
      <c r="S805" s="835"/>
      <c r="T805" s="836"/>
      <c r="U805" s="740"/>
      <c r="V805" s="740"/>
      <c r="W805" s="708"/>
      <c r="X805" s="844"/>
      <c r="Y805" s="844"/>
      <c r="Z805" s="844"/>
    </row>
    <row r="806" spans="1:26" s="62" customFormat="1" ht="17.100000000000001" customHeight="1" x14ac:dyDescent="0.15">
      <c r="A806" s="857"/>
      <c r="B806" s="858"/>
      <c r="C806" s="858"/>
      <c r="D806" s="383"/>
      <c r="E806" s="95"/>
      <c r="F806" s="835"/>
      <c r="G806" s="835"/>
      <c r="H806" s="835"/>
      <c r="I806" s="835"/>
      <c r="J806" s="835"/>
      <c r="K806" s="835"/>
      <c r="L806" s="835"/>
      <c r="M806" s="835"/>
      <c r="N806" s="835"/>
      <c r="O806" s="835"/>
      <c r="P806" s="835"/>
      <c r="Q806" s="835"/>
      <c r="R806" s="835"/>
      <c r="S806" s="835"/>
      <c r="T806" s="836"/>
      <c r="U806" s="740"/>
      <c r="V806" s="740"/>
      <c r="W806" s="708"/>
      <c r="X806" s="844"/>
      <c r="Y806" s="844"/>
      <c r="Z806" s="844"/>
    </row>
    <row r="807" spans="1:26" s="62" customFormat="1" ht="17.100000000000001" customHeight="1" x14ac:dyDescent="0.15">
      <c r="A807" s="857"/>
      <c r="B807" s="858"/>
      <c r="C807" s="858"/>
      <c r="D807" s="383"/>
      <c r="E807" s="95"/>
      <c r="F807" s="835"/>
      <c r="G807" s="835"/>
      <c r="H807" s="835"/>
      <c r="I807" s="835"/>
      <c r="J807" s="835"/>
      <c r="K807" s="835"/>
      <c r="L807" s="835"/>
      <c r="M807" s="835"/>
      <c r="N807" s="835"/>
      <c r="O807" s="835"/>
      <c r="P807" s="835"/>
      <c r="Q807" s="835"/>
      <c r="R807" s="835"/>
      <c r="S807" s="835"/>
      <c r="T807" s="836"/>
      <c r="U807" s="740"/>
      <c r="V807" s="740"/>
      <c r="W807" s="708"/>
      <c r="X807" s="844"/>
      <c r="Y807" s="844"/>
      <c r="Z807" s="844"/>
    </row>
    <row r="808" spans="1:26" s="62" customFormat="1" ht="17.100000000000001" customHeight="1" x14ac:dyDescent="0.15">
      <c r="A808" s="857"/>
      <c r="B808" s="858"/>
      <c r="C808" s="858"/>
      <c r="D808" s="383"/>
      <c r="E808" s="95"/>
      <c r="F808" s="835"/>
      <c r="G808" s="835"/>
      <c r="H808" s="835"/>
      <c r="I808" s="835"/>
      <c r="J808" s="835"/>
      <c r="K808" s="835"/>
      <c r="L808" s="835"/>
      <c r="M808" s="835"/>
      <c r="N808" s="835"/>
      <c r="O808" s="835"/>
      <c r="P808" s="835"/>
      <c r="Q808" s="835"/>
      <c r="R808" s="835"/>
      <c r="S808" s="835"/>
      <c r="T808" s="836"/>
      <c r="U808" s="740"/>
      <c r="V808" s="740"/>
      <c r="W808" s="708"/>
      <c r="X808" s="844"/>
      <c r="Y808" s="844"/>
      <c r="Z808" s="844"/>
    </row>
    <row r="809" spans="1:26" s="62" customFormat="1" ht="17.100000000000001" customHeight="1" x14ac:dyDescent="0.15">
      <c r="A809" s="857"/>
      <c r="B809" s="858"/>
      <c r="C809" s="858"/>
      <c r="D809" s="383"/>
      <c r="E809" s="95"/>
      <c r="F809" s="835"/>
      <c r="G809" s="835"/>
      <c r="H809" s="835"/>
      <c r="I809" s="835"/>
      <c r="J809" s="835"/>
      <c r="K809" s="835"/>
      <c r="L809" s="835"/>
      <c r="M809" s="835"/>
      <c r="N809" s="835"/>
      <c r="O809" s="835"/>
      <c r="P809" s="835"/>
      <c r="Q809" s="835"/>
      <c r="R809" s="835"/>
      <c r="S809" s="835"/>
      <c r="T809" s="836"/>
      <c r="U809" s="740"/>
      <c r="V809" s="740"/>
      <c r="W809" s="708"/>
      <c r="X809" s="844"/>
      <c r="Y809" s="844"/>
      <c r="Z809" s="844"/>
    </row>
    <row r="810" spans="1:26" s="62" customFormat="1" ht="17.100000000000001" customHeight="1" x14ac:dyDescent="0.15">
      <c r="A810" s="857"/>
      <c r="B810" s="858"/>
      <c r="C810" s="858"/>
      <c r="D810" s="383"/>
      <c r="E810" s="95"/>
      <c r="F810" s="835"/>
      <c r="G810" s="835"/>
      <c r="H810" s="835"/>
      <c r="I810" s="835"/>
      <c r="J810" s="835"/>
      <c r="K810" s="835"/>
      <c r="L810" s="835"/>
      <c r="M810" s="835"/>
      <c r="N810" s="835"/>
      <c r="O810" s="835"/>
      <c r="P810" s="835"/>
      <c r="Q810" s="835"/>
      <c r="R810" s="835"/>
      <c r="S810" s="835"/>
      <c r="T810" s="836"/>
      <c r="U810" s="740"/>
      <c r="V810" s="740"/>
      <c r="W810" s="708"/>
      <c r="X810" s="844"/>
      <c r="Y810" s="844"/>
      <c r="Z810" s="844"/>
    </row>
    <row r="811" spans="1:26" s="62" customFormat="1" ht="17.100000000000001" customHeight="1" x14ac:dyDescent="0.15">
      <c r="A811" s="857"/>
      <c r="B811" s="858"/>
      <c r="C811" s="858"/>
      <c r="D811" s="383"/>
      <c r="E811" s="95"/>
      <c r="F811" s="835"/>
      <c r="G811" s="835"/>
      <c r="H811" s="835"/>
      <c r="I811" s="835"/>
      <c r="J811" s="835"/>
      <c r="K811" s="835"/>
      <c r="L811" s="835"/>
      <c r="M811" s="835"/>
      <c r="N811" s="835"/>
      <c r="O811" s="835"/>
      <c r="P811" s="835"/>
      <c r="Q811" s="835"/>
      <c r="R811" s="835"/>
      <c r="S811" s="835"/>
      <c r="T811" s="836"/>
      <c r="U811" s="740"/>
      <c r="V811" s="740"/>
      <c r="W811" s="708"/>
      <c r="X811" s="844"/>
      <c r="Y811" s="844"/>
      <c r="Z811" s="844"/>
    </row>
    <row r="812" spans="1:26" s="62" customFormat="1" ht="17.100000000000001" customHeight="1" x14ac:dyDescent="0.15">
      <c r="A812" s="857"/>
      <c r="B812" s="858"/>
      <c r="C812" s="858"/>
      <c r="D812" s="383"/>
      <c r="E812" s="95"/>
      <c r="F812" s="837"/>
      <c r="G812" s="837"/>
      <c r="H812" s="837"/>
      <c r="I812" s="837"/>
      <c r="J812" s="837"/>
      <c r="K812" s="837"/>
      <c r="L812" s="837"/>
      <c r="M812" s="837"/>
      <c r="N812" s="837"/>
      <c r="O812" s="837"/>
      <c r="P812" s="837"/>
      <c r="Q812" s="837"/>
      <c r="R812" s="837"/>
      <c r="S812" s="837"/>
      <c r="T812" s="838"/>
      <c r="U812" s="740"/>
      <c r="V812" s="740"/>
      <c r="W812" s="708"/>
      <c r="X812" s="360"/>
      <c r="Y812" s="360"/>
      <c r="Z812" s="360"/>
    </row>
    <row r="813" spans="1:26" s="62" customFormat="1" ht="17.100000000000001" customHeight="1" x14ac:dyDescent="0.15">
      <c r="A813" s="857"/>
      <c r="B813" s="858"/>
      <c r="C813" s="858"/>
      <c r="D813" s="383"/>
      <c r="E813" s="95"/>
      <c r="F813" s="837"/>
      <c r="G813" s="837"/>
      <c r="H813" s="837"/>
      <c r="I813" s="837"/>
      <c r="J813" s="837"/>
      <c r="K813" s="837"/>
      <c r="L813" s="837"/>
      <c r="M813" s="837"/>
      <c r="N813" s="837"/>
      <c r="O813" s="837"/>
      <c r="P813" s="837"/>
      <c r="Q813" s="837"/>
      <c r="R813" s="837"/>
      <c r="S813" s="837"/>
      <c r="T813" s="838"/>
      <c r="U813" s="740"/>
      <c r="V813" s="740"/>
      <c r="W813" s="708"/>
      <c r="X813" s="360"/>
      <c r="Y813" s="360"/>
      <c r="Z813" s="360"/>
    </row>
    <row r="814" spans="1:26" s="62" customFormat="1" ht="17.100000000000001" customHeight="1" x14ac:dyDescent="0.15">
      <c r="A814" s="857"/>
      <c r="B814" s="858"/>
      <c r="C814" s="858"/>
      <c r="D814" s="383"/>
      <c r="E814" s="95"/>
      <c r="F814" s="837"/>
      <c r="G814" s="837"/>
      <c r="H814" s="837"/>
      <c r="I814" s="837"/>
      <c r="J814" s="837"/>
      <c r="K814" s="837"/>
      <c r="L814" s="837"/>
      <c r="M814" s="837"/>
      <c r="N814" s="837"/>
      <c r="O814" s="837"/>
      <c r="P814" s="837"/>
      <c r="Q814" s="837"/>
      <c r="R814" s="837"/>
      <c r="S814" s="837"/>
      <c r="T814" s="838"/>
      <c r="U814" s="740"/>
      <c r="V814" s="740"/>
      <c r="W814" s="708"/>
      <c r="X814" s="360"/>
      <c r="Y814" s="360"/>
      <c r="Z814" s="360"/>
    </row>
    <row r="815" spans="1:26" s="62" customFormat="1" ht="17.100000000000001" customHeight="1" x14ac:dyDescent="0.15">
      <c r="A815" s="857"/>
      <c r="B815" s="858"/>
      <c r="C815" s="858"/>
      <c r="D815" s="383"/>
      <c r="E815" s="95"/>
      <c r="F815" s="837"/>
      <c r="G815" s="837"/>
      <c r="H815" s="837"/>
      <c r="I815" s="837"/>
      <c r="J815" s="837"/>
      <c r="K815" s="837"/>
      <c r="L815" s="837"/>
      <c r="M815" s="837"/>
      <c r="N815" s="837"/>
      <c r="O815" s="837"/>
      <c r="P815" s="837"/>
      <c r="Q815" s="837"/>
      <c r="R815" s="837"/>
      <c r="S815" s="837"/>
      <c r="T815" s="838"/>
      <c r="U815" s="740"/>
      <c r="V815" s="740"/>
      <c r="W815" s="708"/>
      <c r="X815" s="360"/>
      <c r="Y815" s="360"/>
      <c r="Z815" s="360"/>
    </row>
    <row r="816" spans="1:26" s="62" customFormat="1" ht="17.100000000000001" customHeight="1" x14ac:dyDescent="0.15">
      <c r="A816" s="857"/>
      <c r="B816" s="858"/>
      <c r="C816" s="858"/>
      <c r="D816" s="8" t="s">
        <v>84</v>
      </c>
      <c r="E816" s="398" t="s">
        <v>462</v>
      </c>
      <c r="F816" s="384"/>
      <c r="G816" s="384"/>
      <c r="H816" s="384"/>
      <c r="I816" s="384"/>
      <c r="J816" s="384"/>
      <c r="K816" s="384"/>
      <c r="L816" s="384"/>
      <c r="M816" s="384"/>
      <c r="N816" s="384"/>
      <c r="O816" s="384"/>
      <c r="P816" s="7"/>
      <c r="Q816" s="384"/>
      <c r="R816" s="384"/>
      <c r="S816" s="384"/>
      <c r="T816" s="420"/>
      <c r="U816" s="740"/>
      <c r="V816" s="740"/>
      <c r="W816" s="708"/>
      <c r="X816" s="843"/>
      <c r="Y816" s="843"/>
      <c r="Z816" s="843"/>
    </row>
    <row r="817" spans="1:26" s="62" customFormat="1" ht="17.100000000000001" customHeight="1" x14ac:dyDescent="0.15">
      <c r="A817" s="857"/>
      <c r="B817" s="858"/>
      <c r="C817" s="858"/>
      <c r="D817" s="383"/>
      <c r="E817" s="95" t="s">
        <v>81</v>
      </c>
      <c r="F817" s="24" t="s">
        <v>82</v>
      </c>
      <c r="G817" s="384"/>
      <c r="H817" s="384"/>
      <c r="I817" s="384"/>
      <c r="J817" s="384"/>
      <c r="K817" s="384"/>
      <c r="L817" s="384"/>
      <c r="M817" s="384"/>
      <c r="N817" s="384"/>
      <c r="O817" s="384"/>
      <c r="P817" s="384"/>
      <c r="Q817" s="384"/>
      <c r="R817" s="384"/>
      <c r="S817" s="384"/>
      <c r="T817" s="420"/>
      <c r="U817" s="740"/>
      <c r="V817" s="740"/>
      <c r="W817" s="708"/>
      <c r="X817" s="798"/>
      <c r="Y817" s="798"/>
      <c r="Z817" s="798"/>
    </row>
    <row r="818" spans="1:26" s="62" customFormat="1" ht="17.100000000000001" customHeight="1" x14ac:dyDescent="0.15">
      <c r="A818" s="857"/>
      <c r="B818" s="858"/>
      <c r="C818" s="858"/>
      <c r="D818" s="383"/>
      <c r="E818" s="95" t="s">
        <v>83</v>
      </c>
      <c r="F818" s="835" t="s">
        <v>334</v>
      </c>
      <c r="G818" s="835"/>
      <c r="H818" s="835"/>
      <c r="I818" s="835"/>
      <c r="J818" s="835"/>
      <c r="K818" s="835"/>
      <c r="L818" s="835"/>
      <c r="M818" s="835"/>
      <c r="N818" s="835"/>
      <c r="O818" s="835"/>
      <c r="P818" s="835"/>
      <c r="Q818" s="835"/>
      <c r="R818" s="835"/>
      <c r="S818" s="835"/>
      <c r="T818" s="836"/>
      <c r="U818" s="740"/>
      <c r="V818" s="740"/>
      <c r="W818" s="708"/>
      <c r="X818" s="798"/>
      <c r="Y818" s="798"/>
      <c r="Z818" s="798"/>
    </row>
    <row r="819" spans="1:26" s="62" customFormat="1" ht="17.100000000000001" customHeight="1" x14ac:dyDescent="0.15">
      <c r="A819" s="857"/>
      <c r="B819" s="858"/>
      <c r="C819" s="858"/>
      <c r="D819" s="383"/>
      <c r="E819" s="95"/>
      <c r="F819" s="835"/>
      <c r="G819" s="835"/>
      <c r="H819" s="835"/>
      <c r="I819" s="835"/>
      <c r="J819" s="835"/>
      <c r="K819" s="835"/>
      <c r="L819" s="835"/>
      <c r="M819" s="835"/>
      <c r="N819" s="835"/>
      <c r="O819" s="835"/>
      <c r="P819" s="835"/>
      <c r="Q819" s="835"/>
      <c r="R819" s="835"/>
      <c r="S819" s="835"/>
      <c r="T819" s="836"/>
      <c r="U819" s="740"/>
      <c r="V819" s="740"/>
      <c r="W819" s="708"/>
      <c r="X819" s="798"/>
      <c r="Y819" s="798"/>
      <c r="Z819" s="798"/>
    </row>
    <row r="820" spans="1:26" s="62" customFormat="1" ht="17.100000000000001" customHeight="1" x14ac:dyDescent="0.15">
      <c r="A820" s="857"/>
      <c r="B820" s="858"/>
      <c r="C820" s="858"/>
      <c r="D820" s="383"/>
      <c r="E820" s="95" t="s">
        <v>13</v>
      </c>
      <c r="F820" s="835" t="s">
        <v>682</v>
      </c>
      <c r="G820" s="835"/>
      <c r="H820" s="835"/>
      <c r="I820" s="835"/>
      <c r="J820" s="835"/>
      <c r="K820" s="835"/>
      <c r="L820" s="835"/>
      <c r="M820" s="835"/>
      <c r="N820" s="835"/>
      <c r="O820" s="835"/>
      <c r="P820" s="835"/>
      <c r="Q820" s="835"/>
      <c r="R820" s="835"/>
      <c r="S820" s="835"/>
      <c r="T820" s="836"/>
      <c r="U820" s="740"/>
      <c r="V820" s="740"/>
      <c r="W820" s="708"/>
      <c r="X820" s="798"/>
      <c r="Y820" s="798"/>
      <c r="Z820" s="798"/>
    </row>
    <row r="821" spans="1:26" s="62" customFormat="1" ht="17.100000000000001" customHeight="1" x14ac:dyDescent="0.15">
      <c r="A821" s="857"/>
      <c r="B821" s="858"/>
      <c r="C821" s="858"/>
      <c r="D821" s="383"/>
      <c r="E821" s="95"/>
      <c r="F821" s="835"/>
      <c r="G821" s="835"/>
      <c r="H821" s="835"/>
      <c r="I821" s="835"/>
      <c r="J821" s="835"/>
      <c r="K821" s="835"/>
      <c r="L821" s="835"/>
      <c r="M821" s="835"/>
      <c r="N821" s="835"/>
      <c r="O821" s="835"/>
      <c r="P821" s="835"/>
      <c r="Q821" s="835"/>
      <c r="R821" s="835"/>
      <c r="S821" s="835"/>
      <c r="T821" s="836"/>
      <c r="U821" s="740"/>
      <c r="V821" s="740"/>
      <c r="W821" s="708"/>
      <c r="X821" s="798"/>
      <c r="Y821" s="798"/>
      <c r="Z821" s="798"/>
    </row>
    <row r="822" spans="1:26" s="62" customFormat="1" ht="17.100000000000001" customHeight="1" x14ac:dyDescent="0.15">
      <c r="A822" s="857"/>
      <c r="B822" s="858"/>
      <c r="C822" s="858"/>
      <c r="D822" s="383"/>
      <c r="E822" s="95"/>
      <c r="F822" s="835"/>
      <c r="G822" s="835"/>
      <c r="H822" s="835"/>
      <c r="I822" s="835"/>
      <c r="J822" s="835"/>
      <c r="K822" s="835"/>
      <c r="L822" s="835"/>
      <c r="M822" s="835"/>
      <c r="N822" s="835"/>
      <c r="O822" s="835"/>
      <c r="P822" s="835"/>
      <c r="Q822" s="835"/>
      <c r="R822" s="835"/>
      <c r="S822" s="835"/>
      <c r="T822" s="836"/>
      <c r="U822" s="740"/>
      <c r="V822" s="740"/>
      <c r="W822" s="708"/>
      <c r="X822" s="798"/>
      <c r="Y822" s="798"/>
      <c r="Z822" s="798"/>
    </row>
    <row r="823" spans="1:26" s="62" customFormat="1" ht="17.100000000000001" customHeight="1" x14ac:dyDescent="0.15">
      <c r="A823" s="857"/>
      <c r="B823" s="858"/>
      <c r="C823" s="858"/>
      <c r="D823" s="383"/>
      <c r="E823" s="95"/>
      <c r="F823" s="835"/>
      <c r="G823" s="835"/>
      <c r="H823" s="835"/>
      <c r="I823" s="835"/>
      <c r="J823" s="835"/>
      <c r="K823" s="835"/>
      <c r="L823" s="835"/>
      <c r="M823" s="835"/>
      <c r="N823" s="835"/>
      <c r="O823" s="835"/>
      <c r="P823" s="835"/>
      <c r="Q823" s="835"/>
      <c r="R823" s="835"/>
      <c r="S823" s="835"/>
      <c r="T823" s="836"/>
      <c r="U823" s="740"/>
      <c r="V823" s="740"/>
      <c r="W823" s="708"/>
      <c r="X823" s="798"/>
      <c r="Y823" s="798"/>
      <c r="Z823" s="798"/>
    </row>
    <row r="824" spans="1:26" s="62" customFormat="1" ht="17.100000000000001" customHeight="1" x14ac:dyDescent="0.15">
      <c r="A824" s="857"/>
      <c r="B824" s="858"/>
      <c r="C824" s="858"/>
      <c r="D824" s="383"/>
      <c r="E824" s="95"/>
      <c r="F824" s="835"/>
      <c r="G824" s="835"/>
      <c r="H824" s="835"/>
      <c r="I824" s="835"/>
      <c r="J824" s="835"/>
      <c r="K824" s="835"/>
      <c r="L824" s="835"/>
      <c r="M824" s="835"/>
      <c r="N824" s="835"/>
      <c r="O824" s="835"/>
      <c r="P824" s="835"/>
      <c r="Q824" s="835"/>
      <c r="R824" s="835"/>
      <c r="S824" s="835"/>
      <c r="T824" s="836"/>
      <c r="U824" s="740"/>
      <c r="V824" s="740"/>
      <c r="W824" s="708"/>
      <c r="X824" s="798"/>
      <c r="Y824" s="798"/>
      <c r="Z824" s="798"/>
    </row>
    <row r="825" spans="1:26" s="62" customFormat="1" ht="17.100000000000001" customHeight="1" x14ac:dyDescent="0.15">
      <c r="A825" s="857"/>
      <c r="B825" s="858"/>
      <c r="C825" s="858"/>
      <c r="D825" s="383"/>
      <c r="E825" s="95"/>
      <c r="F825" s="835"/>
      <c r="G825" s="835"/>
      <c r="H825" s="835"/>
      <c r="I825" s="835"/>
      <c r="J825" s="835"/>
      <c r="K825" s="835"/>
      <c r="L825" s="835"/>
      <c r="M825" s="835"/>
      <c r="N825" s="835"/>
      <c r="O825" s="835"/>
      <c r="P825" s="835"/>
      <c r="Q825" s="835"/>
      <c r="R825" s="835"/>
      <c r="S825" s="835"/>
      <c r="T825" s="836"/>
      <c r="U825" s="740"/>
      <c r="V825" s="740"/>
      <c r="W825" s="708"/>
      <c r="X825" s="798"/>
      <c r="Y825" s="798"/>
      <c r="Z825" s="798"/>
    </row>
    <row r="826" spans="1:26" s="62" customFormat="1" ht="17.100000000000001" customHeight="1" x14ac:dyDescent="0.15">
      <c r="A826" s="857"/>
      <c r="B826" s="858"/>
      <c r="C826" s="858"/>
      <c r="D826" s="383"/>
      <c r="E826" s="95"/>
      <c r="F826" s="835"/>
      <c r="G826" s="835"/>
      <c r="H826" s="835"/>
      <c r="I826" s="835"/>
      <c r="J826" s="835"/>
      <c r="K826" s="835"/>
      <c r="L826" s="835"/>
      <c r="M826" s="835"/>
      <c r="N826" s="835"/>
      <c r="O826" s="835"/>
      <c r="P826" s="835"/>
      <c r="Q826" s="835"/>
      <c r="R826" s="835"/>
      <c r="S826" s="835"/>
      <c r="T826" s="836"/>
      <c r="U826" s="740"/>
      <c r="V826" s="740"/>
      <c r="W826" s="708"/>
      <c r="X826" s="798"/>
      <c r="Y826" s="798"/>
      <c r="Z826" s="798"/>
    </row>
    <row r="827" spans="1:26" s="62" customFormat="1" ht="17.100000000000001" customHeight="1" x14ac:dyDescent="0.15">
      <c r="A827" s="857"/>
      <c r="B827" s="858"/>
      <c r="C827" s="858"/>
      <c r="D827" s="383"/>
      <c r="E827" s="95"/>
      <c r="F827" s="835"/>
      <c r="G827" s="835"/>
      <c r="H827" s="835"/>
      <c r="I827" s="835"/>
      <c r="J827" s="835"/>
      <c r="K827" s="835"/>
      <c r="L827" s="835"/>
      <c r="M827" s="835"/>
      <c r="N827" s="835"/>
      <c r="O827" s="835"/>
      <c r="P827" s="835"/>
      <c r="Q827" s="835"/>
      <c r="R827" s="835"/>
      <c r="S827" s="835"/>
      <c r="T827" s="836"/>
      <c r="U827" s="740"/>
      <c r="V827" s="740"/>
      <c r="W827" s="708"/>
      <c r="X827" s="798"/>
      <c r="Y827" s="798"/>
      <c r="Z827" s="798"/>
    </row>
    <row r="828" spans="1:26" s="62" customFormat="1" ht="17.100000000000001" customHeight="1" x14ac:dyDescent="0.15">
      <c r="A828" s="857"/>
      <c r="B828" s="858"/>
      <c r="C828" s="858"/>
      <c r="D828" s="383"/>
      <c r="E828" s="95"/>
      <c r="F828" s="835"/>
      <c r="G828" s="835"/>
      <c r="H828" s="835"/>
      <c r="I828" s="835"/>
      <c r="J828" s="835"/>
      <c r="K828" s="835"/>
      <c r="L828" s="835"/>
      <c r="M828" s="835"/>
      <c r="N828" s="835"/>
      <c r="O828" s="835"/>
      <c r="P828" s="835"/>
      <c r="Q828" s="835"/>
      <c r="R828" s="835"/>
      <c r="S828" s="835"/>
      <c r="T828" s="836"/>
      <c r="U828" s="740"/>
      <c r="V828" s="740"/>
      <c r="W828" s="708"/>
      <c r="X828" s="798"/>
      <c r="Y828" s="798"/>
      <c r="Z828" s="798"/>
    </row>
    <row r="829" spans="1:26" s="62" customFormat="1" ht="17.100000000000001" customHeight="1" x14ac:dyDescent="0.15">
      <c r="A829" s="857"/>
      <c r="B829" s="858"/>
      <c r="C829" s="858"/>
      <c r="D829" s="383"/>
      <c r="E829" s="95"/>
      <c r="F829" s="837"/>
      <c r="G829" s="837"/>
      <c r="H829" s="837"/>
      <c r="I829" s="837"/>
      <c r="J829" s="837"/>
      <c r="K829" s="837"/>
      <c r="L829" s="837"/>
      <c r="M829" s="837"/>
      <c r="N829" s="837"/>
      <c r="O829" s="837"/>
      <c r="P829" s="837"/>
      <c r="Q829" s="837"/>
      <c r="R829" s="837"/>
      <c r="S829" s="837"/>
      <c r="T829" s="838"/>
      <c r="U829" s="740"/>
      <c r="V829" s="740"/>
      <c r="W829" s="708"/>
      <c r="X829" s="798"/>
      <c r="Y829" s="798"/>
      <c r="Z829" s="798"/>
    </row>
    <row r="830" spans="1:26" s="62" customFormat="1" ht="17.100000000000001" customHeight="1" x14ac:dyDescent="0.15">
      <c r="A830" s="857"/>
      <c r="B830" s="858"/>
      <c r="C830" s="858"/>
      <c r="D830" s="383"/>
      <c r="E830" s="95"/>
      <c r="F830" s="837"/>
      <c r="G830" s="837"/>
      <c r="H830" s="837"/>
      <c r="I830" s="837"/>
      <c r="J830" s="837"/>
      <c r="K830" s="837"/>
      <c r="L830" s="837"/>
      <c r="M830" s="837"/>
      <c r="N830" s="837"/>
      <c r="O830" s="837"/>
      <c r="P830" s="837"/>
      <c r="Q830" s="837"/>
      <c r="R830" s="837"/>
      <c r="S830" s="837"/>
      <c r="T830" s="838"/>
      <c r="U830" s="740"/>
      <c r="V830" s="740"/>
      <c r="W830" s="708"/>
      <c r="X830" s="798"/>
      <c r="Y830" s="798"/>
      <c r="Z830" s="798"/>
    </row>
    <row r="831" spans="1:26" s="62" customFormat="1" ht="17.100000000000001" customHeight="1" x14ac:dyDescent="0.15">
      <c r="A831" s="857"/>
      <c r="B831" s="858"/>
      <c r="C831" s="858"/>
      <c r="D831" s="383"/>
      <c r="E831" s="95"/>
      <c r="F831" s="837"/>
      <c r="G831" s="837"/>
      <c r="H831" s="837"/>
      <c r="I831" s="837"/>
      <c r="J831" s="837"/>
      <c r="K831" s="837"/>
      <c r="L831" s="837"/>
      <c r="M831" s="837"/>
      <c r="N831" s="837"/>
      <c r="O831" s="837"/>
      <c r="P831" s="837"/>
      <c r="Q831" s="837"/>
      <c r="R831" s="837"/>
      <c r="S831" s="837"/>
      <c r="T831" s="838"/>
      <c r="U831" s="740"/>
      <c r="V831" s="740"/>
      <c r="W831" s="708"/>
      <c r="X831" s="798"/>
      <c r="Y831" s="798"/>
      <c r="Z831" s="798"/>
    </row>
    <row r="832" spans="1:26" s="62" customFormat="1" ht="17.100000000000001" customHeight="1" x14ac:dyDescent="0.15">
      <c r="A832" s="857"/>
      <c r="B832" s="858"/>
      <c r="C832" s="858"/>
      <c r="D832" s="383"/>
      <c r="E832" s="95"/>
      <c r="F832" s="837"/>
      <c r="G832" s="837"/>
      <c r="H832" s="837"/>
      <c r="I832" s="837"/>
      <c r="J832" s="837"/>
      <c r="K832" s="837"/>
      <c r="L832" s="837"/>
      <c r="M832" s="837"/>
      <c r="N832" s="837"/>
      <c r="O832" s="837"/>
      <c r="P832" s="837"/>
      <c r="Q832" s="837"/>
      <c r="R832" s="837"/>
      <c r="S832" s="837"/>
      <c r="T832" s="838"/>
      <c r="U832" s="740"/>
      <c r="V832" s="740"/>
      <c r="W832" s="708"/>
      <c r="X832" s="798"/>
      <c r="Y832" s="798"/>
      <c r="Z832" s="798"/>
    </row>
    <row r="833" spans="1:26" s="62" customFormat="1" ht="17.100000000000001" customHeight="1" x14ac:dyDescent="0.15">
      <c r="A833" s="762" t="s">
        <v>801</v>
      </c>
      <c r="B833" s="770"/>
      <c r="C833" s="771"/>
      <c r="D833" s="762" t="s">
        <v>802</v>
      </c>
      <c r="E833" s="770"/>
      <c r="F833" s="770"/>
      <c r="G833" s="770"/>
      <c r="H833" s="770"/>
      <c r="I833" s="770"/>
      <c r="J833" s="770"/>
      <c r="K833" s="770"/>
      <c r="L833" s="770"/>
      <c r="M833" s="770"/>
      <c r="N833" s="770"/>
      <c r="O833" s="770"/>
      <c r="P833" s="770"/>
      <c r="Q833" s="770"/>
      <c r="R833" s="770"/>
      <c r="S833" s="770"/>
      <c r="T833" s="771"/>
      <c r="U833" s="703" t="s">
        <v>803</v>
      </c>
      <c r="V833" s="704"/>
      <c r="W833" s="705"/>
      <c r="X833" s="798"/>
      <c r="Y833" s="798"/>
      <c r="Z833" s="798"/>
    </row>
    <row r="834" spans="1:26" s="62" customFormat="1" ht="17.100000000000001" customHeight="1" x14ac:dyDescent="0.15">
      <c r="A834" s="772"/>
      <c r="B834" s="773"/>
      <c r="C834" s="774"/>
      <c r="D834" s="772"/>
      <c r="E834" s="773"/>
      <c r="F834" s="773"/>
      <c r="G834" s="773"/>
      <c r="H834" s="773"/>
      <c r="I834" s="773"/>
      <c r="J834" s="773"/>
      <c r="K834" s="773"/>
      <c r="L834" s="773"/>
      <c r="M834" s="773"/>
      <c r="N834" s="773"/>
      <c r="O834" s="773"/>
      <c r="P834" s="773"/>
      <c r="Q834" s="773"/>
      <c r="R834" s="773"/>
      <c r="S834" s="773"/>
      <c r="T834" s="774"/>
      <c r="U834" s="706"/>
      <c r="V834" s="740"/>
      <c r="W834" s="708"/>
      <c r="X834" s="798"/>
      <c r="Y834" s="798"/>
      <c r="Z834" s="798"/>
    </row>
    <row r="835" spans="1:26" s="62" customFormat="1" ht="17.100000000000001" customHeight="1" x14ac:dyDescent="0.15">
      <c r="A835" s="772"/>
      <c r="B835" s="773"/>
      <c r="C835" s="774"/>
      <c r="D835" s="772"/>
      <c r="E835" s="773"/>
      <c r="F835" s="773"/>
      <c r="G835" s="773"/>
      <c r="H835" s="773"/>
      <c r="I835" s="773"/>
      <c r="J835" s="773"/>
      <c r="K835" s="773"/>
      <c r="L835" s="773"/>
      <c r="M835" s="773"/>
      <c r="N835" s="773"/>
      <c r="O835" s="773"/>
      <c r="P835" s="773"/>
      <c r="Q835" s="773"/>
      <c r="R835" s="773"/>
      <c r="S835" s="773"/>
      <c r="T835" s="774"/>
      <c r="U835" s="706"/>
      <c r="V835" s="740"/>
      <c r="W835" s="708"/>
      <c r="X835" s="798"/>
      <c r="Y835" s="798"/>
      <c r="Z835" s="798"/>
    </row>
    <row r="836" spans="1:26" s="62" customFormat="1" ht="17.100000000000001" customHeight="1" x14ac:dyDescent="0.15">
      <c r="A836" s="772"/>
      <c r="B836" s="773"/>
      <c r="C836" s="774"/>
      <c r="D836" s="772"/>
      <c r="E836" s="773"/>
      <c r="F836" s="773"/>
      <c r="G836" s="773"/>
      <c r="H836" s="773"/>
      <c r="I836" s="773"/>
      <c r="J836" s="773"/>
      <c r="K836" s="773"/>
      <c r="L836" s="773"/>
      <c r="M836" s="773"/>
      <c r="N836" s="773"/>
      <c r="O836" s="773"/>
      <c r="P836" s="773"/>
      <c r="Q836" s="773"/>
      <c r="R836" s="773"/>
      <c r="S836" s="773"/>
      <c r="T836" s="774"/>
      <c r="U836" s="706"/>
      <c r="V836" s="740"/>
      <c r="W836" s="708"/>
      <c r="X836" s="798"/>
      <c r="Y836" s="798"/>
      <c r="Z836" s="798"/>
    </row>
    <row r="837" spans="1:26" s="62" customFormat="1" ht="17.100000000000001" customHeight="1" x14ac:dyDescent="0.15">
      <c r="A837" s="772"/>
      <c r="B837" s="773"/>
      <c r="C837" s="774"/>
      <c r="D837" s="772"/>
      <c r="E837" s="773"/>
      <c r="F837" s="773"/>
      <c r="G837" s="773"/>
      <c r="H837" s="773"/>
      <c r="I837" s="773"/>
      <c r="J837" s="773"/>
      <c r="K837" s="773"/>
      <c r="L837" s="773"/>
      <c r="M837" s="773"/>
      <c r="N837" s="773"/>
      <c r="O837" s="773"/>
      <c r="P837" s="773"/>
      <c r="Q837" s="773"/>
      <c r="R837" s="773"/>
      <c r="S837" s="773"/>
      <c r="T837" s="774"/>
      <c r="U837" s="706"/>
      <c r="V837" s="740"/>
      <c r="W837" s="708"/>
      <c r="X837" s="798"/>
      <c r="Y837" s="798"/>
      <c r="Z837" s="798"/>
    </row>
    <row r="838" spans="1:26" s="62" customFormat="1" ht="17.100000000000001" customHeight="1" x14ac:dyDescent="0.15">
      <c r="A838" s="772"/>
      <c r="B838" s="773"/>
      <c r="C838" s="774"/>
      <c r="D838" s="905" t="s">
        <v>363</v>
      </c>
      <c r="E838" s="906"/>
      <c r="F838" s="906"/>
      <c r="G838" s="906"/>
      <c r="H838" s="906"/>
      <c r="I838" s="906"/>
      <c r="J838" s="906"/>
      <c r="K838" s="906"/>
      <c r="L838" s="906"/>
      <c r="M838" s="906"/>
      <c r="N838" s="906"/>
      <c r="O838" s="906"/>
      <c r="P838" s="906"/>
      <c r="Q838" s="906"/>
      <c r="R838" s="906"/>
      <c r="S838" s="906"/>
      <c r="T838" s="907"/>
      <c r="U838" s="706"/>
      <c r="V838" s="740"/>
      <c r="W838" s="708"/>
      <c r="X838" s="798"/>
      <c r="Y838" s="798"/>
      <c r="Z838" s="798"/>
    </row>
    <row r="839" spans="1:26" s="62" customFormat="1" ht="17.100000000000001" customHeight="1" x14ac:dyDescent="0.15">
      <c r="A839" s="772"/>
      <c r="B839" s="773"/>
      <c r="C839" s="774"/>
      <c r="D839" s="124" t="s">
        <v>22</v>
      </c>
      <c r="E839" s="773" t="s">
        <v>882</v>
      </c>
      <c r="F839" s="773"/>
      <c r="G839" s="773"/>
      <c r="H839" s="773"/>
      <c r="I839" s="773"/>
      <c r="J839" s="773"/>
      <c r="K839" s="773"/>
      <c r="L839" s="773"/>
      <c r="M839" s="773"/>
      <c r="N839" s="773"/>
      <c r="O839" s="773"/>
      <c r="P839" s="773"/>
      <c r="Q839" s="773"/>
      <c r="R839" s="773"/>
      <c r="S839" s="773"/>
      <c r="T839" s="773"/>
      <c r="U839" s="706"/>
      <c r="V839" s="740"/>
      <c r="W839" s="708"/>
      <c r="X839" s="798"/>
      <c r="Y839" s="798"/>
      <c r="Z839" s="798"/>
    </row>
    <row r="840" spans="1:26" s="62" customFormat="1" ht="17.100000000000001" customHeight="1" x14ac:dyDescent="0.15">
      <c r="A840" s="772"/>
      <c r="B840" s="773"/>
      <c r="C840" s="774"/>
      <c r="D840" s="95"/>
      <c r="E840" s="773"/>
      <c r="F840" s="773"/>
      <c r="G840" s="773"/>
      <c r="H840" s="773"/>
      <c r="I840" s="773"/>
      <c r="J840" s="773"/>
      <c r="K840" s="773"/>
      <c r="L840" s="773"/>
      <c r="M840" s="773"/>
      <c r="N840" s="773"/>
      <c r="O840" s="773"/>
      <c r="P840" s="773"/>
      <c r="Q840" s="773"/>
      <c r="R840" s="773"/>
      <c r="S840" s="773"/>
      <c r="T840" s="773"/>
      <c r="U840" s="706"/>
      <c r="V840" s="740"/>
      <c r="W840" s="708"/>
      <c r="X840" s="798"/>
      <c r="Y840" s="798"/>
      <c r="Z840" s="798"/>
    </row>
    <row r="841" spans="1:26" s="62" customFormat="1" ht="17.100000000000001" customHeight="1" x14ac:dyDescent="0.15">
      <c r="A841" s="772"/>
      <c r="B841" s="773"/>
      <c r="C841" s="774"/>
      <c r="D841" s="95"/>
      <c r="E841" s="773"/>
      <c r="F841" s="773"/>
      <c r="G841" s="773"/>
      <c r="H841" s="773"/>
      <c r="I841" s="773"/>
      <c r="J841" s="773"/>
      <c r="K841" s="773"/>
      <c r="L841" s="773"/>
      <c r="M841" s="773"/>
      <c r="N841" s="773"/>
      <c r="O841" s="773"/>
      <c r="P841" s="773"/>
      <c r="Q841" s="773"/>
      <c r="R841" s="773"/>
      <c r="S841" s="773"/>
      <c r="T841" s="773"/>
      <c r="U841" s="706"/>
      <c r="V841" s="740"/>
      <c r="W841" s="708"/>
      <c r="X841" s="798"/>
      <c r="Y841" s="798"/>
      <c r="Z841" s="798"/>
    </row>
    <row r="842" spans="1:26" s="62" customFormat="1" ht="17.100000000000001" customHeight="1" x14ac:dyDescent="0.15">
      <c r="A842" s="848"/>
      <c r="B842" s="775"/>
      <c r="C842" s="776"/>
      <c r="D842" s="113"/>
      <c r="E842" s="775"/>
      <c r="F842" s="775"/>
      <c r="G842" s="775"/>
      <c r="H842" s="775"/>
      <c r="I842" s="775"/>
      <c r="J842" s="775"/>
      <c r="K842" s="775"/>
      <c r="L842" s="775"/>
      <c r="M842" s="775"/>
      <c r="N842" s="775"/>
      <c r="O842" s="775"/>
      <c r="P842" s="775"/>
      <c r="Q842" s="775"/>
      <c r="R842" s="775"/>
      <c r="S842" s="775"/>
      <c r="T842" s="775"/>
      <c r="U842" s="709"/>
      <c r="V842" s="710"/>
      <c r="W842" s="711"/>
      <c r="X842" s="798"/>
      <c r="Y842" s="798"/>
      <c r="Z842" s="798"/>
    </row>
    <row r="843" spans="1:26" s="62" customFormat="1" ht="17.100000000000001" customHeight="1" x14ac:dyDescent="0.15">
      <c r="A843" s="772" t="s">
        <v>804</v>
      </c>
      <c r="B843" s="773"/>
      <c r="C843" s="774"/>
      <c r="D843" s="712" t="s">
        <v>805</v>
      </c>
      <c r="E843" s="713"/>
      <c r="F843" s="713"/>
      <c r="G843" s="713"/>
      <c r="H843" s="713"/>
      <c r="I843" s="713"/>
      <c r="J843" s="713"/>
      <c r="K843" s="713"/>
      <c r="L843" s="713"/>
      <c r="M843" s="713"/>
      <c r="N843" s="713"/>
      <c r="O843" s="713"/>
      <c r="P843" s="713"/>
      <c r="Q843" s="713"/>
      <c r="R843" s="713"/>
      <c r="S843" s="713"/>
      <c r="T843" s="714"/>
      <c r="U843" s="703" t="s">
        <v>806</v>
      </c>
      <c r="V843" s="704"/>
      <c r="W843" s="704"/>
      <c r="X843" s="843"/>
      <c r="Y843" s="843"/>
      <c r="Z843" s="843"/>
    </row>
    <row r="844" spans="1:26" s="62" customFormat="1" ht="17.100000000000001" customHeight="1" x14ac:dyDescent="0.15">
      <c r="A844" s="772"/>
      <c r="B844" s="773"/>
      <c r="C844" s="774"/>
      <c r="D844" s="715"/>
      <c r="E844" s="716"/>
      <c r="F844" s="716"/>
      <c r="G844" s="716"/>
      <c r="H844" s="716"/>
      <c r="I844" s="716"/>
      <c r="J844" s="716"/>
      <c r="K844" s="716"/>
      <c r="L844" s="716"/>
      <c r="M844" s="716"/>
      <c r="N844" s="716"/>
      <c r="O844" s="716"/>
      <c r="P844" s="716"/>
      <c r="Q844" s="716"/>
      <c r="R844" s="716"/>
      <c r="S844" s="716"/>
      <c r="T844" s="717"/>
      <c r="U844" s="706"/>
      <c r="V844" s="740"/>
      <c r="W844" s="740"/>
      <c r="X844" s="798"/>
      <c r="Y844" s="798"/>
      <c r="Z844" s="798"/>
    </row>
    <row r="845" spans="1:26" s="62" customFormat="1" ht="17.100000000000001" customHeight="1" x14ac:dyDescent="0.15">
      <c r="A845" s="772"/>
      <c r="B845" s="773"/>
      <c r="C845" s="774"/>
      <c r="D845" s="715"/>
      <c r="E845" s="716"/>
      <c r="F845" s="716"/>
      <c r="G845" s="716"/>
      <c r="H845" s="716"/>
      <c r="I845" s="716"/>
      <c r="J845" s="716"/>
      <c r="K845" s="716"/>
      <c r="L845" s="716"/>
      <c r="M845" s="716"/>
      <c r="N845" s="716"/>
      <c r="O845" s="716"/>
      <c r="P845" s="716"/>
      <c r="Q845" s="716"/>
      <c r="R845" s="716"/>
      <c r="S845" s="716"/>
      <c r="T845" s="717"/>
      <c r="U845" s="706"/>
      <c r="V845" s="740"/>
      <c r="W845" s="740"/>
      <c r="X845" s="798"/>
      <c r="Y845" s="798"/>
      <c r="Z845" s="798"/>
    </row>
    <row r="846" spans="1:26" s="62" customFormat="1" ht="17.100000000000001" customHeight="1" x14ac:dyDescent="0.15">
      <c r="A846" s="772"/>
      <c r="B846" s="773"/>
      <c r="C846" s="774"/>
      <c r="D846" s="715"/>
      <c r="E846" s="716"/>
      <c r="F846" s="716"/>
      <c r="G846" s="716"/>
      <c r="H846" s="716"/>
      <c r="I846" s="716"/>
      <c r="J846" s="716"/>
      <c r="K846" s="716"/>
      <c r="L846" s="716"/>
      <c r="M846" s="716"/>
      <c r="N846" s="716"/>
      <c r="O846" s="716"/>
      <c r="P846" s="716"/>
      <c r="Q846" s="716"/>
      <c r="R846" s="716"/>
      <c r="S846" s="716"/>
      <c r="T846" s="717"/>
      <c r="U846" s="706"/>
      <c r="V846" s="740"/>
      <c r="W846" s="740"/>
      <c r="X846" s="798"/>
      <c r="Y846" s="798"/>
      <c r="Z846" s="798"/>
    </row>
    <row r="847" spans="1:26" s="62" customFormat="1" ht="17.100000000000001" customHeight="1" x14ac:dyDescent="0.15">
      <c r="A847" s="772"/>
      <c r="B847" s="773"/>
      <c r="C847" s="774"/>
      <c r="D847" s="715"/>
      <c r="E847" s="716"/>
      <c r="F847" s="716"/>
      <c r="G847" s="716"/>
      <c r="H847" s="716"/>
      <c r="I847" s="716"/>
      <c r="J847" s="716"/>
      <c r="K847" s="716"/>
      <c r="L847" s="716"/>
      <c r="M847" s="716"/>
      <c r="N847" s="716"/>
      <c r="O847" s="716"/>
      <c r="P847" s="716"/>
      <c r="Q847" s="716"/>
      <c r="R847" s="716"/>
      <c r="S847" s="716"/>
      <c r="T847" s="717"/>
      <c r="U847" s="706"/>
      <c r="V847" s="740"/>
      <c r="W847" s="740"/>
      <c r="X847" s="798"/>
      <c r="Y847" s="798"/>
      <c r="Z847" s="798"/>
    </row>
    <row r="848" spans="1:26" s="62" customFormat="1" ht="17.100000000000001" customHeight="1" x14ac:dyDescent="0.15">
      <c r="A848" s="772"/>
      <c r="B848" s="773"/>
      <c r="C848" s="774"/>
      <c r="D848" s="715"/>
      <c r="E848" s="716"/>
      <c r="F848" s="716"/>
      <c r="G848" s="716"/>
      <c r="H848" s="716"/>
      <c r="I848" s="716"/>
      <c r="J848" s="716"/>
      <c r="K848" s="716"/>
      <c r="L848" s="716"/>
      <c r="M848" s="716"/>
      <c r="N848" s="716"/>
      <c r="O848" s="716"/>
      <c r="P848" s="716"/>
      <c r="Q848" s="716"/>
      <c r="R848" s="716"/>
      <c r="S848" s="716"/>
      <c r="T848" s="717"/>
      <c r="U848" s="706"/>
      <c r="V848" s="740"/>
      <c r="W848" s="740"/>
      <c r="X848" s="798"/>
      <c r="Y848" s="798"/>
      <c r="Z848" s="798"/>
    </row>
    <row r="849" spans="1:26" s="62" customFormat="1" ht="17.100000000000001" customHeight="1" x14ac:dyDescent="0.15">
      <c r="A849" s="772"/>
      <c r="B849" s="773"/>
      <c r="C849" s="774"/>
      <c r="D849" s="905" t="s">
        <v>363</v>
      </c>
      <c r="E849" s="906"/>
      <c r="F849" s="906"/>
      <c r="G849" s="906"/>
      <c r="H849" s="906"/>
      <c r="I849" s="906"/>
      <c r="J849" s="906"/>
      <c r="K849" s="906"/>
      <c r="L849" s="906"/>
      <c r="M849" s="906"/>
      <c r="N849" s="906"/>
      <c r="O849" s="906"/>
      <c r="P849" s="906"/>
      <c r="Q849" s="906"/>
      <c r="R849" s="906"/>
      <c r="S849" s="906"/>
      <c r="T849" s="907"/>
      <c r="U849" s="706"/>
      <c r="V849" s="740"/>
      <c r="W849" s="740"/>
      <c r="X849" s="798"/>
      <c r="Y849" s="798"/>
      <c r="Z849" s="798"/>
    </row>
    <row r="850" spans="1:26" s="62" customFormat="1" ht="17.100000000000001" customHeight="1" x14ac:dyDescent="0.15">
      <c r="A850" s="772"/>
      <c r="B850" s="773"/>
      <c r="C850" s="774"/>
      <c r="D850" s="123" t="s">
        <v>22</v>
      </c>
      <c r="E850" s="773" t="s">
        <v>335</v>
      </c>
      <c r="F850" s="773"/>
      <c r="G850" s="773"/>
      <c r="H850" s="773"/>
      <c r="I850" s="773"/>
      <c r="J850" s="773"/>
      <c r="K850" s="773"/>
      <c r="L850" s="773"/>
      <c r="M850" s="773"/>
      <c r="N850" s="773"/>
      <c r="O850" s="773"/>
      <c r="P850" s="773"/>
      <c r="Q850" s="773"/>
      <c r="R850" s="773"/>
      <c r="S850" s="773"/>
      <c r="T850" s="773"/>
      <c r="U850" s="706"/>
      <c r="V850" s="740"/>
      <c r="W850" s="740"/>
      <c r="X850" s="798"/>
      <c r="Y850" s="798"/>
      <c r="Z850" s="798"/>
    </row>
    <row r="851" spans="1:26" s="62" customFormat="1" ht="17.100000000000001" customHeight="1" x14ac:dyDescent="0.15">
      <c r="A851" s="772"/>
      <c r="B851" s="773"/>
      <c r="C851" s="774"/>
      <c r="D851" s="367"/>
      <c r="E851" s="773"/>
      <c r="F851" s="773"/>
      <c r="G851" s="773"/>
      <c r="H851" s="773"/>
      <c r="I851" s="773"/>
      <c r="J851" s="773"/>
      <c r="K851" s="773"/>
      <c r="L851" s="773"/>
      <c r="M851" s="773"/>
      <c r="N851" s="773"/>
      <c r="O851" s="773"/>
      <c r="P851" s="773"/>
      <c r="Q851" s="773"/>
      <c r="R851" s="773"/>
      <c r="S851" s="773"/>
      <c r="T851" s="773"/>
      <c r="U851" s="706"/>
      <c r="V851" s="740"/>
      <c r="W851" s="740"/>
      <c r="X851" s="798"/>
      <c r="Y851" s="798"/>
      <c r="Z851" s="798"/>
    </row>
    <row r="852" spans="1:26" s="62" customFormat="1" ht="17.100000000000001" customHeight="1" x14ac:dyDescent="0.15">
      <c r="A852" s="772"/>
      <c r="B852" s="773"/>
      <c r="C852" s="774"/>
      <c r="D852" s="367"/>
      <c r="E852" s="773"/>
      <c r="F852" s="773"/>
      <c r="G852" s="773"/>
      <c r="H852" s="773"/>
      <c r="I852" s="773"/>
      <c r="J852" s="773"/>
      <c r="K852" s="773"/>
      <c r="L852" s="773"/>
      <c r="M852" s="773"/>
      <c r="N852" s="773"/>
      <c r="O852" s="773"/>
      <c r="P852" s="773"/>
      <c r="Q852" s="773"/>
      <c r="R852" s="773"/>
      <c r="S852" s="773"/>
      <c r="T852" s="773"/>
      <c r="U852" s="706"/>
      <c r="V852" s="740"/>
      <c r="W852" s="740"/>
      <c r="X852" s="798"/>
      <c r="Y852" s="798"/>
      <c r="Z852" s="798"/>
    </row>
    <row r="853" spans="1:26" s="62" customFormat="1" ht="17.100000000000001" customHeight="1" x14ac:dyDescent="0.15">
      <c r="A853" s="772"/>
      <c r="B853" s="773"/>
      <c r="C853" s="774"/>
      <c r="D853" s="367"/>
      <c r="E853" s="773"/>
      <c r="F853" s="773"/>
      <c r="G853" s="773"/>
      <c r="H853" s="773"/>
      <c r="I853" s="773"/>
      <c r="J853" s="773"/>
      <c r="K853" s="773"/>
      <c r="L853" s="773"/>
      <c r="M853" s="773"/>
      <c r="N853" s="773"/>
      <c r="O853" s="773"/>
      <c r="P853" s="773"/>
      <c r="Q853" s="773"/>
      <c r="R853" s="773"/>
      <c r="S853" s="773"/>
      <c r="T853" s="773"/>
      <c r="U853" s="706"/>
      <c r="V853" s="740"/>
      <c r="W853" s="740"/>
      <c r="X853" s="798"/>
      <c r="Y853" s="798"/>
      <c r="Z853" s="798"/>
    </row>
    <row r="854" spans="1:26" s="62" customFormat="1" ht="17.100000000000001" customHeight="1" x14ac:dyDescent="0.15">
      <c r="A854" s="772"/>
      <c r="B854" s="773"/>
      <c r="C854" s="774"/>
      <c r="D854" s="370"/>
      <c r="E854" s="841"/>
      <c r="F854" s="841"/>
      <c r="G854" s="841"/>
      <c r="H854" s="841"/>
      <c r="I854" s="841"/>
      <c r="J854" s="841"/>
      <c r="K854" s="841"/>
      <c r="L854" s="841"/>
      <c r="M854" s="841"/>
      <c r="N854" s="841"/>
      <c r="O854" s="841"/>
      <c r="P854" s="841"/>
      <c r="Q854" s="841"/>
      <c r="R854" s="841"/>
      <c r="S854" s="841"/>
      <c r="T854" s="841"/>
      <c r="U854" s="706"/>
      <c r="V854" s="740"/>
      <c r="W854" s="740"/>
      <c r="X854" s="799"/>
      <c r="Y854" s="799"/>
      <c r="Z854" s="799"/>
    </row>
    <row r="855" spans="1:26" s="62" customFormat="1" ht="17.100000000000001" customHeight="1" x14ac:dyDescent="0.15">
      <c r="A855" s="772"/>
      <c r="B855" s="773"/>
      <c r="C855" s="774"/>
      <c r="D855" s="6" t="s">
        <v>341</v>
      </c>
      <c r="E855" s="125"/>
      <c r="F855" s="125"/>
      <c r="G855" s="125"/>
      <c r="H855" s="125"/>
      <c r="I855" s="125"/>
      <c r="J855" s="125"/>
      <c r="K855" s="125"/>
      <c r="L855" s="125"/>
      <c r="M855" s="125"/>
      <c r="N855" s="125"/>
      <c r="O855" s="125"/>
      <c r="P855" s="125"/>
      <c r="Q855" s="125"/>
      <c r="R855" s="125"/>
      <c r="S855" s="125"/>
      <c r="T855" s="114"/>
      <c r="U855" s="706"/>
      <c r="V855" s="740"/>
      <c r="W855" s="740"/>
      <c r="X855" s="126"/>
      <c r="Y855" s="24"/>
      <c r="Z855" s="27"/>
    </row>
    <row r="856" spans="1:26" s="62" customFormat="1" ht="17.100000000000001" customHeight="1" x14ac:dyDescent="0.15">
      <c r="A856" s="772"/>
      <c r="B856" s="773"/>
      <c r="C856" s="774"/>
      <c r="D856" s="1" t="s">
        <v>133</v>
      </c>
      <c r="E856" s="773" t="s">
        <v>66</v>
      </c>
      <c r="F856" s="773"/>
      <c r="G856" s="773"/>
      <c r="H856" s="773"/>
      <c r="I856" s="773"/>
      <c r="J856" s="773"/>
      <c r="K856" s="773"/>
      <c r="L856" s="773"/>
      <c r="M856" s="773"/>
      <c r="N856" s="773"/>
      <c r="O856" s="773"/>
      <c r="P856" s="773"/>
      <c r="Q856" s="773"/>
      <c r="R856" s="773"/>
      <c r="S856" s="773"/>
      <c r="T856" s="774"/>
      <c r="U856" s="706"/>
      <c r="V856" s="740"/>
      <c r="W856" s="740"/>
      <c r="X856" s="383"/>
      <c r="Y856" s="384"/>
      <c r="Z856" s="420"/>
    </row>
    <row r="857" spans="1:26" s="62" customFormat="1" ht="17.100000000000001" customHeight="1" x14ac:dyDescent="0.15">
      <c r="A857" s="772"/>
      <c r="B857" s="773"/>
      <c r="C857" s="774"/>
      <c r="E857" s="773"/>
      <c r="F857" s="773"/>
      <c r="G857" s="773"/>
      <c r="H857" s="773"/>
      <c r="I857" s="773"/>
      <c r="J857" s="773"/>
      <c r="K857" s="773"/>
      <c r="L857" s="773"/>
      <c r="M857" s="773"/>
      <c r="N857" s="773"/>
      <c r="O857" s="773"/>
      <c r="P857" s="773"/>
      <c r="Q857" s="773"/>
      <c r="R857" s="773"/>
      <c r="S857" s="773"/>
      <c r="T857" s="774"/>
      <c r="U857" s="706"/>
      <c r="V857" s="740"/>
      <c r="W857" s="740"/>
      <c r="X857" s="383"/>
      <c r="Y857" s="384"/>
      <c r="Z857" s="420"/>
    </row>
    <row r="858" spans="1:26" s="62" customFormat="1" ht="17.100000000000001" customHeight="1" x14ac:dyDescent="0.15">
      <c r="A858" s="772"/>
      <c r="B858" s="773"/>
      <c r="C858" s="774"/>
      <c r="E858" s="773"/>
      <c r="F858" s="773"/>
      <c r="G858" s="773"/>
      <c r="H858" s="773"/>
      <c r="I858" s="773"/>
      <c r="J858" s="773"/>
      <c r="K858" s="773"/>
      <c r="L858" s="773"/>
      <c r="M858" s="773"/>
      <c r="N858" s="773"/>
      <c r="O858" s="773"/>
      <c r="P858" s="773"/>
      <c r="Q858" s="773"/>
      <c r="R858" s="773"/>
      <c r="S858" s="773"/>
      <c r="T858" s="774"/>
      <c r="U858" s="706"/>
      <c r="V858" s="740"/>
      <c r="W858" s="740"/>
      <c r="X858" s="383"/>
      <c r="Y858" s="384"/>
      <c r="Z858" s="420"/>
    </row>
    <row r="859" spans="1:26" s="62" customFormat="1" ht="17.100000000000001" customHeight="1" x14ac:dyDescent="0.15">
      <c r="A859" s="772"/>
      <c r="B859" s="773"/>
      <c r="C859" s="774"/>
      <c r="E859" s="773"/>
      <c r="F859" s="773"/>
      <c r="G859" s="773"/>
      <c r="H859" s="773"/>
      <c r="I859" s="773"/>
      <c r="J859" s="773"/>
      <c r="K859" s="773"/>
      <c r="L859" s="773"/>
      <c r="M859" s="773"/>
      <c r="N859" s="773"/>
      <c r="O859" s="773"/>
      <c r="P859" s="773"/>
      <c r="Q859" s="773"/>
      <c r="R859" s="773"/>
      <c r="S859" s="773"/>
      <c r="T859" s="774"/>
      <c r="U859" s="706"/>
      <c r="V859" s="740"/>
      <c r="W859" s="740"/>
      <c r="X859" s="383"/>
      <c r="Y859" s="384"/>
      <c r="Z859" s="420"/>
    </row>
    <row r="860" spans="1:26" s="62" customFormat="1" ht="17.100000000000001" customHeight="1" x14ac:dyDescent="0.15">
      <c r="A860" s="772"/>
      <c r="B860" s="773"/>
      <c r="C860" s="774"/>
      <c r="E860" s="773"/>
      <c r="F860" s="773"/>
      <c r="G860" s="773"/>
      <c r="H860" s="773"/>
      <c r="I860" s="773"/>
      <c r="J860" s="773"/>
      <c r="K860" s="773"/>
      <c r="L860" s="773"/>
      <c r="M860" s="773"/>
      <c r="N860" s="773"/>
      <c r="O860" s="773"/>
      <c r="P860" s="773"/>
      <c r="Q860" s="773"/>
      <c r="R860" s="773"/>
      <c r="S860" s="773"/>
      <c r="T860" s="774"/>
      <c r="U860" s="706"/>
      <c r="V860" s="740"/>
      <c r="W860" s="740"/>
      <c r="X860" s="383"/>
      <c r="Y860" s="384"/>
      <c r="Z860" s="420"/>
    </row>
    <row r="861" spans="1:26" s="62" customFormat="1" ht="17.100000000000001" customHeight="1" x14ac:dyDescent="0.15">
      <c r="A861" s="772"/>
      <c r="B861" s="773"/>
      <c r="C861" s="774"/>
      <c r="D861" s="1" t="s">
        <v>134</v>
      </c>
      <c r="E861" s="773" t="s">
        <v>807</v>
      </c>
      <c r="F861" s="773"/>
      <c r="G861" s="773"/>
      <c r="H861" s="773"/>
      <c r="I861" s="773"/>
      <c r="J861" s="773"/>
      <c r="K861" s="773"/>
      <c r="L861" s="773"/>
      <c r="M861" s="773"/>
      <c r="N861" s="773"/>
      <c r="O861" s="773"/>
      <c r="P861" s="773"/>
      <c r="Q861" s="773"/>
      <c r="R861" s="773"/>
      <c r="S861" s="773"/>
      <c r="T861" s="774"/>
      <c r="U861" s="706"/>
      <c r="V861" s="740"/>
      <c r="W861" s="740"/>
      <c r="X861" s="383"/>
      <c r="Y861" s="384"/>
      <c r="Z861" s="420"/>
    </row>
    <row r="862" spans="1:26" s="62" customFormat="1" ht="17.100000000000001" customHeight="1" x14ac:dyDescent="0.15">
      <c r="A862" s="772"/>
      <c r="B862" s="773"/>
      <c r="C862" s="774"/>
      <c r="D862" s="2"/>
      <c r="E862" s="773"/>
      <c r="F862" s="773"/>
      <c r="G862" s="773"/>
      <c r="H862" s="773"/>
      <c r="I862" s="773"/>
      <c r="J862" s="773"/>
      <c r="K862" s="773"/>
      <c r="L862" s="773"/>
      <c r="M862" s="773"/>
      <c r="N862" s="773"/>
      <c r="O862" s="773"/>
      <c r="P862" s="773"/>
      <c r="Q862" s="773"/>
      <c r="R862" s="773"/>
      <c r="S862" s="773"/>
      <c r="T862" s="774"/>
      <c r="U862" s="706"/>
      <c r="V862" s="740"/>
      <c r="W862" s="740"/>
      <c r="X862" s="383"/>
      <c r="Y862" s="384"/>
      <c r="Z862" s="420"/>
    </row>
    <row r="863" spans="1:26" s="62" customFormat="1" ht="17.100000000000001" customHeight="1" x14ac:dyDescent="0.15">
      <c r="A863" s="772"/>
      <c r="B863" s="773"/>
      <c r="C863" s="774"/>
      <c r="D863" s="1" t="s">
        <v>135</v>
      </c>
      <c r="E863" s="773" t="s">
        <v>68</v>
      </c>
      <c r="F863" s="773"/>
      <c r="G863" s="773"/>
      <c r="H863" s="773"/>
      <c r="I863" s="773"/>
      <c r="J863" s="773"/>
      <c r="K863" s="773"/>
      <c r="L863" s="773"/>
      <c r="M863" s="773"/>
      <c r="N863" s="773"/>
      <c r="O863" s="773"/>
      <c r="P863" s="773"/>
      <c r="Q863" s="773"/>
      <c r="R863" s="773"/>
      <c r="S863" s="773"/>
      <c r="T863" s="774"/>
      <c r="U863" s="706"/>
      <c r="V863" s="740"/>
      <c r="W863" s="740"/>
      <c r="X863" s="383"/>
      <c r="Y863" s="384"/>
      <c r="Z863" s="420"/>
    </row>
    <row r="864" spans="1:26" s="62" customFormat="1" ht="17.100000000000001" customHeight="1" x14ac:dyDescent="0.15">
      <c r="A864" s="772"/>
      <c r="B864" s="773"/>
      <c r="C864" s="774"/>
      <c r="D864" s="2"/>
      <c r="E864" s="773"/>
      <c r="F864" s="773"/>
      <c r="G864" s="773"/>
      <c r="H864" s="773"/>
      <c r="I864" s="773"/>
      <c r="J864" s="773"/>
      <c r="K864" s="773"/>
      <c r="L864" s="773"/>
      <c r="M864" s="773"/>
      <c r="N864" s="773"/>
      <c r="O864" s="773"/>
      <c r="P864" s="773"/>
      <c r="Q864" s="773"/>
      <c r="R864" s="773"/>
      <c r="S864" s="773"/>
      <c r="T864" s="774"/>
      <c r="U864" s="706"/>
      <c r="V864" s="740"/>
      <c r="W864" s="740"/>
      <c r="X864" s="383"/>
      <c r="Y864" s="384"/>
      <c r="Z864" s="420"/>
    </row>
    <row r="865" spans="1:26" s="62" customFormat="1" ht="17.100000000000001" customHeight="1" x14ac:dyDescent="0.15">
      <c r="A865" s="772"/>
      <c r="B865" s="773"/>
      <c r="C865" s="774"/>
      <c r="D865" s="1" t="s">
        <v>136</v>
      </c>
      <c r="E865" s="773" t="s">
        <v>336</v>
      </c>
      <c r="F865" s="773"/>
      <c r="G865" s="773"/>
      <c r="H865" s="773"/>
      <c r="I865" s="773"/>
      <c r="J865" s="773"/>
      <c r="K865" s="773"/>
      <c r="L865" s="773"/>
      <c r="M865" s="773"/>
      <c r="N865" s="773"/>
      <c r="O865" s="773"/>
      <c r="P865" s="773"/>
      <c r="Q865" s="773"/>
      <c r="R865" s="773"/>
      <c r="S865" s="773"/>
      <c r="T865" s="774"/>
      <c r="U865" s="706"/>
      <c r="V865" s="740"/>
      <c r="W865" s="740"/>
      <c r="X865" s="383"/>
      <c r="Y865" s="384"/>
      <c r="Z865" s="420"/>
    </row>
    <row r="866" spans="1:26" s="62" customFormat="1" ht="17.100000000000001" customHeight="1" x14ac:dyDescent="0.15">
      <c r="A866" s="772"/>
      <c r="B866" s="773"/>
      <c r="C866" s="774"/>
      <c r="D866" s="1"/>
      <c r="E866" s="773"/>
      <c r="F866" s="773"/>
      <c r="G866" s="773"/>
      <c r="H866" s="773"/>
      <c r="I866" s="773"/>
      <c r="J866" s="773"/>
      <c r="K866" s="773"/>
      <c r="L866" s="773"/>
      <c r="M866" s="773"/>
      <c r="N866" s="773"/>
      <c r="O866" s="773"/>
      <c r="P866" s="773"/>
      <c r="Q866" s="773"/>
      <c r="R866" s="773"/>
      <c r="S866" s="773"/>
      <c r="T866" s="774"/>
      <c r="U866" s="706"/>
      <c r="V866" s="740"/>
      <c r="W866" s="740"/>
      <c r="X866" s="383"/>
      <c r="Y866" s="384"/>
      <c r="Z866" s="420"/>
    </row>
    <row r="867" spans="1:26" s="62" customFormat="1" ht="17.100000000000001" customHeight="1" x14ac:dyDescent="0.15">
      <c r="A867" s="772"/>
      <c r="B867" s="773"/>
      <c r="C867" s="774"/>
      <c r="E867" s="773"/>
      <c r="F867" s="773"/>
      <c r="G867" s="773"/>
      <c r="H867" s="773"/>
      <c r="I867" s="773"/>
      <c r="J867" s="773"/>
      <c r="K867" s="773"/>
      <c r="L867" s="773"/>
      <c r="M867" s="773"/>
      <c r="N867" s="773"/>
      <c r="O867" s="773"/>
      <c r="P867" s="773"/>
      <c r="Q867" s="773"/>
      <c r="R867" s="773"/>
      <c r="S867" s="773"/>
      <c r="T867" s="774"/>
      <c r="U867" s="706"/>
      <c r="V867" s="740"/>
      <c r="W867" s="740"/>
      <c r="X867" s="383"/>
      <c r="Y867" s="384"/>
      <c r="Z867" s="420"/>
    </row>
    <row r="868" spans="1:26" s="62" customFormat="1" ht="17.100000000000001" customHeight="1" x14ac:dyDescent="0.15">
      <c r="A868" s="772"/>
      <c r="B868" s="773"/>
      <c r="C868" s="774"/>
      <c r="E868" s="773"/>
      <c r="F868" s="773"/>
      <c r="G868" s="773"/>
      <c r="H868" s="773"/>
      <c r="I868" s="773"/>
      <c r="J868" s="773"/>
      <c r="K868" s="773"/>
      <c r="L868" s="773"/>
      <c r="M868" s="773"/>
      <c r="N868" s="773"/>
      <c r="O868" s="773"/>
      <c r="P868" s="773"/>
      <c r="Q868" s="773"/>
      <c r="R868" s="773"/>
      <c r="S868" s="773"/>
      <c r="T868" s="774"/>
      <c r="U868" s="706"/>
      <c r="V868" s="740"/>
      <c r="W868" s="740"/>
      <c r="X868" s="383"/>
      <c r="Y868" s="384"/>
      <c r="Z868" s="420"/>
    </row>
    <row r="869" spans="1:26" s="62" customFormat="1" ht="17.100000000000001" customHeight="1" x14ac:dyDescent="0.15">
      <c r="A869" s="772"/>
      <c r="B869" s="773"/>
      <c r="C869" s="774"/>
      <c r="D869" s="3"/>
      <c r="E869" s="773"/>
      <c r="F869" s="773"/>
      <c r="G869" s="773"/>
      <c r="H869" s="773"/>
      <c r="I869" s="773"/>
      <c r="J869" s="773"/>
      <c r="K869" s="773"/>
      <c r="L869" s="773"/>
      <c r="M869" s="773"/>
      <c r="N869" s="773"/>
      <c r="O869" s="773"/>
      <c r="P869" s="773"/>
      <c r="Q869" s="773"/>
      <c r="R869" s="773"/>
      <c r="S869" s="773"/>
      <c r="T869" s="774"/>
      <c r="U869" s="706"/>
      <c r="V869" s="740"/>
      <c r="W869" s="740"/>
      <c r="X869" s="383"/>
      <c r="Y869" s="384"/>
      <c r="Z869" s="420"/>
    </row>
    <row r="870" spans="1:26" s="62" customFormat="1" ht="17.100000000000001" customHeight="1" x14ac:dyDescent="0.15">
      <c r="A870" s="772"/>
      <c r="B870" s="773"/>
      <c r="C870" s="774"/>
      <c r="D870" s="1" t="s">
        <v>137</v>
      </c>
      <c r="E870" s="24" t="s">
        <v>337</v>
      </c>
      <c r="F870" s="384"/>
      <c r="G870" s="384"/>
      <c r="H870" s="384"/>
      <c r="I870" s="384"/>
      <c r="J870" s="384"/>
      <c r="K870" s="384"/>
      <c r="L870" s="384"/>
      <c r="M870" s="384"/>
      <c r="N870" s="384"/>
      <c r="O870" s="384"/>
      <c r="P870" s="384"/>
      <c r="Q870" s="384"/>
      <c r="R870" s="384"/>
      <c r="S870" s="384"/>
      <c r="T870" s="384"/>
      <c r="U870" s="706"/>
      <c r="V870" s="740"/>
      <c r="W870" s="740"/>
      <c r="X870" s="10"/>
      <c r="Y870" s="24"/>
      <c r="Z870" s="27"/>
    </row>
    <row r="871" spans="1:26" s="62" customFormat="1" ht="17.100000000000001" customHeight="1" x14ac:dyDescent="0.15">
      <c r="A871" s="772"/>
      <c r="B871" s="773"/>
      <c r="C871" s="774"/>
      <c r="D871" s="1"/>
      <c r="E871" s="26" t="s">
        <v>338</v>
      </c>
      <c r="F871" s="835" t="s">
        <v>808</v>
      </c>
      <c r="G871" s="835"/>
      <c r="H871" s="835"/>
      <c r="I871" s="835"/>
      <c r="J871" s="835"/>
      <c r="K871" s="835"/>
      <c r="L871" s="835"/>
      <c r="M871" s="835"/>
      <c r="N871" s="835"/>
      <c r="O871" s="835"/>
      <c r="P871" s="835"/>
      <c r="Q871" s="835"/>
      <c r="R871" s="835"/>
      <c r="S871" s="835"/>
      <c r="T871" s="836"/>
      <c r="U871" s="706"/>
      <c r="V871" s="740"/>
      <c r="W871" s="740"/>
      <c r="X871" s="383"/>
      <c r="Y871" s="384"/>
      <c r="Z871" s="420"/>
    </row>
    <row r="872" spans="1:26" s="62" customFormat="1" ht="17.100000000000001" customHeight="1" x14ac:dyDescent="0.15">
      <c r="A872" s="772"/>
      <c r="B872" s="773"/>
      <c r="C872" s="774"/>
      <c r="D872" s="1"/>
      <c r="E872" s="26"/>
      <c r="F872" s="835"/>
      <c r="G872" s="835"/>
      <c r="H872" s="835"/>
      <c r="I872" s="835"/>
      <c r="J872" s="835"/>
      <c r="K872" s="835"/>
      <c r="L872" s="835"/>
      <c r="M872" s="835"/>
      <c r="N872" s="835"/>
      <c r="O872" s="835"/>
      <c r="P872" s="835"/>
      <c r="Q872" s="835"/>
      <c r="R872" s="835"/>
      <c r="S872" s="835"/>
      <c r="T872" s="836"/>
      <c r="U872" s="706"/>
      <c r="V872" s="740"/>
      <c r="W872" s="740"/>
      <c r="X872" s="383"/>
      <c r="Y872" s="384"/>
      <c r="Z872" s="420"/>
    </row>
    <row r="873" spans="1:26" s="62" customFormat="1" ht="17.100000000000001" customHeight="1" x14ac:dyDescent="0.15">
      <c r="A873" s="772"/>
      <c r="B873" s="773"/>
      <c r="C873" s="774"/>
      <c r="D873" s="1"/>
      <c r="E873" s="26"/>
      <c r="F873" s="835"/>
      <c r="G873" s="835"/>
      <c r="H873" s="835"/>
      <c r="I873" s="835"/>
      <c r="J873" s="835"/>
      <c r="K873" s="835"/>
      <c r="L873" s="835"/>
      <c r="M873" s="835"/>
      <c r="N873" s="835"/>
      <c r="O873" s="835"/>
      <c r="P873" s="835"/>
      <c r="Q873" s="835"/>
      <c r="R873" s="835"/>
      <c r="S873" s="835"/>
      <c r="T873" s="836"/>
      <c r="U873" s="706"/>
      <c r="V873" s="740"/>
      <c r="W873" s="740"/>
      <c r="X873" s="383"/>
      <c r="Y873" s="384"/>
      <c r="Z873" s="420"/>
    </row>
    <row r="874" spans="1:26" s="62" customFormat="1" ht="17.100000000000001" customHeight="1" x14ac:dyDescent="0.15">
      <c r="A874" s="772"/>
      <c r="B874" s="773"/>
      <c r="C874" s="774"/>
      <c r="D874" s="1"/>
      <c r="E874" s="26" t="s">
        <v>339</v>
      </c>
      <c r="F874" s="835" t="s">
        <v>340</v>
      </c>
      <c r="G874" s="835"/>
      <c r="H874" s="835"/>
      <c r="I874" s="835"/>
      <c r="J874" s="835"/>
      <c r="K874" s="835"/>
      <c r="L874" s="835"/>
      <c r="M874" s="835"/>
      <c r="N874" s="835"/>
      <c r="O874" s="835"/>
      <c r="P874" s="835"/>
      <c r="Q874" s="835"/>
      <c r="R874" s="835"/>
      <c r="S874" s="835"/>
      <c r="T874" s="836"/>
      <c r="U874" s="706"/>
      <c r="V874" s="740"/>
      <c r="W874" s="740"/>
      <c r="X874" s="383"/>
      <c r="Y874" s="384"/>
      <c r="Z874" s="420"/>
    </row>
    <row r="875" spans="1:26" s="62" customFormat="1" ht="17.100000000000001" customHeight="1" x14ac:dyDescent="0.15">
      <c r="A875" s="772"/>
      <c r="B875" s="773"/>
      <c r="C875" s="774"/>
      <c r="D875" s="1"/>
      <c r="E875" s="26"/>
      <c r="F875" s="835"/>
      <c r="G875" s="835"/>
      <c r="H875" s="835"/>
      <c r="I875" s="835"/>
      <c r="J875" s="835"/>
      <c r="K875" s="835"/>
      <c r="L875" s="835"/>
      <c r="M875" s="835"/>
      <c r="N875" s="835"/>
      <c r="O875" s="835"/>
      <c r="P875" s="835"/>
      <c r="Q875" s="835"/>
      <c r="R875" s="835"/>
      <c r="S875" s="835"/>
      <c r="T875" s="836"/>
      <c r="U875" s="706"/>
      <c r="V875" s="740"/>
      <c r="W875" s="740"/>
      <c r="X875" s="383"/>
      <c r="Y875" s="384"/>
      <c r="Z875" s="420"/>
    </row>
    <row r="876" spans="1:26" s="62" customFormat="1" ht="17.100000000000001" customHeight="1" x14ac:dyDescent="0.15">
      <c r="A876" s="848"/>
      <c r="B876" s="775"/>
      <c r="C876" s="776"/>
      <c r="D876" s="4"/>
      <c r="E876" s="373"/>
      <c r="F876" s="902"/>
      <c r="G876" s="902"/>
      <c r="H876" s="902"/>
      <c r="I876" s="902"/>
      <c r="J876" s="902"/>
      <c r="K876" s="902"/>
      <c r="L876" s="902"/>
      <c r="M876" s="902"/>
      <c r="N876" s="902"/>
      <c r="O876" s="902"/>
      <c r="P876" s="902"/>
      <c r="Q876" s="902"/>
      <c r="R876" s="902"/>
      <c r="S876" s="902"/>
      <c r="T876" s="903"/>
      <c r="U876" s="709"/>
      <c r="V876" s="710"/>
      <c r="W876" s="710"/>
      <c r="X876" s="385"/>
      <c r="Y876" s="386"/>
      <c r="Z876" s="127"/>
    </row>
    <row r="877" spans="1:26" s="62" customFormat="1" ht="17.100000000000001" customHeight="1" x14ac:dyDescent="0.15">
      <c r="A877" s="762" t="s">
        <v>809</v>
      </c>
      <c r="B877" s="770"/>
      <c r="C877" s="771"/>
      <c r="D877" s="762" t="s">
        <v>810</v>
      </c>
      <c r="E877" s="770"/>
      <c r="F877" s="770"/>
      <c r="G877" s="770"/>
      <c r="H877" s="770"/>
      <c r="I877" s="770"/>
      <c r="J877" s="770"/>
      <c r="K877" s="770"/>
      <c r="L877" s="770"/>
      <c r="M877" s="770"/>
      <c r="N877" s="770"/>
      <c r="O877" s="770"/>
      <c r="P877" s="770"/>
      <c r="Q877" s="770"/>
      <c r="R877" s="770"/>
      <c r="S877" s="770"/>
      <c r="T877" s="771"/>
      <c r="U877" s="703" t="s">
        <v>811</v>
      </c>
      <c r="V877" s="704"/>
      <c r="W877" s="705"/>
      <c r="X877" s="725"/>
      <c r="Y877" s="725"/>
      <c r="Z877" s="725"/>
    </row>
    <row r="878" spans="1:26" s="62" customFormat="1" ht="17.100000000000001" customHeight="1" x14ac:dyDescent="0.15">
      <c r="A878" s="772"/>
      <c r="B878" s="773"/>
      <c r="C878" s="774"/>
      <c r="D878" s="772"/>
      <c r="E878" s="773"/>
      <c r="F878" s="773"/>
      <c r="G878" s="773"/>
      <c r="H878" s="773"/>
      <c r="I878" s="773"/>
      <c r="J878" s="773"/>
      <c r="K878" s="773"/>
      <c r="L878" s="773"/>
      <c r="M878" s="773"/>
      <c r="N878" s="773"/>
      <c r="O878" s="773"/>
      <c r="P878" s="773"/>
      <c r="Q878" s="773"/>
      <c r="R878" s="773"/>
      <c r="S878" s="773"/>
      <c r="T878" s="774"/>
      <c r="U878" s="706"/>
      <c r="V878" s="740"/>
      <c r="W878" s="708"/>
      <c r="X878" s="726"/>
      <c r="Y878" s="726"/>
      <c r="Z878" s="726"/>
    </row>
    <row r="879" spans="1:26" s="62" customFormat="1" ht="17.100000000000001" customHeight="1" x14ac:dyDescent="0.15">
      <c r="A879" s="772"/>
      <c r="B879" s="773"/>
      <c r="C879" s="774"/>
      <c r="D879" s="772"/>
      <c r="E879" s="773"/>
      <c r="F879" s="773"/>
      <c r="G879" s="773"/>
      <c r="H879" s="773"/>
      <c r="I879" s="773"/>
      <c r="J879" s="773"/>
      <c r="K879" s="773"/>
      <c r="L879" s="773"/>
      <c r="M879" s="773"/>
      <c r="N879" s="773"/>
      <c r="O879" s="773"/>
      <c r="P879" s="773"/>
      <c r="Q879" s="773"/>
      <c r="R879" s="773"/>
      <c r="S879" s="773"/>
      <c r="T879" s="774"/>
      <c r="U879" s="706"/>
      <c r="V879" s="740"/>
      <c r="W879" s="708"/>
      <c r="X879" s="726"/>
      <c r="Y879" s="726"/>
      <c r="Z879" s="726"/>
    </row>
    <row r="880" spans="1:26" s="62" customFormat="1" ht="17.100000000000001" customHeight="1" x14ac:dyDescent="0.15">
      <c r="A880" s="772"/>
      <c r="B880" s="773"/>
      <c r="C880" s="774"/>
      <c r="D880" s="772"/>
      <c r="E880" s="773"/>
      <c r="F880" s="773"/>
      <c r="G880" s="773"/>
      <c r="H880" s="773"/>
      <c r="I880" s="773"/>
      <c r="J880" s="773"/>
      <c r="K880" s="773"/>
      <c r="L880" s="773"/>
      <c r="M880" s="773"/>
      <c r="N880" s="773"/>
      <c r="O880" s="773"/>
      <c r="P880" s="773"/>
      <c r="Q880" s="773"/>
      <c r="R880" s="773"/>
      <c r="S880" s="773"/>
      <c r="T880" s="774"/>
      <c r="U880" s="706"/>
      <c r="V880" s="740"/>
      <c r="W880" s="708"/>
      <c r="X880" s="726"/>
      <c r="Y880" s="726"/>
      <c r="Z880" s="726"/>
    </row>
    <row r="881" spans="1:26" s="62" customFormat="1" ht="17.100000000000001" customHeight="1" x14ac:dyDescent="0.15">
      <c r="A881" s="772"/>
      <c r="B881" s="773"/>
      <c r="C881" s="774"/>
      <c r="D881" s="772"/>
      <c r="E881" s="773"/>
      <c r="F881" s="773"/>
      <c r="G881" s="773"/>
      <c r="H881" s="773"/>
      <c r="I881" s="773"/>
      <c r="J881" s="773"/>
      <c r="K881" s="773"/>
      <c r="L881" s="773"/>
      <c r="M881" s="773"/>
      <c r="N881" s="773"/>
      <c r="O881" s="773"/>
      <c r="P881" s="773"/>
      <c r="Q881" s="773"/>
      <c r="R881" s="773"/>
      <c r="S881" s="773"/>
      <c r="T881" s="774"/>
      <c r="U881" s="706"/>
      <c r="V881" s="740"/>
      <c r="W881" s="708"/>
      <c r="X881" s="726"/>
      <c r="Y881" s="726"/>
      <c r="Z881" s="726"/>
    </row>
    <row r="882" spans="1:26" s="62" customFormat="1" ht="17.100000000000001" customHeight="1" x14ac:dyDescent="0.15">
      <c r="A882" s="772"/>
      <c r="B882" s="773"/>
      <c r="C882" s="774"/>
      <c r="D882" s="772"/>
      <c r="E882" s="773"/>
      <c r="F882" s="773"/>
      <c r="G882" s="773"/>
      <c r="H882" s="773"/>
      <c r="I882" s="773"/>
      <c r="J882" s="773"/>
      <c r="K882" s="773"/>
      <c r="L882" s="773"/>
      <c r="M882" s="773"/>
      <c r="N882" s="773"/>
      <c r="O882" s="773"/>
      <c r="P882" s="773"/>
      <c r="Q882" s="773"/>
      <c r="R882" s="773"/>
      <c r="S882" s="773"/>
      <c r="T882" s="774"/>
      <c r="U882" s="706"/>
      <c r="V882" s="740"/>
      <c r="W882" s="708"/>
      <c r="X882" s="726"/>
      <c r="Y882" s="726"/>
      <c r="Z882" s="726"/>
    </row>
    <row r="883" spans="1:26" s="62" customFormat="1" ht="17.100000000000001" customHeight="1" x14ac:dyDescent="0.15">
      <c r="A883" s="772"/>
      <c r="B883" s="773"/>
      <c r="C883" s="774"/>
      <c r="D883" s="772"/>
      <c r="E883" s="773"/>
      <c r="F883" s="773"/>
      <c r="G883" s="773"/>
      <c r="H883" s="773"/>
      <c r="I883" s="773"/>
      <c r="J883" s="773"/>
      <c r="K883" s="773"/>
      <c r="L883" s="773"/>
      <c r="M883" s="773"/>
      <c r="N883" s="773"/>
      <c r="O883" s="773"/>
      <c r="P883" s="773"/>
      <c r="Q883" s="773"/>
      <c r="R883" s="773"/>
      <c r="S883" s="773"/>
      <c r="T883" s="774"/>
      <c r="U883" s="706"/>
      <c r="V883" s="740"/>
      <c r="W883" s="708"/>
      <c r="X883" s="726"/>
      <c r="Y883" s="726"/>
      <c r="Z883" s="726"/>
    </row>
    <row r="884" spans="1:26" s="62" customFormat="1" ht="17.100000000000001" customHeight="1" x14ac:dyDescent="0.15">
      <c r="A884" s="772"/>
      <c r="B884" s="773"/>
      <c r="C884" s="774"/>
      <c r="D884" s="21" t="s">
        <v>77</v>
      </c>
      <c r="E884" s="773" t="s">
        <v>342</v>
      </c>
      <c r="F884" s="773"/>
      <c r="G884" s="773"/>
      <c r="H884" s="773"/>
      <c r="I884" s="773"/>
      <c r="J884" s="773"/>
      <c r="K884" s="773"/>
      <c r="L884" s="773"/>
      <c r="M884" s="773"/>
      <c r="N884" s="773"/>
      <c r="O884" s="773"/>
      <c r="P884" s="773"/>
      <c r="Q884" s="773"/>
      <c r="R884" s="773"/>
      <c r="S884" s="773"/>
      <c r="T884" s="773"/>
      <c r="U884" s="706"/>
      <c r="V884" s="740"/>
      <c r="W884" s="708"/>
      <c r="X884" s="726"/>
      <c r="Y884" s="726"/>
      <c r="Z884" s="726"/>
    </row>
    <row r="885" spans="1:26" s="62" customFormat="1" ht="17.100000000000001" customHeight="1" x14ac:dyDescent="0.15">
      <c r="A885" s="772"/>
      <c r="B885" s="773"/>
      <c r="C885" s="774"/>
      <c r="D885" s="367"/>
      <c r="E885" s="773"/>
      <c r="F885" s="773"/>
      <c r="G885" s="773"/>
      <c r="H885" s="773"/>
      <c r="I885" s="773"/>
      <c r="J885" s="773"/>
      <c r="K885" s="773"/>
      <c r="L885" s="773"/>
      <c r="M885" s="773"/>
      <c r="N885" s="773"/>
      <c r="O885" s="773"/>
      <c r="P885" s="773"/>
      <c r="Q885" s="773"/>
      <c r="R885" s="773"/>
      <c r="S885" s="773"/>
      <c r="T885" s="773"/>
      <c r="U885" s="706"/>
      <c r="V885" s="740"/>
      <c r="W885" s="708"/>
      <c r="X885" s="726"/>
      <c r="Y885" s="726"/>
      <c r="Z885" s="726"/>
    </row>
    <row r="886" spans="1:26" s="62" customFormat="1" ht="17.100000000000001" customHeight="1" x14ac:dyDescent="0.15">
      <c r="A886" s="772"/>
      <c r="B886" s="773"/>
      <c r="C886" s="773"/>
      <c r="D886" s="905" t="s">
        <v>363</v>
      </c>
      <c r="E886" s="906"/>
      <c r="F886" s="906"/>
      <c r="G886" s="906"/>
      <c r="H886" s="906"/>
      <c r="I886" s="906"/>
      <c r="J886" s="906"/>
      <c r="K886" s="906"/>
      <c r="L886" s="906"/>
      <c r="M886" s="906"/>
      <c r="N886" s="906"/>
      <c r="O886" s="906"/>
      <c r="P886" s="906"/>
      <c r="Q886" s="906"/>
      <c r="R886" s="906"/>
      <c r="S886" s="906"/>
      <c r="T886" s="907"/>
      <c r="U886" s="706"/>
      <c r="V886" s="740"/>
      <c r="W886" s="708"/>
      <c r="X886" s="726"/>
      <c r="Y886" s="726"/>
      <c r="Z886" s="726"/>
    </row>
    <row r="887" spans="1:26" s="62" customFormat="1" ht="17.100000000000001" customHeight="1" x14ac:dyDescent="0.15">
      <c r="A887" s="772"/>
      <c r="B887" s="773"/>
      <c r="C887" s="774"/>
      <c r="D887" s="143" t="s">
        <v>22</v>
      </c>
      <c r="E887" s="24" t="s">
        <v>88</v>
      </c>
      <c r="F887" s="384"/>
      <c r="G887" s="384"/>
      <c r="H887" s="384"/>
      <c r="I887" s="384"/>
      <c r="J887" s="384"/>
      <c r="K887" s="384"/>
      <c r="L887" s="384"/>
      <c r="M887" s="384"/>
      <c r="N887" s="384"/>
      <c r="O887" s="384"/>
      <c r="P887" s="384"/>
      <c r="Q887" s="384"/>
      <c r="R887" s="384"/>
      <c r="S887" s="384"/>
      <c r="T887" s="384"/>
      <c r="U887" s="706"/>
      <c r="V887" s="740"/>
      <c r="W887" s="708"/>
      <c r="X887" s="726"/>
      <c r="Y887" s="726"/>
      <c r="Z887" s="726"/>
    </row>
    <row r="888" spans="1:26" s="62" customFormat="1" ht="17.100000000000001" customHeight="1" x14ac:dyDescent="0.15">
      <c r="A888" s="772"/>
      <c r="B888" s="773"/>
      <c r="C888" s="774"/>
      <c r="D888" s="383"/>
      <c r="E888" s="52" t="s">
        <v>8</v>
      </c>
      <c r="F888" s="773" t="s">
        <v>122</v>
      </c>
      <c r="G888" s="773"/>
      <c r="H888" s="773"/>
      <c r="I888" s="773"/>
      <c r="J888" s="773"/>
      <c r="K888" s="773"/>
      <c r="L888" s="773"/>
      <c r="M888" s="773"/>
      <c r="N888" s="773"/>
      <c r="O888" s="773"/>
      <c r="P888" s="773"/>
      <c r="Q888" s="773"/>
      <c r="R888" s="773"/>
      <c r="S888" s="773"/>
      <c r="T888" s="773"/>
      <c r="U888" s="706"/>
      <c r="V888" s="740"/>
      <c r="W888" s="708"/>
      <c r="X888" s="726"/>
      <c r="Y888" s="726"/>
      <c r="Z888" s="726"/>
    </row>
    <row r="889" spans="1:26" s="62" customFormat="1" ht="17.100000000000001" customHeight="1" x14ac:dyDescent="0.15">
      <c r="A889" s="772"/>
      <c r="B889" s="773"/>
      <c r="C889" s="774"/>
      <c r="D889" s="383"/>
      <c r="E889" s="52"/>
      <c r="F889" s="773"/>
      <c r="G889" s="773"/>
      <c r="H889" s="773"/>
      <c r="I889" s="773"/>
      <c r="J889" s="773"/>
      <c r="K889" s="773"/>
      <c r="L889" s="773"/>
      <c r="M889" s="773"/>
      <c r="N889" s="773"/>
      <c r="O889" s="773"/>
      <c r="P889" s="773"/>
      <c r="Q889" s="773"/>
      <c r="R889" s="773"/>
      <c r="S889" s="773"/>
      <c r="T889" s="773"/>
      <c r="U889" s="706"/>
      <c r="V889" s="740"/>
      <c r="W889" s="708"/>
      <c r="X889" s="726"/>
      <c r="Y889" s="726"/>
      <c r="Z889" s="726"/>
    </row>
    <row r="890" spans="1:26" s="62" customFormat="1" ht="17.100000000000001" customHeight="1" x14ac:dyDescent="0.15">
      <c r="A890" s="772"/>
      <c r="B890" s="773"/>
      <c r="C890" s="774"/>
      <c r="D890" s="383"/>
      <c r="E890" s="52"/>
      <c r="F890" s="773"/>
      <c r="G890" s="773"/>
      <c r="H890" s="773"/>
      <c r="I890" s="773"/>
      <c r="J890" s="773"/>
      <c r="K890" s="773"/>
      <c r="L890" s="773"/>
      <c r="M890" s="773"/>
      <c r="N890" s="773"/>
      <c r="O890" s="773"/>
      <c r="P890" s="773"/>
      <c r="Q890" s="773"/>
      <c r="R890" s="773"/>
      <c r="S890" s="773"/>
      <c r="T890" s="773"/>
      <c r="U890" s="706"/>
      <c r="V890" s="740"/>
      <c r="W890" s="708"/>
      <c r="X890" s="726"/>
      <c r="Y890" s="726"/>
      <c r="Z890" s="726"/>
    </row>
    <row r="891" spans="1:26" s="62" customFormat="1" ht="17.100000000000001" customHeight="1" x14ac:dyDescent="0.15">
      <c r="A891" s="772"/>
      <c r="B891" s="773"/>
      <c r="C891" s="774"/>
      <c r="D891" s="383"/>
      <c r="E891" s="52" t="s">
        <v>10</v>
      </c>
      <c r="F891" s="773" t="s">
        <v>123</v>
      </c>
      <c r="G891" s="773"/>
      <c r="H891" s="773"/>
      <c r="I891" s="773"/>
      <c r="J891" s="773"/>
      <c r="K891" s="773"/>
      <c r="L891" s="773"/>
      <c r="M891" s="773"/>
      <c r="N891" s="773"/>
      <c r="O891" s="773"/>
      <c r="P891" s="773"/>
      <c r="Q891" s="773"/>
      <c r="R891" s="773"/>
      <c r="S891" s="773"/>
      <c r="T891" s="773"/>
      <c r="U891" s="706"/>
      <c r="V891" s="740"/>
      <c r="W891" s="708"/>
      <c r="X891" s="726"/>
      <c r="Y891" s="726"/>
      <c r="Z891" s="726"/>
    </row>
    <row r="892" spans="1:26" s="62" customFormat="1" ht="17.100000000000001" customHeight="1" x14ac:dyDescent="0.15">
      <c r="A892" s="772"/>
      <c r="B892" s="773"/>
      <c r="C892" s="774"/>
      <c r="D892" s="383"/>
      <c r="E892" s="52"/>
      <c r="F892" s="773"/>
      <c r="G892" s="773"/>
      <c r="H892" s="773"/>
      <c r="I892" s="773"/>
      <c r="J892" s="773"/>
      <c r="K892" s="773"/>
      <c r="L892" s="773"/>
      <c r="M892" s="773"/>
      <c r="N892" s="773"/>
      <c r="O892" s="773"/>
      <c r="P892" s="773"/>
      <c r="Q892" s="773"/>
      <c r="R892" s="773"/>
      <c r="S892" s="773"/>
      <c r="T892" s="773"/>
      <c r="U892" s="706"/>
      <c r="V892" s="740"/>
      <c r="W892" s="708"/>
      <c r="X892" s="726"/>
      <c r="Y892" s="726"/>
      <c r="Z892" s="726"/>
    </row>
    <row r="893" spans="1:26" s="62" customFormat="1" ht="17.100000000000001" customHeight="1" x14ac:dyDescent="0.15">
      <c r="A893" s="772"/>
      <c r="B893" s="773"/>
      <c r="C893" s="774"/>
      <c r="D893" s="383"/>
      <c r="E893" s="52"/>
      <c r="F893" s="773"/>
      <c r="G893" s="773"/>
      <c r="H893" s="773"/>
      <c r="I893" s="773"/>
      <c r="J893" s="773"/>
      <c r="K893" s="773"/>
      <c r="L893" s="773"/>
      <c r="M893" s="773"/>
      <c r="N893" s="773"/>
      <c r="O893" s="773"/>
      <c r="P893" s="773"/>
      <c r="Q893" s="773"/>
      <c r="R893" s="773"/>
      <c r="S893" s="773"/>
      <c r="T893" s="773"/>
      <c r="U893" s="706"/>
      <c r="V893" s="740"/>
      <c r="W893" s="708"/>
      <c r="X893" s="726"/>
      <c r="Y893" s="726"/>
      <c r="Z893" s="726"/>
    </row>
    <row r="894" spans="1:26" s="62" customFormat="1" ht="17.100000000000001" customHeight="1" x14ac:dyDescent="0.15">
      <c r="A894" s="772"/>
      <c r="B894" s="773"/>
      <c r="C894" s="774"/>
      <c r="D894" s="383"/>
      <c r="E894" s="52" t="s">
        <v>13</v>
      </c>
      <c r="F894" s="11" t="s">
        <v>89</v>
      </c>
      <c r="G894" s="368"/>
      <c r="H894" s="368"/>
      <c r="I894" s="368"/>
      <c r="J894" s="368"/>
      <c r="K894" s="368"/>
      <c r="L894" s="368"/>
      <c r="M894" s="368"/>
      <c r="N894" s="368"/>
      <c r="O894" s="368"/>
      <c r="P894" s="368"/>
      <c r="Q894" s="368"/>
      <c r="R894" s="368"/>
      <c r="S894" s="368"/>
      <c r="T894" s="368"/>
      <c r="U894" s="706"/>
      <c r="V894" s="740"/>
      <c r="W894" s="708"/>
      <c r="X894" s="726"/>
      <c r="Y894" s="726"/>
      <c r="Z894" s="726"/>
    </row>
    <row r="895" spans="1:26" s="62" customFormat="1" ht="17.100000000000001" customHeight="1" x14ac:dyDescent="0.15">
      <c r="A895" s="772"/>
      <c r="B895" s="773"/>
      <c r="C895" s="774"/>
      <c r="D895" s="143" t="s">
        <v>60</v>
      </c>
      <c r="E895" s="24" t="s">
        <v>90</v>
      </c>
      <c r="F895" s="384"/>
      <c r="G895" s="384"/>
      <c r="H895" s="384"/>
      <c r="I895" s="384"/>
      <c r="J895" s="384"/>
      <c r="K895" s="384"/>
      <c r="L895" s="384"/>
      <c r="M895" s="384"/>
      <c r="N895" s="384"/>
      <c r="O895" s="384"/>
      <c r="P895" s="384"/>
      <c r="Q895" s="384"/>
      <c r="R895" s="384"/>
      <c r="S895" s="384"/>
      <c r="T895" s="384"/>
      <c r="U895" s="706"/>
      <c r="V895" s="740"/>
      <c r="W895" s="708"/>
      <c r="X895" s="726"/>
      <c r="Y895" s="726"/>
      <c r="Z895" s="726"/>
    </row>
    <row r="896" spans="1:26" s="62" customFormat="1" ht="17.100000000000001" customHeight="1" x14ac:dyDescent="0.15">
      <c r="A896" s="772"/>
      <c r="B896" s="773"/>
      <c r="C896" s="774"/>
      <c r="D896" s="383"/>
      <c r="E896" s="52" t="s">
        <v>8</v>
      </c>
      <c r="F896" s="773" t="s">
        <v>124</v>
      </c>
      <c r="G896" s="773"/>
      <c r="H896" s="773"/>
      <c r="I896" s="773"/>
      <c r="J896" s="773"/>
      <c r="K896" s="773"/>
      <c r="L896" s="773"/>
      <c r="M896" s="773"/>
      <c r="N896" s="773"/>
      <c r="O896" s="773"/>
      <c r="P896" s="773"/>
      <c r="Q896" s="773"/>
      <c r="R896" s="773"/>
      <c r="S896" s="773"/>
      <c r="T896" s="773"/>
      <c r="U896" s="706"/>
      <c r="V896" s="740"/>
      <c r="W896" s="708"/>
      <c r="X896" s="726"/>
      <c r="Y896" s="726"/>
      <c r="Z896" s="726"/>
    </row>
    <row r="897" spans="1:26" s="62" customFormat="1" ht="17.100000000000001" customHeight="1" x14ac:dyDescent="0.15">
      <c r="A897" s="772"/>
      <c r="B897" s="773"/>
      <c r="C897" s="774"/>
      <c r="D897" s="383"/>
      <c r="E897" s="52"/>
      <c r="F897" s="773"/>
      <c r="G897" s="773"/>
      <c r="H897" s="773"/>
      <c r="I897" s="773"/>
      <c r="J897" s="773"/>
      <c r="K897" s="773"/>
      <c r="L897" s="773"/>
      <c r="M897" s="773"/>
      <c r="N897" s="773"/>
      <c r="O897" s="773"/>
      <c r="P897" s="773"/>
      <c r="Q897" s="773"/>
      <c r="R897" s="773"/>
      <c r="S897" s="773"/>
      <c r="T897" s="773"/>
      <c r="U897" s="706"/>
      <c r="V897" s="740"/>
      <c r="W897" s="708"/>
      <c r="X897" s="726"/>
      <c r="Y897" s="726"/>
      <c r="Z897" s="726"/>
    </row>
    <row r="898" spans="1:26" s="62" customFormat="1" ht="17.100000000000001" customHeight="1" x14ac:dyDescent="0.15">
      <c r="A898" s="772"/>
      <c r="B898" s="773"/>
      <c r="C898" s="774"/>
      <c r="D898" s="128"/>
      <c r="E898" s="52" t="s">
        <v>10</v>
      </c>
      <c r="F898" s="773" t="s">
        <v>343</v>
      </c>
      <c r="G898" s="773"/>
      <c r="H898" s="773"/>
      <c r="I898" s="773"/>
      <c r="J898" s="773"/>
      <c r="K898" s="773"/>
      <c r="L898" s="773"/>
      <c r="M898" s="773"/>
      <c r="N898" s="773"/>
      <c r="O898" s="773"/>
      <c r="P898" s="773"/>
      <c r="Q898" s="773"/>
      <c r="R898" s="773"/>
      <c r="S898" s="773"/>
      <c r="T898" s="773"/>
      <c r="U898" s="706"/>
      <c r="V898" s="740"/>
      <c r="W898" s="708"/>
      <c r="X898" s="726"/>
      <c r="Y898" s="726"/>
      <c r="Z898" s="726"/>
    </row>
    <row r="899" spans="1:26" s="62" customFormat="1" ht="17.100000000000001" customHeight="1" x14ac:dyDescent="0.15">
      <c r="A899" s="772"/>
      <c r="B899" s="773"/>
      <c r="C899" s="774"/>
      <c r="D899" s="10"/>
      <c r="E899" s="52"/>
      <c r="F899" s="773"/>
      <c r="G899" s="773"/>
      <c r="H899" s="773"/>
      <c r="I899" s="773"/>
      <c r="J899" s="773"/>
      <c r="K899" s="773"/>
      <c r="L899" s="773"/>
      <c r="M899" s="773"/>
      <c r="N899" s="773"/>
      <c r="O899" s="773"/>
      <c r="P899" s="773"/>
      <c r="Q899" s="773"/>
      <c r="R899" s="773"/>
      <c r="S899" s="773"/>
      <c r="T899" s="773"/>
      <c r="U899" s="706"/>
      <c r="V899" s="740"/>
      <c r="W899" s="708"/>
      <c r="X899" s="726"/>
      <c r="Y899" s="726"/>
      <c r="Z899" s="726"/>
    </row>
    <row r="900" spans="1:26" s="62" customFormat="1" ht="17.100000000000001" customHeight="1" x14ac:dyDescent="0.15">
      <c r="A900" s="772"/>
      <c r="B900" s="773"/>
      <c r="C900" s="774"/>
      <c r="D900" s="129"/>
      <c r="E900" s="52"/>
      <c r="F900" s="773"/>
      <c r="G900" s="773"/>
      <c r="H900" s="773"/>
      <c r="I900" s="773"/>
      <c r="J900" s="773"/>
      <c r="K900" s="773"/>
      <c r="L900" s="773"/>
      <c r="M900" s="773"/>
      <c r="N900" s="773"/>
      <c r="O900" s="773"/>
      <c r="P900" s="773"/>
      <c r="Q900" s="773"/>
      <c r="R900" s="773"/>
      <c r="S900" s="773"/>
      <c r="T900" s="773"/>
      <c r="U900" s="706"/>
      <c r="V900" s="740"/>
      <c r="W900" s="708"/>
      <c r="X900" s="726"/>
      <c r="Y900" s="726"/>
      <c r="Z900" s="726"/>
    </row>
    <row r="901" spans="1:26" s="62" customFormat="1" ht="17.100000000000001" customHeight="1" x14ac:dyDescent="0.15">
      <c r="A901" s="772"/>
      <c r="B901" s="773"/>
      <c r="C901" s="774"/>
      <c r="D901" s="10"/>
      <c r="E901" s="52" t="s">
        <v>13</v>
      </c>
      <c r="F901" s="773" t="s">
        <v>125</v>
      </c>
      <c r="G901" s="773"/>
      <c r="H901" s="773"/>
      <c r="I901" s="773"/>
      <c r="J901" s="773"/>
      <c r="K901" s="773"/>
      <c r="L901" s="773"/>
      <c r="M901" s="773"/>
      <c r="N901" s="773"/>
      <c r="O901" s="773"/>
      <c r="P901" s="773"/>
      <c r="Q901" s="773"/>
      <c r="R901" s="773"/>
      <c r="S901" s="773"/>
      <c r="T901" s="773"/>
      <c r="U901" s="706"/>
      <c r="V901" s="740"/>
      <c r="W901" s="708"/>
      <c r="X901" s="726"/>
      <c r="Y901" s="726"/>
      <c r="Z901" s="726"/>
    </row>
    <row r="902" spans="1:26" s="62" customFormat="1" ht="17.100000000000001" customHeight="1" x14ac:dyDescent="0.15">
      <c r="A902" s="772"/>
      <c r="B902" s="773"/>
      <c r="C902" s="774"/>
      <c r="D902" s="10"/>
      <c r="E902" s="95"/>
      <c r="F902" s="773"/>
      <c r="G902" s="773"/>
      <c r="H902" s="773"/>
      <c r="I902" s="773"/>
      <c r="J902" s="773"/>
      <c r="K902" s="773"/>
      <c r="L902" s="773"/>
      <c r="M902" s="773"/>
      <c r="N902" s="773"/>
      <c r="O902" s="773"/>
      <c r="P902" s="773"/>
      <c r="Q902" s="773"/>
      <c r="R902" s="773"/>
      <c r="S902" s="773"/>
      <c r="T902" s="773"/>
      <c r="U902" s="706"/>
      <c r="V902" s="740"/>
      <c r="W902" s="708"/>
      <c r="X902" s="726"/>
      <c r="Y902" s="726"/>
      <c r="Z902" s="726"/>
    </row>
    <row r="903" spans="1:26" s="62" customFormat="1" ht="17.100000000000001" customHeight="1" x14ac:dyDescent="0.15">
      <c r="A903" s="772"/>
      <c r="B903" s="773"/>
      <c r="C903" s="774"/>
      <c r="D903" s="10"/>
      <c r="E903" s="368"/>
      <c r="F903" s="773"/>
      <c r="G903" s="773"/>
      <c r="H903" s="773"/>
      <c r="I903" s="773"/>
      <c r="J903" s="773"/>
      <c r="K903" s="773"/>
      <c r="L903" s="773"/>
      <c r="M903" s="773"/>
      <c r="N903" s="773"/>
      <c r="O903" s="773"/>
      <c r="P903" s="773"/>
      <c r="Q903" s="773"/>
      <c r="R903" s="773"/>
      <c r="S903" s="773"/>
      <c r="T903" s="773"/>
      <c r="U903" s="706"/>
      <c r="V903" s="740"/>
      <c r="W903" s="708"/>
      <c r="X903" s="726"/>
      <c r="Y903" s="726"/>
      <c r="Z903" s="726"/>
    </row>
    <row r="904" spans="1:26" s="62" customFormat="1" ht="17.100000000000001" customHeight="1" x14ac:dyDescent="0.15">
      <c r="A904" s="772"/>
      <c r="B904" s="773"/>
      <c r="C904" s="774"/>
      <c r="D904" s="130"/>
      <c r="E904" s="403"/>
      <c r="F904" s="841"/>
      <c r="G904" s="841"/>
      <c r="H904" s="841"/>
      <c r="I904" s="841"/>
      <c r="J904" s="841"/>
      <c r="K904" s="841"/>
      <c r="L904" s="841"/>
      <c r="M904" s="841"/>
      <c r="N904" s="841"/>
      <c r="O904" s="841"/>
      <c r="P904" s="841"/>
      <c r="Q904" s="841"/>
      <c r="R904" s="841"/>
      <c r="S904" s="841"/>
      <c r="T904" s="841"/>
      <c r="U904" s="706"/>
      <c r="V904" s="740"/>
      <c r="W904" s="708"/>
      <c r="X904" s="727"/>
      <c r="Y904" s="727"/>
      <c r="Z904" s="727"/>
    </row>
    <row r="905" spans="1:26" s="62" customFormat="1" ht="17.100000000000001" customHeight="1" x14ac:dyDescent="0.15">
      <c r="A905" s="772"/>
      <c r="B905" s="773"/>
      <c r="C905" s="774"/>
      <c r="D905" s="143" t="s">
        <v>467</v>
      </c>
      <c r="E905" s="806" t="s">
        <v>469</v>
      </c>
      <c r="F905" s="806"/>
      <c r="G905" s="806"/>
      <c r="H905" s="806"/>
      <c r="I905" s="806"/>
      <c r="J905" s="806"/>
      <c r="K905" s="806"/>
      <c r="L905" s="806"/>
      <c r="M905" s="806"/>
      <c r="N905" s="806"/>
      <c r="O905" s="376"/>
      <c r="P905" s="807" t="s">
        <v>470</v>
      </c>
      <c r="Q905" s="807"/>
      <c r="R905" s="807"/>
      <c r="S905" s="807"/>
      <c r="T905" s="376"/>
      <c r="U905" s="706"/>
      <c r="V905" s="740"/>
      <c r="W905" s="708"/>
      <c r="X905" s="359"/>
      <c r="Y905" s="361"/>
      <c r="Z905" s="361"/>
    </row>
    <row r="906" spans="1:26" s="62" customFormat="1" ht="17.100000000000001" customHeight="1" x14ac:dyDescent="0.15">
      <c r="A906" s="772"/>
      <c r="B906" s="773"/>
      <c r="C906" s="773"/>
      <c r="D906" s="143" t="s">
        <v>60</v>
      </c>
      <c r="E906" s="926" t="s">
        <v>85</v>
      </c>
      <c r="F906" s="926"/>
      <c r="G906" s="926"/>
      <c r="H906" s="926"/>
      <c r="I906" s="926"/>
      <c r="J906" s="926"/>
      <c r="K906" s="926"/>
      <c r="L906" s="926"/>
      <c r="M906" s="926"/>
      <c r="N906" s="384"/>
      <c r="O906" s="384"/>
      <c r="P906" s="925" t="s">
        <v>464</v>
      </c>
      <c r="Q906" s="925"/>
      <c r="R906" s="925"/>
      <c r="S906" s="925"/>
      <c r="T906" s="420"/>
      <c r="U906" s="740"/>
      <c r="V906" s="740"/>
      <c r="W906" s="708"/>
      <c r="X906" s="359"/>
      <c r="Y906" s="361"/>
      <c r="Z906" s="361"/>
    </row>
    <row r="907" spans="1:26" s="62" customFormat="1" ht="17.100000000000001" customHeight="1" x14ac:dyDescent="0.15">
      <c r="A907" s="772"/>
      <c r="B907" s="773"/>
      <c r="C907" s="773"/>
      <c r="D907" s="143" t="s">
        <v>61</v>
      </c>
      <c r="E907" s="835" t="s">
        <v>86</v>
      </c>
      <c r="F907" s="835"/>
      <c r="G907" s="835"/>
      <c r="H907" s="835"/>
      <c r="I907" s="835"/>
      <c r="J907" s="835"/>
      <c r="K907" s="835"/>
      <c r="L907" s="835"/>
      <c r="M907" s="835"/>
      <c r="N907" s="384"/>
      <c r="O907" s="384"/>
      <c r="P907" s="849" t="s">
        <v>465</v>
      </c>
      <c r="Q907" s="849"/>
      <c r="R907" s="849"/>
      <c r="S907" s="849"/>
      <c r="T907" s="420"/>
      <c r="U907" s="740"/>
      <c r="V907" s="740"/>
      <c r="W907" s="708"/>
      <c r="X907" s="359"/>
      <c r="Y907" s="361"/>
      <c r="Z907" s="361"/>
    </row>
    <row r="908" spans="1:26" s="62" customFormat="1" ht="17.100000000000001" customHeight="1" x14ac:dyDescent="0.15">
      <c r="A908" s="772"/>
      <c r="B908" s="773"/>
      <c r="C908" s="774"/>
      <c r="D908" s="142" t="s">
        <v>468</v>
      </c>
      <c r="E908" s="835" t="s">
        <v>87</v>
      </c>
      <c r="F908" s="835"/>
      <c r="G908" s="835"/>
      <c r="H908" s="835"/>
      <c r="I908" s="835"/>
      <c r="J908" s="835"/>
      <c r="K908" s="835"/>
      <c r="L908" s="835"/>
      <c r="M908" s="835"/>
      <c r="N908" s="384"/>
      <c r="O908" s="384"/>
      <c r="P908" s="849" t="s">
        <v>466</v>
      </c>
      <c r="Q908" s="849"/>
      <c r="R908" s="849"/>
      <c r="S908" s="849"/>
      <c r="T908" s="384"/>
      <c r="U908" s="706"/>
      <c r="V908" s="740"/>
      <c r="W908" s="708"/>
      <c r="X908" s="359"/>
      <c r="Y908" s="361"/>
      <c r="Z908" s="361"/>
    </row>
    <row r="909" spans="1:26" s="62" customFormat="1" ht="17.100000000000001" customHeight="1" x14ac:dyDescent="0.15">
      <c r="A909" s="762" t="s">
        <v>812</v>
      </c>
      <c r="B909" s="770"/>
      <c r="C909" s="771"/>
      <c r="D909" s="712" t="s">
        <v>471</v>
      </c>
      <c r="E909" s="713"/>
      <c r="F909" s="713"/>
      <c r="G909" s="713"/>
      <c r="H909" s="713"/>
      <c r="I909" s="713"/>
      <c r="J909" s="713"/>
      <c r="K909" s="713"/>
      <c r="L909" s="713"/>
      <c r="M909" s="713"/>
      <c r="N909" s="713"/>
      <c r="O909" s="713"/>
      <c r="P909" s="713"/>
      <c r="Q909" s="713"/>
      <c r="R909" s="713"/>
      <c r="S909" s="713"/>
      <c r="T909" s="714"/>
      <c r="U909" s="703" t="s">
        <v>813</v>
      </c>
      <c r="V909" s="704"/>
      <c r="W909" s="705"/>
      <c r="X909" s="798"/>
      <c r="Y909" s="798"/>
      <c r="Z909" s="798"/>
    </row>
    <row r="910" spans="1:26" s="62" customFormat="1" ht="17.100000000000001" customHeight="1" x14ac:dyDescent="0.15">
      <c r="A910" s="772"/>
      <c r="B910" s="773"/>
      <c r="C910" s="774"/>
      <c r="D910" s="745"/>
      <c r="E910" s="746"/>
      <c r="F910" s="746"/>
      <c r="G910" s="746"/>
      <c r="H910" s="746"/>
      <c r="I910" s="746"/>
      <c r="J910" s="746"/>
      <c r="K910" s="746"/>
      <c r="L910" s="746"/>
      <c r="M910" s="746"/>
      <c r="N910" s="746"/>
      <c r="O910" s="746"/>
      <c r="P910" s="746"/>
      <c r="Q910" s="746"/>
      <c r="R910" s="746"/>
      <c r="S910" s="746"/>
      <c r="T910" s="747"/>
      <c r="U910" s="706"/>
      <c r="V910" s="740"/>
      <c r="W910" s="708"/>
      <c r="X910" s="798"/>
      <c r="Y910" s="798"/>
      <c r="Z910" s="798"/>
    </row>
    <row r="911" spans="1:26" s="62" customFormat="1" ht="17.100000000000001" customHeight="1" x14ac:dyDescent="0.15">
      <c r="A911" s="772"/>
      <c r="B911" s="773"/>
      <c r="C911" s="774"/>
      <c r="D911" s="24" t="s">
        <v>341</v>
      </c>
      <c r="E911" s="24"/>
      <c r="F911" s="24"/>
      <c r="G911" s="24"/>
      <c r="H911" s="24"/>
      <c r="I911" s="24"/>
      <c r="J911" s="24"/>
      <c r="K911" s="24"/>
      <c r="L911" s="24"/>
      <c r="M911" s="24"/>
      <c r="N911" s="24"/>
      <c r="O911" s="24"/>
      <c r="P911" s="24"/>
      <c r="Q911" s="24"/>
      <c r="R911" s="24"/>
      <c r="S911" s="24"/>
      <c r="T911" s="27"/>
      <c r="U911" s="706"/>
      <c r="V911" s="740"/>
      <c r="W911" s="708"/>
      <c r="X911" s="798"/>
      <c r="Y911" s="798"/>
      <c r="Z911" s="798"/>
    </row>
    <row r="912" spans="1:26" s="62" customFormat="1" ht="17.100000000000001" customHeight="1" x14ac:dyDescent="0.15">
      <c r="A912" s="772"/>
      <c r="B912" s="773"/>
      <c r="C912" s="774"/>
      <c r="D912" s="143" t="s">
        <v>22</v>
      </c>
      <c r="E912" s="773" t="s">
        <v>126</v>
      </c>
      <c r="F912" s="773"/>
      <c r="G912" s="773"/>
      <c r="H912" s="773"/>
      <c r="I912" s="773"/>
      <c r="J912" s="773"/>
      <c r="K912" s="773"/>
      <c r="L912" s="773"/>
      <c r="M912" s="773"/>
      <c r="N912" s="773"/>
      <c r="O912" s="773"/>
      <c r="P912" s="773"/>
      <c r="Q912" s="773"/>
      <c r="R912" s="773"/>
      <c r="S912" s="773"/>
      <c r="T912" s="774"/>
      <c r="U912" s="706"/>
      <c r="V912" s="740"/>
      <c r="W912" s="708"/>
      <c r="X912" s="798"/>
      <c r="Y912" s="798"/>
      <c r="Z912" s="798"/>
    </row>
    <row r="913" spans="1:26" s="62" customFormat="1" ht="17.100000000000001" customHeight="1" x14ac:dyDescent="0.15">
      <c r="A913" s="772"/>
      <c r="B913" s="773"/>
      <c r="C913" s="774"/>
      <c r="D913" s="1"/>
      <c r="E913" s="773"/>
      <c r="F913" s="773"/>
      <c r="G913" s="773"/>
      <c r="H913" s="773"/>
      <c r="I913" s="773"/>
      <c r="J913" s="773"/>
      <c r="K913" s="773"/>
      <c r="L913" s="773"/>
      <c r="M913" s="773"/>
      <c r="N913" s="773"/>
      <c r="O913" s="773"/>
      <c r="P913" s="773"/>
      <c r="Q913" s="773"/>
      <c r="R913" s="773"/>
      <c r="S913" s="773"/>
      <c r="T913" s="774"/>
      <c r="U913" s="706"/>
      <c r="V913" s="740"/>
      <c r="W913" s="708"/>
      <c r="X913" s="798"/>
      <c r="Y913" s="798"/>
      <c r="Z913" s="798"/>
    </row>
    <row r="914" spans="1:26" s="62" customFormat="1" ht="17.100000000000001" customHeight="1" x14ac:dyDescent="0.15">
      <c r="A914" s="772"/>
      <c r="B914" s="773"/>
      <c r="C914" s="774"/>
      <c r="D914" s="3"/>
      <c r="E914" s="773"/>
      <c r="F914" s="773"/>
      <c r="G914" s="773"/>
      <c r="H914" s="773"/>
      <c r="I914" s="773"/>
      <c r="J914" s="773"/>
      <c r="K914" s="773"/>
      <c r="L914" s="773"/>
      <c r="M914" s="773"/>
      <c r="N914" s="773"/>
      <c r="O914" s="773"/>
      <c r="P914" s="773"/>
      <c r="Q914" s="773"/>
      <c r="R914" s="773"/>
      <c r="S914" s="773"/>
      <c r="T914" s="774"/>
      <c r="U914" s="706"/>
      <c r="V914" s="740"/>
      <c r="W914" s="708"/>
      <c r="X914" s="798"/>
      <c r="Y914" s="798"/>
      <c r="Z914" s="798"/>
    </row>
    <row r="915" spans="1:26" s="62" customFormat="1" ht="17.100000000000001" customHeight="1" x14ac:dyDescent="0.15">
      <c r="A915" s="772"/>
      <c r="B915" s="773"/>
      <c r="C915" s="774"/>
      <c r="D915" s="143" t="s">
        <v>60</v>
      </c>
      <c r="E915" s="773" t="s">
        <v>91</v>
      </c>
      <c r="F915" s="773"/>
      <c r="G915" s="773"/>
      <c r="H915" s="773"/>
      <c r="I915" s="773"/>
      <c r="J915" s="773"/>
      <c r="K915" s="773"/>
      <c r="L915" s="773"/>
      <c r="M915" s="773"/>
      <c r="N915" s="773"/>
      <c r="O915" s="773"/>
      <c r="P915" s="773"/>
      <c r="Q915" s="773"/>
      <c r="R915" s="773"/>
      <c r="S915" s="773"/>
      <c r="T915" s="774"/>
      <c r="U915" s="706"/>
      <c r="V915" s="740"/>
      <c r="W915" s="708"/>
      <c r="X915" s="798"/>
      <c r="Y915" s="798"/>
      <c r="Z915" s="798"/>
    </row>
    <row r="916" spans="1:26" s="62" customFormat="1" ht="17.100000000000001" customHeight="1" x14ac:dyDescent="0.15">
      <c r="A916" s="848"/>
      <c r="B916" s="775"/>
      <c r="C916" s="776"/>
      <c r="D916" s="386"/>
      <c r="E916" s="775"/>
      <c r="F916" s="775"/>
      <c r="G916" s="775"/>
      <c r="H916" s="775"/>
      <c r="I916" s="775"/>
      <c r="J916" s="775"/>
      <c r="K916" s="775"/>
      <c r="L916" s="775"/>
      <c r="M916" s="775"/>
      <c r="N916" s="775"/>
      <c r="O916" s="775"/>
      <c r="P916" s="775"/>
      <c r="Q916" s="775"/>
      <c r="R916" s="775"/>
      <c r="S916" s="775"/>
      <c r="T916" s="776"/>
      <c r="U916" s="709"/>
      <c r="V916" s="710"/>
      <c r="W916" s="711"/>
      <c r="X916" s="798"/>
      <c r="Y916" s="798"/>
      <c r="Z916" s="798"/>
    </row>
    <row r="917" spans="1:26" s="62" customFormat="1" ht="17.100000000000001" customHeight="1" x14ac:dyDescent="0.15">
      <c r="A917" s="762" t="s">
        <v>683</v>
      </c>
      <c r="B917" s="770"/>
      <c r="C917" s="771"/>
      <c r="D917" s="712" t="s">
        <v>684</v>
      </c>
      <c r="E917" s="713"/>
      <c r="F917" s="713"/>
      <c r="G917" s="713"/>
      <c r="H917" s="713"/>
      <c r="I917" s="713"/>
      <c r="J917" s="713"/>
      <c r="K917" s="713"/>
      <c r="L917" s="713"/>
      <c r="M917" s="713"/>
      <c r="N917" s="713"/>
      <c r="O917" s="713"/>
      <c r="P917" s="713"/>
      <c r="Q917" s="713"/>
      <c r="R917" s="713"/>
      <c r="S917" s="713"/>
      <c r="T917" s="714"/>
      <c r="U917" s="703" t="s">
        <v>745</v>
      </c>
      <c r="V917" s="704"/>
      <c r="W917" s="705"/>
      <c r="X917" s="844"/>
      <c r="Y917" s="844"/>
      <c r="Z917" s="844"/>
    </row>
    <row r="918" spans="1:26" s="62" customFormat="1" ht="17.100000000000001" customHeight="1" x14ac:dyDescent="0.15">
      <c r="A918" s="772"/>
      <c r="B918" s="773"/>
      <c r="C918" s="774"/>
      <c r="D918" s="715"/>
      <c r="E918" s="716"/>
      <c r="F918" s="716"/>
      <c r="G918" s="716"/>
      <c r="H918" s="716"/>
      <c r="I918" s="716"/>
      <c r="J918" s="716"/>
      <c r="K918" s="716"/>
      <c r="L918" s="716"/>
      <c r="M918" s="716"/>
      <c r="N918" s="716"/>
      <c r="O918" s="716"/>
      <c r="P918" s="716"/>
      <c r="Q918" s="716"/>
      <c r="R918" s="716"/>
      <c r="S918" s="716"/>
      <c r="T918" s="717"/>
      <c r="U918" s="706"/>
      <c r="V918" s="740"/>
      <c r="W918" s="708"/>
      <c r="X918" s="700"/>
      <c r="Y918" s="821"/>
      <c r="Z918" s="821"/>
    </row>
    <row r="919" spans="1:26" s="62" customFormat="1" ht="17.100000000000001" customHeight="1" x14ac:dyDescent="0.15">
      <c r="A919" s="772"/>
      <c r="B919" s="773"/>
      <c r="C919" s="774"/>
      <c r="D919" s="715"/>
      <c r="E919" s="716"/>
      <c r="F919" s="716"/>
      <c r="G919" s="716"/>
      <c r="H919" s="716"/>
      <c r="I919" s="716"/>
      <c r="J919" s="716"/>
      <c r="K919" s="716"/>
      <c r="L919" s="716"/>
      <c r="M919" s="716"/>
      <c r="N919" s="716"/>
      <c r="O919" s="716"/>
      <c r="P919" s="716"/>
      <c r="Q919" s="716"/>
      <c r="R919" s="716"/>
      <c r="S919" s="716"/>
      <c r="T919" s="717"/>
      <c r="U919" s="706"/>
      <c r="V919" s="740"/>
      <c r="W919" s="708"/>
      <c r="X919" s="700"/>
      <c r="Y919" s="821"/>
      <c r="Z919" s="821"/>
    </row>
    <row r="920" spans="1:26" s="62" customFormat="1" ht="17.100000000000001" customHeight="1" x14ac:dyDescent="0.15">
      <c r="A920" s="772"/>
      <c r="B920" s="773"/>
      <c r="C920" s="774"/>
      <c r="D920" s="715"/>
      <c r="E920" s="716"/>
      <c r="F920" s="716"/>
      <c r="G920" s="716"/>
      <c r="H920" s="716"/>
      <c r="I920" s="716"/>
      <c r="J920" s="716"/>
      <c r="K920" s="716"/>
      <c r="L920" s="716"/>
      <c r="M920" s="716"/>
      <c r="N920" s="716"/>
      <c r="O920" s="716"/>
      <c r="P920" s="716"/>
      <c r="Q920" s="716"/>
      <c r="R920" s="716"/>
      <c r="S920" s="716"/>
      <c r="T920" s="717"/>
      <c r="U920" s="706"/>
      <c r="V920" s="740"/>
      <c r="W920" s="708"/>
      <c r="X920" s="700"/>
      <c r="Y920" s="821"/>
      <c r="Z920" s="821"/>
    </row>
    <row r="921" spans="1:26" s="62" customFormat="1" ht="17.100000000000001" customHeight="1" x14ac:dyDescent="0.15">
      <c r="A921" s="772"/>
      <c r="B921" s="773"/>
      <c r="C921" s="774"/>
      <c r="D921" s="715"/>
      <c r="E921" s="716"/>
      <c r="F921" s="716"/>
      <c r="G921" s="716"/>
      <c r="H921" s="716"/>
      <c r="I921" s="716"/>
      <c r="J921" s="716"/>
      <c r="K921" s="716"/>
      <c r="L921" s="716"/>
      <c r="M921" s="716"/>
      <c r="N921" s="716"/>
      <c r="O921" s="716"/>
      <c r="P921" s="716"/>
      <c r="Q921" s="716"/>
      <c r="R921" s="716"/>
      <c r="S921" s="716"/>
      <c r="T921" s="717"/>
      <c r="U921" s="706"/>
      <c r="V921" s="740"/>
      <c r="W921" s="708"/>
      <c r="X921" s="700"/>
      <c r="Y921" s="821"/>
      <c r="Z921" s="821"/>
    </row>
    <row r="922" spans="1:26" s="62" customFormat="1" ht="17.100000000000001" customHeight="1" x14ac:dyDescent="0.15">
      <c r="A922" s="772"/>
      <c r="B922" s="773"/>
      <c r="C922" s="774"/>
      <c r="D922" s="745"/>
      <c r="E922" s="746"/>
      <c r="F922" s="746"/>
      <c r="G922" s="746"/>
      <c r="H922" s="746"/>
      <c r="I922" s="746"/>
      <c r="J922" s="746"/>
      <c r="K922" s="746"/>
      <c r="L922" s="746"/>
      <c r="M922" s="746"/>
      <c r="N922" s="746"/>
      <c r="O922" s="746"/>
      <c r="P922" s="746"/>
      <c r="Q922" s="746"/>
      <c r="R922" s="746"/>
      <c r="S922" s="746"/>
      <c r="T922" s="747"/>
      <c r="U922" s="706"/>
      <c r="V922" s="740"/>
      <c r="W922" s="708"/>
      <c r="X922" s="700"/>
      <c r="Y922" s="821"/>
      <c r="Z922" s="821"/>
    </row>
    <row r="923" spans="1:26" s="62" customFormat="1" ht="17.100000000000001" customHeight="1" x14ac:dyDescent="0.15">
      <c r="A923" s="772"/>
      <c r="B923" s="773"/>
      <c r="C923" s="774"/>
      <c r="D923" s="143" t="s">
        <v>22</v>
      </c>
      <c r="E923" s="773" t="s">
        <v>814</v>
      </c>
      <c r="F923" s="773"/>
      <c r="G923" s="773"/>
      <c r="H923" s="773"/>
      <c r="I923" s="773"/>
      <c r="J923" s="773"/>
      <c r="K923" s="773"/>
      <c r="L923" s="773"/>
      <c r="M923" s="773"/>
      <c r="N923" s="773"/>
      <c r="O923" s="773"/>
      <c r="P923" s="773"/>
      <c r="Q923" s="773"/>
      <c r="R923" s="773"/>
      <c r="S923" s="773"/>
      <c r="T923" s="774"/>
      <c r="U923" s="706"/>
      <c r="V923" s="740"/>
      <c r="W923" s="708"/>
      <c r="X923" s="699"/>
      <c r="Y923" s="699"/>
      <c r="Z923" s="699"/>
    </row>
    <row r="924" spans="1:26" s="62" customFormat="1" ht="17.100000000000001" customHeight="1" x14ac:dyDescent="0.15">
      <c r="A924" s="772"/>
      <c r="B924" s="773"/>
      <c r="C924" s="774"/>
      <c r="D924" s="1"/>
      <c r="E924" s="773"/>
      <c r="F924" s="773"/>
      <c r="G924" s="773"/>
      <c r="H924" s="773"/>
      <c r="I924" s="773"/>
      <c r="J924" s="773"/>
      <c r="K924" s="773"/>
      <c r="L924" s="773"/>
      <c r="M924" s="773"/>
      <c r="N924" s="773"/>
      <c r="O924" s="773"/>
      <c r="P924" s="773"/>
      <c r="Q924" s="773"/>
      <c r="R924" s="773"/>
      <c r="S924" s="773"/>
      <c r="T924" s="774"/>
      <c r="U924" s="706"/>
      <c r="V924" s="740"/>
      <c r="W924" s="708"/>
      <c r="X924" s="743"/>
      <c r="Y924" s="822"/>
      <c r="Z924" s="822"/>
    </row>
    <row r="925" spans="1:26" s="62" customFormat="1" ht="17.100000000000001" customHeight="1" x14ac:dyDescent="0.15">
      <c r="A925" s="772"/>
      <c r="B925" s="773"/>
      <c r="C925" s="774"/>
      <c r="D925" s="898" t="s">
        <v>60</v>
      </c>
      <c r="E925" s="868" t="s">
        <v>815</v>
      </c>
      <c r="F925" s="868"/>
      <c r="G925" s="868"/>
      <c r="H925" s="868"/>
      <c r="I925" s="868"/>
      <c r="J925" s="868"/>
      <c r="K925" s="868"/>
      <c r="L925" s="868"/>
      <c r="M925" s="868"/>
      <c r="N925" s="868"/>
      <c r="O925" s="868"/>
      <c r="P925" s="868"/>
      <c r="Q925" s="868"/>
      <c r="R925" s="868"/>
      <c r="S925" s="868"/>
      <c r="T925" s="869"/>
      <c r="U925" s="706"/>
      <c r="V925" s="740"/>
      <c r="W925" s="708"/>
      <c r="X925" s="699"/>
      <c r="Y925" s="699"/>
      <c r="Z925" s="699"/>
    </row>
    <row r="926" spans="1:26" s="62" customFormat="1" ht="17.100000000000001" customHeight="1" x14ac:dyDescent="0.15">
      <c r="A926" s="772"/>
      <c r="B926" s="773"/>
      <c r="C926" s="774"/>
      <c r="D926" s="864"/>
      <c r="E926" s="868"/>
      <c r="F926" s="868"/>
      <c r="G926" s="868"/>
      <c r="H926" s="868"/>
      <c r="I926" s="868"/>
      <c r="J926" s="868"/>
      <c r="K926" s="868"/>
      <c r="L926" s="868"/>
      <c r="M926" s="868"/>
      <c r="N926" s="868"/>
      <c r="O926" s="868"/>
      <c r="P926" s="868"/>
      <c r="Q926" s="868"/>
      <c r="R926" s="868"/>
      <c r="S926" s="868"/>
      <c r="T926" s="869"/>
      <c r="U926" s="706"/>
      <c r="V926" s="740"/>
      <c r="W926" s="708"/>
      <c r="X926" s="743"/>
      <c r="Y926" s="822"/>
      <c r="Z926" s="822"/>
    </row>
    <row r="927" spans="1:26" s="62" customFormat="1" ht="17.100000000000001" customHeight="1" x14ac:dyDescent="0.15">
      <c r="A927" s="854" t="s">
        <v>816</v>
      </c>
      <c r="B927" s="855"/>
      <c r="C927" s="856"/>
      <c r="D927" s="762" t="s">
        <v>817</v>
      </c>
      <c r="E927" s="770"/>
      <c r="F927" s="770"/>
      <c r="G927" s="770"/>
      <c r="H927" s="770"/>
      <c r="I927" s="770"/>
      <c r="J927" s="770"/>
      <c r="K927" s="770"/>
      <c r="L927" s="770"/>
      <c r="M927" s="770"/>
      <c r="N927" s="770"/>
      <c r="O927" s="770"/>
      <c r="P927" s="770"/>
      <c r="Q927" s="770"/>
      <c r="R927" s="770"/>
      <c r="S927" s="770"/>
      <c r="T927" s="771"/>
      <c r="U927" s="703" t="s">
        <v>818</v>
      </c>
      <c r="V927" s="704"/>
      <c r="W927" s="705"/>
      <c r="X927" s="882"/>
      <c r="Y927" s="725"/>
      <c r="Z927" s="883"/>
    </row>
    <row r="928" spans="1:26" s="62" customFormat="1" ht="17.100000000000001" customHeight="1" x14ac:dyDescent="0.15">
      <c r="A928" s="857"/>
      <c r="B928" s="858"/>
      <c r="C928" s="859"/>
      <c r="D928" s="772"/>
      <c r="E928" s="773"/>
      <c r="F928" s="773"/>
      <c r="G928" s="773"/>
      <c r="H928" s="773"/>
      <c r="I928" s="773"/>
      <c r="J928" s="773"/>
      <c r="K928" s="773"/>
      <c r="L928" s="773"/>
      <c r="M928" s="773"/>
      <c r="N928" s="773"/>
      <c r="O928" s="773"/>
      <c r="P928" s="773"/>
      <c r="Q928" s="773"/>
      <c r="R928" s="773"/>
      <c r="S928" s="773"/>
      <c r="T928" s="774"/>
      <c r="U928" s="706"/>
      <c r="V928" s="740"/>
      <c r="W928" s="708"/>
      <c r="X928" s="785"/>
      <c r="Y928" s="726"/>
      <c r="Z928" s="884"/>
    </row>
    <row r="929" spans="1:26" s="62" customFormat="1" ht="17.100000000000001" customHeight="1" x14ac:dyDescent="0.15">
      <c r="A929" s="857"/>
      <c r="B929" s="858"/>
      <c r="C929" s="859"/>
      <c r="D929" s="772"/>
      <c r="E929" s="773"/>
      <c r="F929" s="773"/>
      <c r="G929" s="773"/>
      <c r="H929" s="773"/>
      <c r="I929" s="773"/>
      <c r="J929" s="773"/>
      <c r="K929" s="773"/>
      <c r="L929" s="773"/>
      <c r="M929" s="773"/>
      <c r="N929" s="773"/>
      <c r="O929" s="773"/>
      <c r="P929" s="773"/>
      <c r="Q929" s="773"/>
      <c r="R929" s="773"/>
      <c r="S929" s="773"/>
      <c r="T929" s="774"/>
      <c r="U929" s="706"/>
      <c r="V929" s="740"/>
      <c r="W929" s="708"/>
      <c r="X929" s="785"/>
      <c r="Y929" s="726"/>
      <c r="Z929" s="884"/>
    </row>
    <row r="930" spans="1:26" s="62" customFormat="1" ht="17.100000000000001" customHeight="1" x14ac:dyDescent="0.15">
      <c r="A930" s="857"/>
      <c r="B930" s="858"/>
      <c r="C930" s="859"/>
      <c r="D930" s="772"/>
      <c r="E930" s="773"/>
      <c r="F930" s="773"/>
      <c r="G930" s="773"/>
      <c r="H930" s="773"/>
      <c r="I930" s="773"/>
      <c r="J930" s="773"/>
      <c r="K930" s="773"/>
      <c r="L930" s="773"/>
      <c r="M930" s="773"/>
      <c r="N930" s="773"/>
      <c r="O930" s="773"/>
      <c r="P930" s="773"/>
      <c r="Q930" s="773"/>
      <c r="R930" s="773"/>
      <c r="S930" s="773"/>
      <c r="T930" s="774"/>
      <c r="U930" s="706"/>
      <c r="V930" s="740"/>
      <c r="W930" s="708"/>
      <c r="X930" s="785"/>
      <c r="Y930" s="726"/>
      <c r="Z930" s="884"/>
    </row>
    <row r="931" spans="1:26" s="62" customFormat="1" ht="17.100000000000001" customHeight="1" x14ac:dyDescent="0.15">
      <c r="A931" s="857"/>
      <c r="B931" s="858"/>
      <c r="C931" s="859"/>
      <c r="D931" s="772"/>
      <c r="E931" s="773"/>
      <c r="F931" s="773"/>
      <c r="G931" s="773"/>
      <c r="H931" s="773"/>
      <c r="I931" s="773"/>
      <c r="J931" s="773"/>
      <c r="K931" s="773"/>
      <c r="L931" s="773"/>
      <c r="M931" s="773"/>
      <c r="N931" s="773"/>
      <c r="O931" s="773"/>
      <c r="P931" s="773"/>
      <c r="Q931" s="773"/>
      <c r="R931" s="773"/>
      <c r="S931" s="773"/>
      <c r="T931" s="774"/>
      <c r="U931" s="706"/>
      <c r="V931" s="740"/>
      <c r="W931" s="708"/>
      <c r="X931" s="785"/>
      <c r="Y931" s="726"/>
      <c r="Z931" s="884"/>
    </row>
    <row r="932" spans="1:26" s="62" customFormat="1" ht="17.100000000000001" customHeight="1" x14ac:dyDescent="0.15">
      <c r="A932" s="857"/>
      <c r="B932" s="858"/>
      <c r="C932" s="859"/>
      <c r="D932" s="772"/>
      <c r="E932" s="773"/>
      <c r="F932" s="773"/>
      <c r="G932" s="773"/>
      <c r="H932" s="773"/>
      <c r="I932" s="773"/>
      <c r="J932" s="773"/>
      <c r="K932" s="773"/>
      <c r="L932" s="773"/>
      <c r="M932" s="773"/>
      <c r="N932" s="773"/>
      <c r="O932" s="773"/>
      <c r="P932" s="773"/>
      <c r="Q932" s="773"/>
      <c r="R932" s="773"/>
      <c r="S932" s="773"/>
      <c r="T932" s="774"/>
      <c r="U932" s="706"/>
      <c r="V932" s="740"/>
      <c r="W932" s="708"/>
      <c r="X932" s="785"/>
      <c r="Y932" s="726"/>
      <c r="Z932" s="884"/>
    </row>
    <row r="933" spans="1:26" s="62" customFormat="1" ht="17.100000000000001" customHeight="1" x14ac:dyDescent="0.15">
      <c r="A933" s="857"/>
      <c r="B933" s="858"/>
      <c r="C933" s="859"/>
      <c r="D933" s="772"/>
      <c r="E933" s="773"/>
      <c r="F933" s="773"/>
      <c r="G933" s="773"/>
      <c r="H933" s="773"/>
      <c r="I933" s="773"/>
      <c r="J933" s="773"/>
      <c r="K933" s="773"/>
      <c r="L933" s="773"/>
      <c r="M933" s="773"/>
      <c r="N933" s="773"/>
      <c r="O933" s="773"/>
      <c r="P933" s="773"/>
      <c r="Q933" s="773"/>
      <c r="R933" s="773"/>
      <c r="S933" s="773"/>
      <c r="T933" s="774"/>
      <c r="U933" s="706"/>
      <c r="V933" s="740"/>
      <c r="W933" s="708"/>
      <c r="X933" s="364"/>
      <c r="Y933" s="364"/>
      <c r="Z933" s="364"/>
    </row>
    <row r="934" spans="1:26" s="62" customFormat="1" ht="17.100000000000001" customHeight="1" x14ac:dyDescent="0.15">
      <c r="A934" s="857"/>
      <c r="B934" s="858"/>
      <c r="C934" s="859"/>
      <c r="D934" s="772"/>
      <c r="E934" s="773"/>
      <c r="F934" s="773"/>
      <c r="G934" s="773"/>
      <c r="H934" s="773"/>
      <c r="I934" s="773"/>
      <c r="J934" s="773"/>
      <c r="K934" s="773"/>
      <c r="L934" s="773"/>
      <c r="M934" s="773"/>
      <c r="N934" s="773"/>
      <c r="O934" s="773"/>
      <c r="P934" s="773"/>
      <c r="Q934" s="773"/>
      <c r="R934" s="773"/>
      <c r="S934" s="773"/>
      <c r="T934" s="774"/>
      <c r="U934" s="706"/>
      <c r="V934" s="740"/>
      <c r="W934" s="708"/>
      <c r="X934" s="375"/>
      <c r="Y934" s="364"/>
      <c r="Z934" s="405"/>
    </row>
    <row r="935" spans="1:26" s="62" customFormat="1" ht="17.100000000000001" customHeight="1" x14ac:dyDescent="0.15">
      <c r="A935" s="857"/>
      <c r="B935" s="858"/>
      <c r="C935" s="859"/>
      <c r="D935" s="6" t="s">
        <v>22</v>
      </c>
      <c r="E935" s="24" t="s">
        <v>819</v>
      </c>
      <c r="F935" s="24"/>
      <c r="G935" s="24"/>
      <c r="H935" s="24"/>
      <c r="I935" s="24"/>
      <c r="J935" s="24"/>
      <c r="K935" s="390"/>
      <c r="L935" s="390"/>
      <c r="M935" s="390"/>
      <c r="N935" s="390"/>
      <c r="O935" s="390"/>
      <c r="P935" s="7"/>
      <c r="Q935" s="7"/>
      <c r="R935" s="7"/>
      <c r="S935" s="390"/>
      <c r="T935" s="390"/>
      <c r="U935" s="706"/>
      <c r="V935" s="740"/>
      <c r="W935" s="708"/>
      <c r="X935" s="768"/>
      <c r="Y935" s="768"/>
      <c r="Z935" s="768"/>
    </row>
    <row r="936" spans="1:26" s="62" customFormat="1" ht="17.100000000000001" customHeight="1" x14ac:dyDescent="0.15">
      <c r="A936" s="857"/>
      <c r="B936" s="858"/>
      <c r="C936" s="859"/>
      <c r="D936" s="6"/>
      <c r="E936" s="25" t="s">
        <v>8</v>
      </c>
      <c r="F936" s="773" t="s">
        <v>820</v>
      </c>
      <c r="G936" s="773"/>
      <c r="H936" s="773"/>
      <c r="I936" s="773"/>
      <c r="J936" s="773"/>
      <c r="K936" s="773"/>
      <c r="L936" s="773"/>
      <c r="M936" s="773"/>
      <c r="N936" s="773"/>
      <c r="O936" s="773"/>
      <c r="P936" s="773"/>
      <c r="Q936" s="773"/>
      <c r="R936" s="773"/>
      <c r="S936" s="773"/>
      <c r="T936" s="774"/>
      <c r="U936" s="706"/>
      <c r="V936" s="740"/>
      <c r="W936" s="708"/>
      <c r="X936" s="798"/>
      <c r="Y936" s="798"/>
      <c r="Z936" s="798"/>
    </row>
    <row r="937" spans="1:26" s="62" customFormat="1" ht="17.100000000000001" customHeight="1" x14ac:dyDescent="0.15">
      <c r="A937" s="857"/>
      <c r="B937" s="858"/>
      <c r="C937" s="859"/>
      <c r="D937" s="6"/>
      <c r="E937" s="25"/>
      <c r="F937" s="773"/>
      <c r="G937" s="773"/>
      <c r="H937" s="773"/>
      <c r="I937" s="773"/>
      <c r="J937" s="773"/>
      <c r="K937" s="773"/>
      <c r="L937" s="773"/>
      <c r="M937" s="773"/>
      <c r="N937" s="773"/>
      <c r="O937" s="773"/>
      <c r="P937" s="773"/>
      <c r="Q937" s="773"/>
      <c r="R937" s="773"/>
      <c r="S937" s="773"/>
      <c r="T937" s="774"/>
      <c r="U937" s="706"/>
      <c r="V937" s="740"/>
      <c r="W937" s="708"/>
      <c r="X937" s="798"/>
      <c r="Y937" s="798"/>
      <c r="Z937" s="798"/>
    </row>
    <row r="938" spans="1:26" s="62" customFormat="1" ht="16.5" customHeight="1" x14ac:dyDescent="0.15">
      <c r="A938" s="857"/>
      <c r="B938" s="858"/>
      <c r="C938" s="859"/>
      <c r="D938" s="6"/>
      <c r="E938" s="307"/>
      <c r="F938" s="773"/>
      <c r="G938" s="773"/>
      <c r="H938" s="773"/>
      <c r="I938" s="773"/>
      <c r="J938" s="773"/>
      <c r="K938" s="773"/>
      <c r="L938" s="773"/>
      <c r="M938" s="773"/>
      <c r="N938" s="773"/>
      <c r="O938" s="773"/>
      <c r="P938" s="773"/>
      <c r="Q938" s="773"/>
      <c r="R938" s="773"/>
      <c r="S938" s="773"/>
      <c r="T938" s="774"/>
      <c r="U938" s="706"/>
      <c r="V938" s="740"/>
      <c r="W938" s="708"/>
      <c r="X938" s="798"/>
      <c r="Y938" s="798"/>
      <c r="Z938" s="798"/>
    </row>
    <row r="939" spans="1:26" s="62" customFormat="1" ht="17.100000000000001" customHeight="1" x14ac:dyDescent="0.15">
      <c r="A939" s="857"/>
      <c r="B939" s="858"/>
      <c r="C939" s="859"/>
      <c r="D939" s="6"/>
      <c r="E939" s="25" t="s">
        <v>10</v>
      </c>
      <c r="F939" s="851" t="s">
        <v>685</v>
      </c>
      <c r="G939" s="885"/>
      <c r="H939" s="885"/>
      <c r="I939" s="885"/>
      <c r="J939" s="885"/>
      <c r="K939" s="885"/>
      <c r="L939" s="885"/>
      <c r="M939" s="885"/>
      <c r="N939" s="885"/>
      <c r="O939" s="885"/>
      <c r="P939" s="885"/>
      <c r="Q939" s="885"/>
      <c r="R939" s="885"/>
      <c r="S939" s="885"/>
      <c r="T939" s="886"/>
      <c r="U939" s="706"/>
      <c r="V939" s="740"/>
      <c r="W939" s="708"/>
      <c r="X939" s="798"/>
      <c r="Y939" s="798"/>
      <c r="Z939" s="798"/>
    </row>
    <row r="940" spans="1:26" s="62" customFormat="1" ht="17.100000000000001" customHeight="1" x14ac:dyDescent="0.15">
      <c r="A940" s="857"/>
      <c r="B940" s="858"/>
      <c r="C940" s="859"/>
      <c r="D940" s="6"/>
      <c r="E940" s="25"/>
      <c r="F940" s="851"/>
      <c r="G940" s="885"/>
      <c r="H940" s="885"/>
      <c r="I940" s="885"/>
      <c r="J940" s="885"/>
      <c r="K940" s="885"/>
      <c r="L940" s="885"/>
      <c r="M940" s="885"/>
      <c r="N940" s="885"/>
      <c r="O940" s="885"/>
      <c r="P940" s="885"/>
      <c r="Q940" s="885"/>
      <c r="R940" s="885"/>
      <c r="S940" s="885"/>
      <c r="T940" s="886"/>
      <c r="U940" s="706"/>
      <c r="V940" s="740"/>
      <c r="W940" s="708"/>
      <c r="X940" s="798"/>
      <c r="Y940" s="798"/>
      <c r="Z940" s="798"/>
    </row>
    <row r="941" spans="1:26" s="62" customFormat="1" ht="17.100000000000001" customHeight="1" x14ac:dyDescent="0.15">
      <c r="A941" s="857"/>
      <c r="B941" s="858"/>
      <c r="C941" s="859"/>
      <c r="D941" s="6"/>
      <c r="E941" s="25"/>
      <c r="F941" s="851"/>
      <c r="G941" s="885"/>
      <c r="H941" s="885"/>
      <c r="I941" s="885"/>
      <c r="J941" s="885"/>
      <c r="K941" s="885"/>
      <c r="L941" s="885"/>
      <c r="M941" s="885"/>
      <c r="N941" s="885"/>
      <c r="O941" s="885"/>
      <c r="P941" s="885"/>
      <c r="Q941" s="885"/>
      <c r="R941" s="885"/>
      <c r="S941" s="885"/>
      <c r="T941" s="886"/>
      <c r="U941" s="706"/>
      <c r="V941" s="740"/>
      <c r="W941" s="708"/>
      <c r="X941" s="798"/>
      <c r="Y941" s="798"/>
      <c r="Z941" s="798"/>
    </row>
    <row r="942" spans="1:26" s="62" customFormat="1" ht="17.100000000000001" customHeight="1" x14ac:dyDescent="0.15">
      <c r="A942" s="857"/>
      <c r="B942" s="858"/>
      <c r="C942" s="859"/>
      <c r="D942" s="6"/>
      <c r="E942" s="25"/>
      <c r="F942" s="851"/>
      <c r="G942" s="885"/>
      <c r="H942" s="885"/>
      <c r="I942" s="885"/>
      <c r="J942" s="885"/>
      <c r="K942" s="885"/>
      <c r="L942" s="885"/>
      <c r="M942" s="885"/>
      <c r="N942" s="885"/>
      <c r="O942" s="885"/>
      <c r="P942" s="885"/>
      <c r="Q942" s="885"/>
      <c r="R942" s="885"/>
      <c r="S942" s="885"/>
      <c r="T942" s="886"/>
      <c r="U942" s="706"/>
      <c r="V942" s="740"/>
      <c r="W942" s="708"/>
      <c r="X942" s="798"/>
      <c r="Y942" s="798"/>
      <c r="Z942" s="798"/>
    </row>
    <row r="943" spans="1:26" s="62" customFormat="1" ht="17.100000000000001" customHeight="1" x14ac:dyDescent="0.15">
      <c r="A943" s="857"/>
      <c r="B943" s="858"/>
      <c r="C943" s="859"/>
      <c r="D943" s="6"/>
      <c r="E943" s="25" t="s">
        <v>13</v>
      </c>
      <c r="F943" s="773" t="s">
        <v>347</v>
      </c>
      <c r="G943" s="773"/>
      <c r="H943" s="773"/>
      <c r="I943" s="773"/>
      <c r="J943" s="773"/>
      <c r="K943" s="773"/>
      <c r="L943" s="773"/>
      <c r="M943" s="773"/>
      <c r="N943" s="773"/>
      <c r="O943" s="773"/>
      <c r="P943" s="773"/>
      <c r="Q943" s="773"/>
      <c r="R943" s="773"/>
      <c r="S943" s="773"/>
      <c r="T943" s="773"/>
      <c r="U943" s="706"/>
      <c r="V943" s="740"/>
      <c r="W943" s="708"/>
      <c r="X943" s="798"/>
      <c r="Y943" s="798"/>
      <c r="Z943" s="798"/>
    </row>
    <row r="944" spans="1:26" s="62" customFormat="1" ht="17.100000000000001" customHeight="1" x14ac:dyDescent="0.15">
      <c r="A944" s="857"/>
      <c r="B944" s="858"/>
      <c r="C944" s="859"/>
      <c r="D944" s="6"/>
      <c r="E944" s="25"/>
      <c r="F944" s="773"/>
      <c r="G944" s="773"/>
      <c r="H944" s="773"/>
      <c r="I944" s="773"/>
      <c r="J944" s="773"/>
      <c r="K944" s="773"/>
      <c r="L944" s="773"/>
      <c r="M944" s="773"/>
      <c r="N944" s="773"/>
      <c r="O944" s="773"/>
      <c r="P944" s="773"/>
      <c r="Q944" s="773"/>
      <c r="R944" s="773"/>
      <c r="S944" s="773"/>
      <c r="T944" s="773"/>
      <c r="U944" s="706"/>
      <c r="V944" s="740"/>
      <c r="W944" s="708"/>
      <c r="X944" s="798"/>
      <c r="Y944" s="798"/>
      <c r="Z944" s="798"/>
    </row>
    <row r="945" spans="1:26" s="62" customFormat="1" ht="17.100000000000001" customHeight="1" x14ac:dyDescent="0.15">
      <c r="A945" s="857"/>
      <c r="B945" s="858"/>
      <c r="C945" s="859"/>
      <c r="D945" s="12"/>
      <c r="E945" s="5"/>
      <c r="F945" s="841"/>
      <c r="G945" s="841"/>
      <c r="H945" s="841"/>
      <c r="I945" s="841"/>
      <c r="J945" s="841"/>
      <c r="K945" s="841"/>
      <c r="L945" s="841"/>
      <c r="M945" s="841"/>
      <c r="N945" s="841"/>
      <c r="O945" s="841"/>
      <c r="P945" s="841"/>
      <c r="Q945" s="841"/>
      <c r="R945" s="841"/>
      <c r="S945" s="841"/>
      <c r="T945" s="841"/>
      <c r="U945" s="706"/>
      <c r="V945" s="740"/>
      <c r="W945" s="708"/>
      <c r="X945" s="799"/>
      <c r="Y945" s="799"/>
      <c r="Z945" s="799"/>
    </row>
    <row r="946" spans="1:26" s="62" customFormat="1" ht="17.100000000000001" customHeight="1" x14ac:dyDescent="0.15">
      <c r="A946" s="857"/>
      <c r="B946" s="858"/>
      <c r="C946" s="859"/>
      <c r="D946" s="6" t="s">
        <v>20</v>
      </c>
      <c r="E946" s="24" t="s">
        <v>821</v>
      </c>
      <c r="F946" s="24"/>
      <c r="G946" s="24"/>
      <c r="H946" s="24"/>
      <c r="I946" s="24"/>
      <c r="J946" s="24"/>
      <c r="K946" s="390"/>
      <c r="L946" s="390"/>
      <c r="M946" s="390"/>
      <c r="N946" s="390"/>
      <c r="O946" s="390"/>
      <c r="P946" s="7"/>
      <c r="Q946" s="7"/>
      <c r="R946" s="7"/>
      <c r="S946" s="390"/>
      <c r="T946" s="390"/>
      <c r="U946" s="706"/>
      <c r="V946" s="740"/>
      <c r="W946" s="708"/>
      <c r="X946" s="768"/>
      <c r="Y946" s="768"/>
      <c r="Z946" s="768"/>
    </row>
    <row r="947" spans="1:26" s="62" customFormat="1" ht="17.100000000000001" customHeight="1" x14ac:dyDescent="0.15">
      <c r="A947" s="857"/>
      <c r="B947" s="858"/>
      <c r="C947" s="859"/>
      <c r="D947" s="6"/>
      <c r="E947" s="25" t="s">
        <v>8</v>
      </c>
      <c r="F947" s="773" t="s">
        <v>686</v>
      </c>
      <c r="G947" s="773"/>
      <c r="H947" s="773"/>
      <c r="I947" s="773"/>
      <c r="J947" s="773"/>
      <c r="K947" s="773"/>
      <c r="L947" s="773"/>
      <c r="M947" s="773"/>
      <c r="N947" s="773"/>
      <c r="O947" s="773"/>
      <c r="P947" s="773"/>
      <c r="Q947" s="773"/>
      <c r="R947" s="773"/>
      <c r="S947" s="773"/>
      <c r="T947" s="774"/>
      <c r="U947" s="706"/>
      <c r="V947" s="740"/>
      <c r="W947" s="708"/>
      <c r="X947" s="798"/>
      <c r="Y947" s="798"/>
      <c r="Z947" s="798"/>
    </row>
    <row r="948" spans="1:26" s="62" customFormat="1" ht="17.100000000000001" customHeight="1" x14ac:dyDescent="0.15">
      <c r="A948" s="857"/>
      <c r="B948" s="858"/>
      <c r="C948" s="859"/>
      <c r="D948" s="6"/>
      <c r="E948" s="25"/>
      <c r="F948" s="773"/>
      <c r="G948" s="773"/>
      <c r="H948" s="773"/>
      <c r="I948" s="773"/>
      <c r="J948" s="773"/>
      <c r="K948" s="773"/>
      <c r="L948" s="773"/>
      <c r="M948" s="773"/>
      <c r="N948" s="773"/>
      <c r="O948" s="773"/>
      <c r="P948" s="773"/>
      <c r="Q948" s="773"/>
      <c r="R948" s="773"/>
      <c r="S948" s="773"/>
      <c r="T948" s="774"/>
      <c r="U948" s="706"/>
      <c r="V948" s="740"/>
      <c r="W948" s="708"/>
      <c r="X948" s="798"/>
      <c r="Y948" s="798"/>
      <c r="Z948" s="798"/>
    </row>
    <row r="949" spans="1:26" s="62" customFormat="1" ht="17.100000000000001" customHeight="1" x14ac:dyDescent="0.15">
      <c r="A949" s="857"/>
      <c r="B949" s="858"/>
      <c r="C949" s="859"/>
      <c r="D949" s="6"/>
      <c r="E949" s="25" t="s">
        <v>10</v>
      </c>
      <c r="F949" s="851" t="s">
        <v>687</v>
      </c>
      <c r="G949" s="885"/>
      <c r="H949" s="885"/>
      <c r="I949" s="885"/>
      <c r="J949" s="885"/>
      <c r="K949" s="885"/>
      <c r="L949" s="885"/>
      <c r="M949" s="885"/>
      <c r="N949" s="885"/>
      <c r="O949" s="885"/>
      <c r="P949" s="885"/>
      <c r="Q949" s="885"/>
      <c r="R949" s="885"/>
      <c r="S949" s="885"/>
      <c r="T949" s="886"/>
      <c r="U949" s="706"/>
      <c r="V949" s="740"/>
      <c r="W949" s="708"/>
      <c r="X949" s="798"/>
      <c r="Y949" s="798"/>
      <c r="Z949" s="798"/>
    </row>
    <row r="950" spans="1:26" s="62" customFormat="1" ht="17.100000000000001" customHeight="1" x14ac:dyDescent="0.15">
      <c r="A950" s="857"/>
      <c r="B950" s="858"/>
      <c r="C950" s="859"/>
      <c r="D950" s="6"/>
      <c r="E950" s="25"/>
      <c r="F950" s="851"/>
      <c r="G950" s="885"/>
      <c r="H950" s="885"/>
      <c r="I950" s="885"/>
      <c r="J950" s="885"/>
      <c r="K950" s="885"/>
      <c r="L950" s="885"/>
      <c r="M950" s="885"/>
      <c r="N950" s="885"/>
      <c r="O950" s="885"/>
      <c r="P950" s="885"/>
      <c r="Q950" s="885"/>
      <c r="R950" s="885"/>
      <c r="S950" s="885"/>
      <c r="T950" s="886"/>
      <c r="U950" s="706"/>
      <c r="V950" s="740"/>
      <c r="W950" s="708"/>
      <c r="X950" s="798"/>
      <c r="Y950" s="798"/>
      <c r="Z950" s="798"/>
    </row>
    <row r="951" spans="1:26" s="62" customFormat="1" ht="17.100000000000001" customHeight="1" x14ac:dyDescent="0.15">
      <c r="A951" s="857"/>
      <c r="B951" s="858"/>
      <c r="C951" s="859"/>
      <c r="D951" s="6"/>
      <c r="E951" s="25"/>
      <c r="F951" s="851"/>
      <c r="G951" s="885"/>
      <c r="H951" s="885"/>
      <c r="I951" s="885"/>
      <c r="J951" s="885"/>
      <c r="K951" s="885"/>
      <c r="L951" s="885"/>
      <c r="M951" s="885"/>
      <c r="N951" s="885"/>
      <c r="O951" s="885"/>
      <c r="P951" s="885"/>
      <c r="Q951" s="885"/>
      <c r="R951" s="885"/>
      <c r="S951" s="885"/>
      <c r="T951" s="886"/>
      <c r="U951" s="706"/>
      <c r="V951" s="740"/>
      <c r="W951" s="708"/>
      <c r="X951" s="798"/>
      <c r="Y951" s="798"/>
      <c r="Z951" s="798"/>
    </row>
    <row r="952" spans="1:26" s="62" customFormat="1" ht="17.100000000000001" customHeight="1" x14ac:dyDescent="0.15">
      <c r="A952" s="857"/>
      <c r="B952" s="858"/>
      <c r="C952" s="859"/>
      <c r="D952" s="6"/>
      <c r="E952" s="25"/>
      <c r="F952" s="851"/>
      <c r="G952" s="885"/>
      <c r="H952" s="885"/>
      <c r="I952" s="885"/>
      <c r="J952" s="885"/>
      <c r="K952" s="885"/>
      <c r="L952" s="885"/>
      <c r="M952" s="885"/>
      <c r="N952" s="885"/>
      <c r="O952" s="885"/>
      <c r="P952" s="885"/>
      <c r="Q952" s="885"/>
      <c r="R952" s="885"/>
      <c r="S952" s="885"/>
      <c r="T952" s="886"/>
      <c r="U952" s="706"/>
      <c r="V952" s="740"/>
      <c r="W952" s="708"/>
      <c r="X952" s="798"/>
      <c r="Y952" s="798"/>
      <c r="Z952" s="798"/>
    </row>
    <row r="953" spans="1:26" s="62" customFormat="1" ht="17.100000000000001" customHeight="1" x14ac:dyDescent="0.15">
      <c r="A953" s="857"/>
      <c r="B953" s="858"/>
      <c r="C953" s="859"/>
      <c r="D953" s="6"/>
      <c r="E953" s="25"/>
      <c r="F953" s="851"/>
      <c r="G953" s="885"/>
      <c r="H953" s="885"/>
      <c r="I953" s="885"/>
      <c r="J953" s="885"/>
      <c r="K953" s="885"/>
      <c r="L953" s="885"/>
      <c r="M953" s="885"/>
      <c r="N953" s="885"/>
      <c r="O953" s="885"/>
      <c r="P953" s="885"/>
      <c r="Q953" s="885"/>
      <c r="R953" s="885"/>
      <c r="S953" s="885"/>
      <c r="T953" s="886"/>
      <c r="U953" s="706"/>
      <c r="V953" s="740"/>
      <c r="W953" s="708"/>
      <c r="X953" s="798"/>
      <c r="Y953" s="798"/>
      <c r="Z953" s="798"/>
    </row>
    <row r="954" spans="1:26" s="62" customFormat="1" ht="17.100000000000001" customHeight="1" x14ac:dyDescent="0.15">
      <c r="A954" s="857"/>
      <c r="B954" s="858"/>
      <c r="C954" s="859"/>
      <c r="D954" s="6"/>
      <c r="E954" s="25"/>
      <c r="F954" s="851"/>
      <c r="G954" s="885"/>
      <c r="H954" s="885"/>
      <c r="I954" s="885"/>
      <c r="J954" s="885"/>
      <c r="K954" s="885"/>
      <c r="L954" s="885"/>
      <c r="M954" s="885"/>
      <c r="N954" s="885"/>
      <c r="O954" s="885"/>
      <c r="P954" s="885"/>
      <c r="Q954" s="885"/>
      <c r="R954" s="885"/>
      <c r="S954" s="885"/>
      <c r="T954" s="886"/>
      <c r="U954" s="706"/>
      <c r="V954" s="740"/>
      <c r="W954" s="708"/>
      <c r="X954" s="798"/>
      <c r="Y954" s="798"/>
      <c r="Z954" s="798"/>
    </row>
    <row r="955" spans="1:26" s="62" customFormat="1" ht="17.100000000000001" customHeight="1" x14ac:dyDescent="0.15">
      <c r="A955" s="857"/>
      <c r="B955" s="858"/>
      <c r="C955" s="859"/>
      <c r="D955" s="6"/>
      <c r="E955" s="25" t="s">
        <v>13</v>
      </c>
      <c r="F955" s="773" t="s">
        <v>347</v>
      </c>
      <c r="G955" s="773"/>
      <c r="H955" s="773"/>
      <c r="I955" s="773"/>
      <c r="J955" s="773"/>
      <c r="K955" s="773"/>
      <c r="L955" s="773"/>
      <c r="M955" s="773"/>
      <c r="N955" s="773"/>
      <c r="O955" s="773"/>
      <c r="P955" s="773"/>
      <c r="Q955" s="773"/>
      <c r="R955" s="773"/>
      <c r="S955" s="773"/>
      <c r="T955" s="773"/>
      <c r="U955" s="706"/>
      <c r="V955" s="740"/>
      <c r="W955" s="708"/>
      <c r="X955" s="798"/>
      <c r="Y955" s="798"/>
      <c r="Z955" s="798"/>
    </row>
    <row r="956" spans="1:26" s="62" customFormat="1" ht="17.100000000000001" customHeight="1" x14ac:dyDescent="0.15">
      <c r="A956" s="857"/>
      <c r="B956" s="858"/>
      <c r="C956" s="859"/>
      <c r="D956" s="6"/>
      <c r="E956" s="25"/>
      <c r="F956" s="773"/>
      <c r="G956" s="773"/>
      <c r="H956" s="773"/>
      <c r="I956" s="773"/>
      <c r="J956" s="773"/>
      <c r="K956" s="773"/>
      <c r="L956" s="773"/>
      <c r="M956" s="773"/>
      <c r="N956" s="773"/>
      <c r="O956" s="773"/>
      <c r="P956" s="773"/>
      <c r="Q956" s="773"/>
      <c r="R956" s="773"/>
      <c r="S956" s="773"/>
      <c r="T956" s="773"/>
      <c r="U956" s="706"/>
      <c r="V956" s="740"/>
      <c r="W956" s="708"/>
      <c r="X956" s="798"/>
      <c r="Y956" s="798"/>
      <c r="Z956" s="798"/>
    </row>
    <row r="957" spans="1:26" s="62" customFormat="1" ht="17.100000000000001" customHeight="1" x14ac:dyDescent="0.15">
      <c r="A957" s="857"/>
      <c r="B957" s="858"/>
      <c r="C957" s="859"/>
      <c r="D957" s="12"/>
      <c r="E957" s="5"/>
      <c r="F957" s="841"/>
      <c r="G957" s="841"/>
      <c r="H957" s="841"/>
      <c r="I957" s="841"/>
      <c r="J957" s="841"/>
      <c r="K957" s="841"/>
      <c r="L957" s="841"/>
      <c r="M957" s="841"/>
      <c r="N957" s="841"/>
      <c r="O957" s="841"/>
      <c r="P957" s="841"/>
      <c r="Q957" s="841"/>
      <c r="R957" s="841"/>
      <c r="S957" s="841"/>
      <c r="T957" s="841"/>
      <c r="U957" s="706"/>
      <c r="V957" s="740"/>
      <c r="W957" s="708"/>
      <c r="X957" s="799"/>
      <c r="Y957" s="799"/>
      <c r="Z957" s="799"/>
    </row>
    <row r="958" spans="1:26" s="62" customFormat="1" ht="17.100000000000001" customHeight="1" x14ac:dyDescent="0.15">
      <c r="A958" s="857"/>
      <c r="B958" s="858"/>
      <c r="C958" s="859"/>
      <c r="D958" s="6" t="s">
        <v>21</v>
      </c>
      <c r="E958" s="24" t="s">
        <v>822</v>
      </c>
      <c r="F958" s="24"/>
      <c r="G958" s="24"/>
      <c r="H958" s="24"/>
      <c r="I958" s="24"/>
      <c r="J958" s="24"/>
      <c r="K958" s="390"/>
      <c r="L958" s="390"/>
      <c r="M958" s="390"/>
      <c r="N958" s="390"/>
      <c r="O958" s="390"/>
      <c r="P958" s="7"/>
      <c r="Q958" s="7"/>
      <c r="R958" s="7"/>
      <c r="S958" s="390"/>
      <c r="T958" s="390"/>
      <c r="U958" s="706"/>
      <c r="V958" s="740"/>
      <c r="W958" s="708"/>
      <c r="X958" s="768"/>
      <c r="Y958" s="768"/>
      <c r="Z958" s="768"/>
    </row>
    <row r="959" spans="1:26" s="62" customFormat="1" ht="17.100000000000001" customHeight="1" x14ac:dyDescent="0.15">
      <c r="A959" s="857"/>
      <c r="B959" s="858"/>
      <c r="C959" s="859"/>
      <c r="D959" s="6"/>
      <c r="E959" s="25" t="s">
        <v>8</v>
      </c>
      <c r="F959" s="773" t="s">
        <v>746</v>
      </c>
      <c r="G959" s="773"/>
      <c r="H959" s="773"/>
      <c r="I959" s="773"/>
      <c r="J959" s="773"/>
      <c r="K959" s="773"/>
      <c r="L959" s="773"/>
      <c r="M959" s="773"/>
      <c r="N959" s="773"/>
      <c r="O959" s="773"/>
      <c r="P959" s="773"/>
      <c r="Q959" s="773"/>
      <c r="R959" s="773"/>
      <c r="S959" s="773"/>
      <c r="T959" s="774"/>
      <c r="U959" s="706"/>
      <c r="V959" s="740"/>
      <c r="W959" s="708"/>
      <c r="X959" s="798"/>
      <c r="Y959" s="798"/>
      <c r="Z959" s="798"/>
    </row>
    <row r="960" spans="1:26" s="62" customFormat="1" ht="17.100000000000001" customHeight="1" x14ac:dyDescent="0.15">
      <c r="A960" s="857"/>
      <c r="B960" s="858"/>
      <c r="C960" s="859"/>
      <c r="D960" s="6"/>
      <c r="E960" s="25"/>
      <c r="F960" s="773"/>
      <c r="G960" s="773"/>
      <c r="H960" s="773"/>
      <c r="I960" s="773"/>
      <c r="J960" s="773"/>
      <c r="K960" s="773"/>
      <c r="L960" s="773"/>
      <c r="M960" s="773"/>
      <c r="N960" s="773"/>
      <c r="O960" s="773"/>
      <c r="P960" s="773"/>
      <c r="Q960" s="773"/>
      <c r="R960" s="773"/>
      <c r="S960" s="773"/>
      <c r="T960" s="774"/>
      <c r="U960" s="706"/>
      <c r="V960" s="740"/>
      <c r="W960" s="708"/>
      <c r="X960" s="798"/>
      <c r="Y960" s="798"/>
      <c r="Z960" s="798"/>
    </row>
    <row r="961" spans="1:26" s="62" customFormat="1" ht="17.100000000000001" customHeight="1" x14ac:dyDescent="0.15">
      <c r="A961" s="857"/>
      <c r="B961" s="858"/>
      <c r="C961" s="859"/>
      <c r="D961" s="6"/>
      <c r="E961" s="25"/>
      <c r="F961" s="890"/>
      <c r="G961" s="890"/>
      <c r="H961" s="890"/>
      <c r="I961" s="890"/>
      <c r="J961" s="890"/>
      <c r="K961" s="890"/>
      <c r="L961" s="890"/>
      <c r="M961" s="890"/>
      <c r="N961" s="890"/>
      <c r="O961" s="890"/>
      <c r="P961" s="890"/>
      <c r="Q961" s="890"/>
      <c r="R961" s="890"/>
      <c r="S961" s="890"/>
      <c r="T961" s="767"/>
      <c r="U961" s="706"/>
      <c r="V961" s="740"/>
      <c r="W961" s="708"/>
      <c r="X961" s="798"/>
      <c r="Y961" s="798"/>
      <c r="Z961" s="798"/>
    </row>
    <row r="962" spans="1:26" s="62" customFormat="1" ht="17.100000000000001" customHeight="1" x14ac:dyDescent="0.15">
      <c r="A962" s="857"/>
      <c r="B962" s="858"/>
      <c r="C962" s="859"/>
      <c r="D962" s="6"/>
      <c r="E962" s="25" t="s">
        <v>10</v>
      </c>
      <c r="F962" s="851" t="s">
        <v>688</v>
      </c>
      <c r="G962" s="885"/>
      <c r="H962" s="885"/>
      <c r="I962" s="885"/>
      <c r="J962" s="885"/>
      <c r="K962" s="885"/>
      <c r="L962" s="885"/>
      <c r="M962" s="885"/>
      <c r="N962" s="885"/>
      <c r="O962" s="885"/>
      <c r="P962" s="885"/>
      <c r="Q962" s="885"/>
      <c r="R962" s="885"/>
      <c r="S962" s="885"/>
      <c r="T962" s="886"/>
      <c r="U962" s="706"/>
      <c r="V962" s="740"/>
      <c r="W962" s="708"/>
      <c r="X962" s="798"/>
      <c r="Y962" s="798"/>
      <c r="Z962" s="798"/>
    </row>
    <row r="963" spans="1:26" s="62" customFormat="1" ht="17.100000000000001" customHeight="1" x14ac:dyDescent="0.15">
      <c r="A963" s="857"/>
      <c r="B963" s="858"/>
      <c r="C963" s="859"/>
      <c r="D963" s="6"/>
      <c r="E963" s="25"/>
      <c r="F963" s="851"/>
      <c r="G963" s="885"/>
      <c r="H963" s="885"/>
      <c r="I963" s="885"/>
      <c r="J963" s="885"/>
      <c r="K963" s="885"/>
      <c r="L963" s="885"/>
      <c r="M963" s="885"/>
      <c r="N963" s="885"/>
      <c r="O963" s="885"/>
      <c r="P963" s="885"/>
      <c r="Q963" s="885"/>
      <c r="R963" s="885"/>
      <c r="S963" s="885"/>
      <c r="T963" s="886"/>
      <c r="U963" s="706"/>
      <c r="V963" s="740"/>
      <c r="W963" s="708"/>
      <c r="X963" s="798"/>
      <c r="Y963" s="798"/>
      <c r="Z963" s="798"/>
    </row>
    <row r="964" spans="1:26" s="62" customFormat="1" ht="17.100000000000001" customHeight="1" x14ac:dyDescent="0.15">
      <c r="A964" s="857"/>
      <c r="B964" s="858"/>
      <c r="C964" s="859"/>
      <c r="D964" s="6"/>
      <c r="E964" s="25" t="s">
        <v>13</v>
      </c>
      <c r="F964" s="773" t="s">
        <v>347</v>
      </c>
      <c r="G964" s="773"/>
      <c r="H964" s="773"/>
      <c r="I964" s="773"/>
      <c r="J964" s="773"/>
      <c r="K964" s="773"/>
      <c r="L964" s="773"/>
      <c r="M964" s="773"/>
      <c r="N964" s="773"/>
      <c r="O964" s="773"/>
      <c r="P964" s="773"/>
      <c r="Q964" s="773"/>
      <c r="R964" s="773"/>
      <c r="S964" s="773"/>
      <c r="T964" s="773"/>
      <c r="U964" s="706"/>
      <c r="V964" s="740"/>
      <c r="W964" s="708"/>
      <c r="X964" s="798"/>
      <c r="Y964" s="798"/>
      <c r="Z964" s="798"/>
    </row>
    <row r="965" spans="1:26" s="62" customFormat="1" ht="17.100000000000001" customHeight="1" x14ac:dyDescent="0.15">
      <c r="A965" s="857"/>
      <c r="B965" s="858"/>
      <c r="C965" s="859"/>
      <c r="D965" s="6"/>
      <c r="E965" s="25"/>
      <c r="F965" s="773"/>
      <c r="G965" s="773"/>
      <c r="H965" s="773"/>
      <c r="I965" s="773"/>
      <c r="J965" s="773"/>
      <c r="K965" s="773"/>
      <c r="L965" s="773"/>
      <c r="M965" s="773"/>
      <c r="N965" s="773"/>
      <c r="O965" s="773"/>
      <c r="P965" s="773"/>
      <c r="Q965" s="773"/>
      <c r="R965" s="773"/>
      <c r="S965" s="773"/>
      <c r="T965" s="773"/>
      <c r="U965" s="706"/>
      <c r="V965" s="740"/>
      <c r="W965" s="708"/>
      <c r="X965" s="798"/>
      <c r="Y965" s="798"/>
      <c r="Z965" s="798"/>
    </row>
    <row r="966" spans="1:26" s="62" customFormat="1" ht="17.100000000000001" customHeight="1" x14ac:dyDescent="0.15">
      <c r="A966" s="857"/>
      <c r="B966" s="858"/>
      <c r="C966" s="859"/>
      <c r="D966" s="12"/>
      <c r="E966" s="5"/>
      <c r="F966" s="841"/>
      <c r="G966" s="841"/>
      <c r="H966" s="841"/>
      <c r="I966" s="841"/>
      <c r="J966" s="841"/>
      <c r="K966" s="841"/>
      <c r="L966" s="841"/>
      <c r="M966" s="841"/>
      <c r="N966" s="841"/>
      <c r="O966" s="841"/>
      <c r="P966" s="841"/>
      <c r="Q966" s="841"/>
      <c r="R966" s="841"/>
      <c r="S966" s="841"/>
      <c r="T966" s="841"/>
      <c r="U966" s="706"/>
      <c r="V966" s="740"/>
      <c r="W966" s="708"/>
      <c r="X966" s="799"/>
      <c r="Y966" s="799"/>
      <c r="Z966" s="799"/>
    </row>
    <row r="967" spans="1:26" s="62" customFormat="1" ht="17.100000000000001" customHeight="1" x14ac:dyDescent="0.15">
      <c r="A967" s="857"/>
      <c r="B967" s="858"/>
      <c r="C967" s="859"/>
      <c r="D967" s="916" t="s">
        <v>823</v>
      </c>
      <c r="E967" s="917"/>
      <c r="F967" s="917"/>
      <c r="G967" s="917"/>
      <c r="H967" s="917"/>
      <c r="I967" s="917"/>
      <c r="J967" s="917"/>
      <c r="K967" s="917"/>
      <c r="L967" s="917"/>
      <c r="M967" s="917"/>
      <c r="N967" s="917"/>
      <c r="O967" s="917"/>
      <c r="P967" s="917"/>
      <c r="Q967" s="917"/>
      <c r="R967" s="917"/>
      <c r="S967" s="917"/>
      <c r="T967" s="918"/>
      <c r="U967" s="706"/>
      <c r="V967" s="740"/>
      <c r="W967" s="708"/>
      <c r="X967" s="751"/>
      <c r="Y967" s="751"/>
      <c r="Z967" s="751"/>
    </row>
    <row r="968" spans="1:26" s="62" customFormat="1" ht="17.100000000000001" customHeight="1" x14ac:dyDescent="0.15">
      <c r="A968" s="857"/>
      <c r="B968" s="858"/>
      <c r="C968" s="859"/>
      <c r="D968" s="6"/>
      <c r="E968" s="25" t="s">
        <v>8</v>
      </c>
      <c r="F968" s="773" t="s">
        <v>689</v>
      </c>
      <c r="G968" s="773"/>
      <c r="H968" s="773"/>
      <c r="I968" s="773"/>
      <c r="J968" s="773"/>
      <c r="K968" s="773"/>
      <c r="L968" s="773"/>
      <c r="M968" s="773"/>
      <c r="N968" s="773"/>
      <c r="O968" s="773"/>
      <c r="P968" s="773"/>
      <c r="Q968" s="773"/>
      <c r="R968" s="773"/>
      <c r="S968" s="773"/>
      <c r="T968" s="773"/>
      <c r="U968" s="706"/>
      <c r="V968" s="740"/>
      <c r="W968" s="708"/>
      <c r="X968" s="896"/>
      <c r="Y968" s="896"/>
      <c r="Z968" s="896"/>
    </row>
    <row r="969" spans="1:26" s="62" customFormat="1" ht="17.100000000000001" customHeight="1" x14ac:dyDescent="0.15">
      <c r="A969" s="857"/>
      <c r="B969" s="858"/>
      <c r="C969" s="859"/>
      <c r="D969" s="6"/>
      <c r="E969" s="25"/>
      <c r="F969" s="773"/>
      <c r="G969" s="773"/>
      <c r="H969" s="773"/>
      <c r="I969" s="773"/>
      <c r="J969" s="773"/>
      <c r="K969" s="773"/>
      <c r="L969" s="773"/>
      <c r="M969" s="773"/>
      <c r="N969" s="773"/>
      <c r="O969" s="773"/>
      <c r="P969" s="773"/>
      <c r="Q969" s="773"/>
      <c r="R969" s="773"/>
      <c r="S969" s="773"/>
      <c r="T969" s="773"/>
      <c r="U969" s="706"/>
      <c r="V969" s="740"/>
      <c r="W969" s="708"/>
      <c r="X969" s="896"/>
      <c r="Y969" s="896"/>
      <c r="Z969" s="896"/>
    </row>
    <row r="970" spans="1:26" s="62" customFormat="1" ht="17.100000000000001" customHeight="1" x14ac:dyDescent="0.15">
      <c r="A970" s="857"/>
      <c r="B970" s="858"/>
      <c r="C970" s="859"/>
      <c r="D970" s="6"/>
      <c r="E970" s="25" t="s">
        <v>10</v>
      </c>
      <c r="F970" s="773" t="s">
        <v>690</v>
      </c>
      <c r="G970" s="773"/>
      <c r="H970" s="773"/>
      <c r="I970" s="773"/>
      <c r="J970" s="773"/>
      <c r="K970" s="773"/>
      <c r="L970" s="773"/>
      <c r="M970" s="773"/>
      <c r="N970" s="773"/>
      <c r="O970" s="773"/>
      <c r="P970" s="773"/>
      <c r="Q970" s="773"/>
      <c r="R970" s="773"/>
      <c r="S970" s="773"/>
      <c r="T970" s="773"/>
      <c r="U970" s="706"/>
      <c r="V970" s="740"/>
      <c r="W970" s="708"/>
      <c r="X970" s="896"/>
      <c r="Y970" s="896"/>
      <c r="Z970" s="896"/>
    </row>
    <row r="971" spans="1:26" s="62" customFormat="1" ht="17.100000000000001" customHeight="1" x14ac:dyDescent="0.15">
      <c r="A971" s="857"/>
      <c r="B971" s="858"/>
      <c r="C971" s="859"/>
      <c r="D971" s="6"/>
      <c r="E971" s="25"/>
      <c r="F971" s="773"/>
      <c r="G971" s="773"/>
      <c r="H971" s="773"/>
      <c r="I971" s="773"/>
      <c r="J971" s="773"/>
      <c r="K971" s="773"/>
      <c r="L971" s="773"/>
      <c r="M971" s="773"/>
      <c r="N971" s="773"/>
      <c r="O971" s="773"/>
      <c r="P971" s="773"/>
      <c r="Q971" s="773"/>
      <c r="R971" s="773"/>
      <c r="S971" s="773"/>
      <c r="T971" s="773"/>
      <c r="U971" s="706"/>
      <c r="V971" s="740"/>
      <c r="W971" s="708"/>
      <c r="X971" s="896"/>
      <c r="Y971" s="896"/>
      <c r="Z971" s="896"/>
    </row>
    <row r="972" spans="1:26" s="62" customFormat="1" ht="17.100000000000001" customHeight="1" x14ac:dyDescent="0.15">
      <c r="A972" s="857"/>
      <c r="B972" s="858"/>
      <c r="C972" s="859"/>
      <c r="D972" s="6"/>
      <c r="E972" s="25"/>
      <c r="F972" s="773" t="s">
        <v>762</v>
      </c>
      <c r="G972" s="773"/>
      <c r="H972" s="773"/>
      <c r="I972" s="773"/>
      <c r="J972" s="773"/>
      <c r="K972" s="773"/>
      <c r="L972" s="773"/>
      <c r="M972" s="773"/>
      <c r="N972" s="773"/>
      <c r="O972" s="773"/>
      <c r="P972" s="773"/>
      <c r="Q972" s="773"/>
      <c r="R972" s="773"/>
      <c r="S972" s="773"/>
      <c r="T972" s="773"/>
      <c r="U972" s="706"/>
      <c r="V972" s="740"/>
      <c r="W972" s="708"/>
      <c r="X972" s="896"/>
      <c r="Y972" s="896"/>
      <c r="Z972" s="896"/>
    </row>
    <row r="973" spans="1:26" s="62" customFormat="1" ht="17.100000000000001" customHeight="1" x14ac:dyDescent="0.15">
      <c r="A973" s="857"/>
      <c r="B973" s="858"/>
      <c r="C973" s="859"/>
      <c r="D973" s="6"/>
      <c r="E973" s="25"/>
      <c r="F973" s="773"/>
      <c r="G973" s="773"/>
      <c r="H973" s="773"/>
      <c r="I973" s="773"/>
      <c r="J973" s="773"/>
      <c r="K973" s="773"/>
      <c r="L973" s="773"/>
      <c r="M973" s="773"/>
      <c r="N973" s="773"/>
      <c r="O973" s="773"/>
      <c r="P973" s="773"/>
      <c r="Q973" s="773"/>
      <c r="R973" s="773"/>
      <c r="S973" s="773"/>
      <c r="T973" s="773"/>
      <c r="U973" s="706"/>
      <c r="V973" s="740"/>
      <c r="W973" s="708"/>
      <c r="X973" s="896"/>
      <c r="Y973" s="896"/>
      <c r="Z973" s="896"/>
    </row>
    <row r="974" spans="1:26" s="62" customFormat="1" ht="17.100000000000001" customHeight="1" x14ac:dyDescent="0.15">
      <c r="A974" s="857"/>
      <c r="B974" s="858"/>
      <c r="C974" s="859"/>
      <c r="D974" s="6"/>
      <c r="E974" s="25"/>
      <c r="F974" s="773"/>
      <c r="G974" s="773"/>
      <c r="H974" s="773"/>
      <c r="I974" s="773"/>
      <c r="J974" s="773"/>
      <c r="K974" s="773"/>
      <c r="L974" s="773"/>
      <c r="M974" s="773"/>
      <c r="N974" s="773"/>
      <c r="O974" s="773"/>
      <c r="P974" s="773"/>
      <c r="Q974" s="773"/>
      <c r="R974" s="773"/>
      <c r="S974" s="773"/>
      <c r="T974" s="773"/>
      <c r="U974" s="706"/>
      <c r="V974" s="740"/>
      <c r="W974" s="708"/>
      <c r="X974" s="896"/>
      <c r="Y974" s="896"/>
      <c r="Z974" s="896"/>
    </row>
    <row r="975" spans="1:26" s="62" customFormat="1" ht="17.100000000000001" customHeight="1" x14ac:dyDescent="0.15">
      <c r="A975" s="857"/>
      <c r="B975" s="858"/>
      <c r="C975" s="859"/>
      <c r="D975" s="6"/>
      <c r="E975" s="25"/>
      <c r="F975" s="773"/>
      <c r="G975" s="773"/>
      <c r="H975" s="773"/>
      <c r="I975" s="773"/>
      <c r="J975" s="773"/>
      <c r="K975" s="773"/>
      <c r="L975" s="773"/>
      <c r="M975" s="773"/>
      <c r="N975" s="773"/>
      <c r="O975" s="773"/>
      <c r="P975" s="773"/>
      <c r="Q975" s="773"/>
      <c r="R975" s="773"/>
      <c r="S975" s="773"/>
      <c r="T975" s="773"/>
      <c r="U975" s="706"/>
      <c r="V975" s="740"/>
      <c r="W975" s="708"/>
      <c r="X975" s="896"/>
      <c r="Y975" s="896"/>
      <c r="Z975" s="896"/>
    </row>
    <row r="976" spans="1:26" s="62" customFormat="1" ht="17.100000000000001" customHeight="1" x14ac:dyDescent="0.15">
      <c r="A976" s="857"/>
      <c r="B976" s="858"/>
      <c r="C976" s="859"/>
      <c r="D976" s="6"/>
      <c r="E976" s="25"/>
      <c r="F976" s="773"/>
      <c r="G976" s="773"/>
      <c r="H976" s="773"/>
      <c r="I976" s="773"/>
      <c r="J976" s="773"/>
      <c r="K976" s="773"/>
      <c r="L976" s="773"/>
      <c r="M976" s="773"/>
      <c r="N976" s="773"/>
      <c r="O976" s="773"/>
      <c r="P976" s="773"/>
      <c r="Q976" s="773"/>
      <c r="R976" s="773"/>
      <c r="S976" s="773"/>
      <c r="T976" s="773"/>
      <c r="U976" s="706"/>
      <c r="V976" s="740"/>
      <c r="W976" s="708"/>
      <c r="X976" s="896"/>
      <c r="Y976" s="896"/>
      <c r="Z976" s="896"/>
    </row>
    <row r="977" spans="1:26" s="62" customFormat="1" ht="17.100000000000001" customHeight="1" x14ac:dyDescent="0.15">
      <c r="A977" s="857"/>
      <c r="B977" s="858"/>
      <c r="C977" s="859"/>
      <c r="D977" s="6"/>
      <c r="E977" s="25"/>
      <c r="F977" s="773"/>
      <c r="G977" s="773"/>
      <c r="H977" s="773"/>
      <c r="I977" s="773"/>
      <c r="J977" s="773"/>
      <c r="K977" s="773"/>
      <c r="L977" s="773"/>
      <c r="M977" s="773"/>
      <c r="N977" s="773"/>
      <c r="O977" s="773"/>
      <c r="P977" s="773"/>
      <c r="Q977" s="773"/>
      <c r="R977" s="773"/>
      <c r="S977" s="773"/>
      <c r="T977" s="773"/>
      <c r="U977" s="706"/>
      <c r="V977" s="740"/>
      <c r="W977" s="708"/>
      <c r="X977" s="896"/>
      <c r="Y977" s="896"/>
      <c r="Z977" s="896"/>
    </row>
    <row r="978" spans="1:26" s="62" customFormat="1" ht="17.100000000000001" customHeight="1" x14ac:dyDescent="0.15">
      <c r="A978" s="857"/>
      <c r="B978" s="858"/>
      <c r="C978" s="859"/>
      <c r="D978" s="6"/>
      <c r="E978" s="25"/>
      <c r="F978" s="773"/>
      <c r="G978" s="773"/>
      <c r="H978" s="773"/>
      <c r="I978" s="773"/>
      <c r="J978" s="773"/>
      <c r="K978" s="773"/>
      <c r="L978" s="773"/>
      <c r="M978" s="773"/>
      <c r="N978" s="773"/>
      <c r="O978" s="773"/>
      <c r="P978" s="773"/>
      <c r="Q978" s="773"/>
      <c r="R978" s="773"/>
      <c r="S978" s="773"/>
      <c r="T978" s="773"/>
      <c r="U978" s="706"/>
      <c r="V978" s="740"/>
      <c r="W978" s="708"/>
      <c r="X978" s="896"/>
      <c r="Y978" s="896"/>
      <c r="Z978" s="896"/>
    </row>
    <row r="979" spans="1:26" s="62" customFormat="1" ht="17.100000000000001" customHeight="1" x14ac:dyDescent="0.15">
      <c r="A979" s="857"/>
      <c r="B979" s="858"/>
      <c r="C979" s="859"/>
      <c r="D979" s="6"/>
      <c r="E979" s="25"/>
      <c r="F979" s="773"/>
      <c r="G979" s="773"/>
      <c r="H979" s="773"/>
      <c r="I979" s="773"/>
      <c r="J979" s="773"/>
      <c r="K979" s="773"/>
      <c r="L979" s="773"/>
      <c r="M979" s="773"/>
      <c r="N979" s="773"/>
      <c r="O979" s="773"/>
      <c r="P979" s="773"/>
      <c r="Q979" s="773"/>
      <c r="R979" s="773"/>
      <c r="S979" s="773"/>
      <c r="T979" s="773"/>
      <c r="U979" s="706"/>
      <c r="V979" s="740"/>
      <c r="W979" s="708"/>
      <c r="X979" s="896"/>
      <c r="Y979" s="896"/>
      <c r="Z979" s="896"/>
    </row>
    <row r="980" spans="1:26" s="62" customFormat="1" ht="17.100000000000001" customHeight="1" x14ac:dyDescent="0.15">
      <c r="A980" s="857"/>
      <c r="B980" s="858"/>
      <c r="C980" s="859"/>
      <c r="D980" s="6"/>
      <c r="E980" s="25"/>
      <c r="F980" s="773"/>
      <c r="G980" s="773"/>
      <c r="H980" s="773"/>
      <c r="I980" s="773"/>
      <c r="J980" s="773"/>
      <c r="K980" s="773"/>
      <c r="L980" s="773"/>
      <c r="M980" s="773"/>
      <c r="N980" s="773"/>
      <c r="O980" s="773"/>
      <c r="P980" s="773"/>
      <c r="Q980" s="773"/>
      <c r="R980" s="773"/>
      <c r="S980" s="773"/>
      <c r="T980" s="773"/>
      <c r="U980" s="706"/>
      <c r="V980" s="740"/>
      <c r="W980" s="708"/>
      <c r="X980" s="896"/>
      <c r="Y980" s="896"/>
      <c r="Z980" s="896"/>
    </row>
    <row r="981" spans="1:26" s="62" customFormat="1" ht="17.100000000000001" customHeight="1" x14ac:dyDescent="0.15">
      <c r="A981" s="857"/>
      <c r="B981" s="858"/>
      <c r="C981" s="859"/>
      <c r="D981" s="143"/>
      <c r="E981" s="25"/>
      <c r="F981" s="773"/>
      <c r="G981" s="773"/>
      <c r="H981" s="773"/>
      <c r="I981" s="773"/>
      <c r="J981" s="773"/>
      <c r="K981" s="773"/>
      <c r="L981" s="773"/>
      <c r="M981" s="773"/>
      <c r="N981" s="773"/>
      <c r="O981" s="773"/>
      <c r="P981" s="773"/>
      <c r="Q981" s="773"/>
      <c r="R981" s="773"/>
      <c r="S981" s="773"/>
      <c r="T981" s="773"/>
      <c r="U981" s="706"/>
      <c r="V981" s="740"/>
      <c r="W981" s="708"/>
      <c r="X981" s="896"/>
      <c r="Y981" s="896"/>
      <c r="Z981" s="896"/>
    </row>
    <row r="982" spans="1:26" s="62" customFormat="1" ht="17.100000000000001" customHeight="1" x14ac:dyDescent="0.15">
      <c r="A982" s="857"/>
      <c r="B982" s="858"/>
      <c r="C982" s="859"/>
      <c r="D982" s="24" t="s">
        <v>350</v>
      </c>
      <c r="E982" s="25"/>
      <c r="F982" s="376"/>
      <c r="G982" s="376"/>
      <c r="H982" s="376"/>
      <c r="I982" s="376"/>
      <c r="J982" s="376"/>
      <c r="K982" s="376"/>
      <c r="L982" s="376"/>
      <c r="M982" s="376"/>
      <c r="N982" s="376"/>
      <c r="O982" s="376"/>
      <c r="P982" s="376"/>
      <c r="Q982" s="376"/>
      <c r="R982" s="376"/>
      <c r="S982" s="376"/>
      <c r="T982" s="376"/>
      <c r="U982" s="706"/>
      <c r="V982" s="740"/>
      <c r="W982" s="708"/>
      <c r="X982" s="375"/>
      <c r="Y982" s="396"/>
      <c r="Z982" s="405"/>
    </row>
    <row r="983" spans="1:26" s="62" customFormat="1" ht="17.100000000000001" customHeight="1" x14ac:dyDescent="0.15">
      <c r="A983" s="857"/>
      <c r="B983" s="858"/>
      <c r="C983" s="859"/>
      <c r="D983" s="6" t="s">
        <v>22</v>
      </c>
      <c r="E983" s="835" t="s">
        <v>351</v>
      </c>
      <c r="F983" s="835"/>
      <c r="G983" s="835"/>
      <c r="H983" s="835"/>
      <c r="I983" s="835"/>
      <c r="J983" s="835"/>
      <c r="K983" s="835"/>
      <c r="L983" s="835"/>
      <c r="M983" s="835"/>
      <c r="N983" s="835"/>
      <c r="O983" s="835"/>
      <c r="P983" s="835"/>
      <c r="Q983" s="835"/>
      <c r="R983" s="835"/>
      <c r="S983" s="835"/>
      <c r="T983" s="836"/>
      <c r="U983" s="706"/>
      <c r="V983" s="740"/>
      <c r="W983" s="708"/>
      <c r="X983" s="383"/>
      <c r="Y983" s="384"/>
      <c r="Z983" s="420"/>
    </row>
    <row r="984" spans="1:26" s="62" customFormat="1" ht="17.100000000000001" customHeight="1" x14ac:dyDescent="0.15">
      <c r="A984" s="857"/>
      <c r="B984" s="858"/>
      <c r="C984" s="859"/>
      <c r="D984" s="6"/>
      <c r="E984" s="835"/>
      <c r="F984" s="835"/>
      <c r="G984" s="835"/>
      <c r="H984" s="835"/>
      <c r="I984" s="835"/>
      <c r="J984" s="835"/>
      <c r="K984" s="835"/>
      <c r="L984" s="835"/>
      <c r="M984" s="835"/>
      <c r="N984" s="835"/>
      <c r="O984" s="835"/>
      <c r="P984" s="835"/>
      <c r="Q984" s="835"/>
      <c r="R984" s="835"/>
      <c r="S984" s="835"/>
      <c r="T984" s="836"/>
      <c r="U984" s="706"/>
      <c r="V984" s="740"/>
      <c r="W984" s="708"/>
      <c r="X984" s="383"/>
      <c r="Y984" s="384"/>
      <c r="Z984" s="420"/>
    </row>
    <row r="985" spans="1:26" s="62" customFormat="1" ht="17.100000000000001" customHeight="1" x14ac:dyDescent="0.15">
      <c r="A985" s="857"/>
      <c r="B985" s="858"/>
      <c r="C985" s="859"/>
      <c r="D985" s="30"/>
      <c r="E985" s="25" t="s">
        <v>348</v>
      </c>
      <c r="F985" s="24" t="s">
        <v>93</v>
      </c>
      <c r="G985" s="384"/>
      <c r="H985" s="384"/>
      <c r="I985" s="384"/>
      <c r="J985" s="384"/>
      <c r="K985" s="384"/>
      <c r="L985" s="384"/>
      <c r="M985" s="384"/>
      <c r="N985" s="384"/>
      <c r="O985" s="384"/>
      <c r="P985" s="384"/>
      <c r="Q985" s="384"/>
      <c r="R985" s="384"/>
      <c r="S985" s="384"/>
      <c r="T985" s="384"/>
      <c r="U985" s="706"/>
      <c r="V985" s="740"/>
      <c r="W985" s="708"/>
      <c r="X985" s="383"/>
      <c r="Y985" s="384"/>
      <c r="Z985" s="420"/>
    </row>
    <row r="986" spans="1:26" s="62" customFormat="1" ht="17.100000000000001" customHeight="1" x14ac:dyDescent="0.15">
      <c r="A986" s="857"/>
      <c r="B986" s="858"/>
      <c r="C986" s="859"/>
      <c r="D986" s="30"/>
      <c r="E986" s="25" t="s">
        <v>348</v>
      </c>
      <c r="F986" s="835" t="s">
        <v>131</v>
      </c>
      <c r="G986" s="835"/>
      <c r="H986" s="835"/>
      <c r="I986" s="835"/>
      <c r="J986" s="835"/>
      <c r="K986" s="835"/>
      <c r="L986" s="835"/>
      <c r="M986" s="835"/>
      <c r="N986" s="835"/>
      <c r="O986" s="835"/>
      <c r="P986" s="835"/>
      <c r="Q986" s="835"/>
      <c r="R986" s="835"/>
      <c r="S986" s="835"/>
      <c r="T986" s="835"/>
      <c r="U986" s="706"/>
      <c r="V986" s="740"/>
      <c r="W986" s="708"/>
      <c r="X986" s="383"/>
      <c r="Y986" s="384"/>
      <c r="Z986" s="420"/>
    </row>
    <row r="987" spans="1:26" s="62" customFormat="1" ht="17.100000000000001" customHeight="1" x14ac:dyDescent="0.15">
      <c r="A987" s="857"/>
      <c r="B987" s="858"/>
      <c r="C987" s="859"/>
      <c r="D987" s="30"/>
      <c r="E987" s="25"/>
      <c r="F987" s="835"/>
      <c r="G987" s="835"/>
      <c r="H987" s="835"/>
      <c r="I987" s="835"/>
      <c r="J987" s="835"/>
      <c r="K987" s="835"/>
      <c r="L987" s="835"/>
      <c r="M987" s="835"/>
      <c r="N987" s="835"/>
      <c r="O987" s="835"/>
      <c r="P987" s="835"/>
      <c r="Q987" s="835"/>
      <c r="R987" s="835"/>
      <c r="S987" s="835"/>
      <c r="T987" s="835"/>
      <c r="U987" s="706"/>
      <c r="V987" s="740"/>
      <c r="W987" s="708"/>
      <c r="X987" s="383"/>
      <c r="Y987" s="384"/>
      <c r="Z987" s="420"/>
    </row>
    <row r="988" spans="1:26" s="62" customFormat="1" ht="17.100000000000001" customHeight="1" x14ac:dyDescent="0.15">
      <c r="A988" s="857"/>
      <c r="B988" s="858"/>
      <c r="C988" s="859"/>
      <c r="D988" s="30"/>
      <c r="E988" s="25" t="s">
        <v>348</v>
      </c>
      <c r="F988" s="835" t="s">
        <v>127</v>
      </c>
      <c r="G988" s="835"/>
      <c r="H988" s="835"/>
      <c r="I988" s="835"/>
      <c r="J988" s="835"/>
      <c r="K988" s="835"/>
      <c r="L988" s="835"/>
      <c r="M988" s="835"/>
      <c r="N988" s="835"/>
      <c r="O988" s="835"/>
      <c r="P988" s="835"/>
      <c r="Q988" s="835"/>
      <c r="R988" s="835"/>
      <c r="S988" s="835"/>
      <c r="T988" s="835"/>
      <c r="U988" s="706"/>
      <c r="V988" s="740"/>
      <c r="W988" s="708"/>
      <c r="X988" s="383"/>
      <c r="Y988" s="384"/>
      <c r="Z988" s="420"/>
    </row>
    <row r="989" spans="1:26" s="62" customFormat="1" ht="17.100000000000001" customHeight="1" x14ac:dyDescent="0.15">
      <c r="A989" s="857"/>
      <c r="B989" s="858"/>
      <c r="C989" s="859"/>
      <c r="D989" s="30"/>
      <c r="E989" s="390"/>
      <c r="F989" s="835"/>
      <c r="G989" s="835"/>
      <c r="H989" s="835"/>
      <c r="I989" s="835"/>
      <c r="J989" s="835"/>
      <c r="K989" s="835"/>
      <c r="L989" s="835"/>
      <c r="M989" s="835"/>
      <c r="N989" s="835"/>
      <c r="O989" s="835"/>
      <c r="P989" s="835"/>
      <c r="Q989" s="835"/>
      <c r="R989" s="835"/>
      <c r="S989" s="835"/>
      <c r="T989" s="835"/>
      <c r="U989" s="706"/>
      <c r="V989" s="740"/>
      <c r="W989" s="708"/>
      <c r="X989" s="383"/>
      <c r="Y989" s="384"/>
      <c r="Z989" s="420"/>
    </row>
    <row r="990" spans="1:26" s="62" customFormat="1" ht="17.100000000000001" customHeight="1" x14ac:dyDescent="0.15">
      <c r="A990" s="857"/>
      <c r="B990" s="858"/>
      <c r="C990" s="859"/>
      <c r="D990" s="6" t="s">
        <v>60</v>
      </c>
      <c r="E990" s="835" t="s">
        <v>364</v>
      </c>
      <c r="F990" s="835"/>
      <c r="G990" s="835"/>
      <c r="H990" s="835"/>
      <c r="I990" s="835"/>
      <c r="J990" s="835"/>
      <c r="K990" s="835"/>
      <c r="L990" s="835"/>
      <c r="M990" s="835"/>
      <c r="N990" s="835"/>
      <c r="O990" s="835"/>
      <c r="P990" s="835"/>
      <c r="Q990" s="835"/>
      <c r="R990" s="835"/>
      <c r="S990" s="835"/>
      <c r="T990" s="836"/>
      <c r="U990" s="706"/>
      <c r="V990" s="740"/>
      <c r="W990" s="708"/>
      <c r="X990" s="383"/>
      <c r="Y990" s="384"/>
      <c r="Z990" s="420"/>
    </row>
    <row r="991" spans="1:26" s="62" customFormat="1" ht="17.100000000000001" customHeight="1" x14ac:dyDescent="0.15">
      <c r="A991" s="857"/>
      <c r="B991" s="858"/>
      <c r="C991" s="859"/>
      <c r="D991" s="32"/>
      <c r="E991" s="835"/>
      <c r="F991" s="835"/>
      <c r="G991" s="835"/>
      <c r="H991" s="835"/>
      <c r="I991" s="835"/>
      <c r="J991" s="835"/>
      <c r="K991" s="835"/>
      <c r="L991" s="835"/>
      <c r="M991" s="835"/>
      <c r="N991" s="835"/>
      <c r="O991" s="835"/>
      <c r="P991" s="835"/>
      <c r="Q991" s="835"/>
      <c r="R991" s="835"/>
      <c r="S991" s="835"/>
      <c r="T991" s="836"/>
      <c r="U991" s="706"/>
      <c r="V991" s="740"/>
      <c r="W991" s="708"/>
      <c r="X991" s="383"/>
      <c r="Y991" s="384"/>
      <c r="Z991" s="420"/>
    </row>
    <row r="992" spans="1:26" s="62" customFormat="1" ht="17.100000000000001" customHeight="1" x14ac:dyDescent="0.15">
      <c r="A992" s="857"/>
      <c r="B992" s="858"/>
      <c r="C992" s="859"/>
      <c r="D992" s="307"/>
      <c r="E992" s="25" t="s">
        <v>348</v>
      </c>
      <c r="F992" s="24" t="s">
        <v>92</v>
      </c>
      <c r="G992" s="390"/>
      <c r="H992" s="390"/>
      <c r="I992" s="390"/>
      <c r="J992" s="390"/>
      <c r="K992" s="390"/>
      <c r="L992" s="390"/>
      <c r="M992" s="390"/>
      <c r="N992" s="390"/>
      <c r="O992" s="390"/>
      <c r="P992" s="390"/>
      <c r="Q992" s="390"/>
      <c r="R992" s="390"/>
      <c r="S992" s="390"/>
      <c r="T992" s="390"/>
      <c r="U992" s="706"/>
      <c r="V992" s="740"/>
      <c r="W992" s="708"/>
      <c r="X992" s="383"/>
      <c r="Y992" s="384"/>
      <c r="Z992" s="420"/>
    </row>
    <row r="993" spans="1:26" s="62" customFormat="1" ht="17.100000000000001" customHeight="1" x14ac:dyDescent="0.15">
      <c r="A993" s="857"/>
      <c r="B993" s="858"/>
      <c r="C993" s="859"/>
      <c r="D993" s="307"/>
      <c r="E993" s="25" t="s">
        <v>348</v>
      </c>
      <c r="F993" s="835" t="s">
        <v>94</v>
      </c>
      <c r="G993" s="835"/>
      <c r="H993" s="835"/>
      <c r="I993" s="835"/>
      <c r="J993" s="835"/>
      <c r="K993" s="835"/>
      <c r="L993" s="835"/>
      <c r="M993" s="835"/>
      <c r="N993" s="835"/>
      <c r="O993" s="835"/>
      <c r="P993" s="835"/>
      <c r="Q993" s="835"/>
      <c r="R993" s="835"/>
      <c r="S993" s="835"/>
      <c r="T993" s="835"/>
      <c r="U993" s="706"/>
      <c r="V993" s="740"/>
      <c r="W993" s="708"/>
      <c r="X993" s="383"/>
      <c r="Y993" s="384"/>
      <c r="Z993" s="420"/>
    </row>
    <row r="994" spans="1:26" s="62" customFormat="1" ht="17.100000000000001" customHeight="1" x14ac:dyDescent="0.15">
      <c r="A994" s="857"/>
      <c r="B994" s="858"/>
      <c r="C994" s="859"/>
      <c r="D994" s="307"/>
      <c r="E994" s="25"/>
      <c r="F994" s="835"/>
      <c r="G994" s="835"/>
      <c r="H994" s="835"/>
      <c r="I994" s="835"/>
      <c r="J994" s="835"/>
      <c r="K994" s="835"/>
      <c r="L994" s="835"/>
      <c r="M994" s="835"/>
      <c r="N994" s="835"/>
      <c r="O994" s="835"/>
      <c r="P994" s="835"/>
      <c r="Q994" s="835"/>
      <c r="R994" s="835"/>
      <c r="S994" s="835"/>
      <c r="T994" s="835"/>
      <c r="U994" s="706"/>
      <c r="V994" s="740"/>
      <c r="W994" s="708"/>
      <c r="X994" s="383"/>
      <c r="Y994" s="384"/>
      <c r="Z994" s="420"/>
    </row>
    <row r="995" spans="1:26" s="62" customFormat="1" ht="17.100000000000001" customHeight="1" x14ac:dyDescent="0.15">
      <c r="A995" s="857"/>
      <c r="B995" s="858"/>
      <c r="C995" s="859"/>
      <c r="D995" s="29"/>
      <c r="E995" s="25" t="s">
        <v>348</v>
      </c>
      <c r="F995" s="24" t="s">
        <v>95</v>
      </c>
      <c r="G995" s="390"/>
      <c r="H995" s="390"/>
      <c r="I995" s="390"/>
      <c r="J995" s="390"/>
      <c r="K995" s="390"/>
      <c r="L995" s="390"/>
      <c r="M995" s="390"/>
      <c r="N995" s="390"/>
      <c r="O995" s="390"/>
      <c r="P995" s="390"/>
      <c r="Q995" s="390"/>
      <c r="R995" s="390"/>
      <c r="S995" s="390"/>
      <c r="T995" s="390"/>
      <c r="U995" s="706"/>
      <c r="V995" s="740"/>
      <c r="W995" s="708"/>
      <c r="X995" s="383"/>
      <c r="Y995" s="384"/>
      <c r="Z995" s="420"/>
    </row>
    <row r="996" spans="1:26" s="62" customFormat="1" ht="17.100000000000001" customHeight="1" x14ac:dyDescent="0.15">
      <c r="A996" s="857"/>
      <c r="B996" s="858"/>
      <c r="C996" s="859"/>
      <c r="D996" s="30"/>
      <c r="E996" s="835" t="s">
        <v>349</v>
      </c>
      <c r="F996" s="835"/>
      <c r="G996" s="835"/>
      <c r="H996" s="835"/>
      <c r="I996" s="835"/>
      <c r="J996" s="835"/>
      <c r="K996" s="835"/>
      <c r="L996" s="835"/>
      <c r="M996" s="835"/>
      <c r="N996" s="835"/>
      <c r="O996" s="835"/>
      <c r="P996" s="835"/>
      <c r="Q996" s="835"/>
      <c r="R996" s="835"/>
      <c r="S996" s="835"/>
      <c r="T996" s="835"/>
      <c r="U996" s="706"/>
      <c r="V996" s="740"/>
      <c r="W996" s="708"/>
      <c r="X996" s="383"/>
      <c r="Y996" s="384"/>
      <c r="Z996" s="420"/>
    </row>
    <row r="997" spans="1:26" s="62" customFormat="1" ht="17.100000000000001" customHeight="1" x14ac:dyDescent="0.15">
      <c r="A997" s="857"/>
      <c r="B997" s="858"/>
      <c r="C997" s="859"/>
      <c r="D997" s="30"/>
      <c r="E997" s="835"/>
      <c r="F997" s="835"/>
      <c r="G997" s="835"/>
      <c r="H997" s="835"/>
      <c r="I997" s="835"/>
      <c r="J997" s="835"/>
      <c r="K997" s="835"/>
      <c r="L997" s="835"/>
      <c r="M997" s="835"/>
      <c r="N997" s="835"/>
      <c r="O997" s="835"/>
      <c r="P997" s="835"/>
      <c r="Q997" s="835"/>
      <c r="R997" s="835"/>
      <c r="S997" s="835"/>
      <c r="T997" s="835"/>
      <c r="U997" s="706"/>
      <c r="V997" s="740"/>
      <c r="W997" s="708"/>
      <c r="X997" s="383"/>
      <c r="Y997" s="384"/>
      <c r="Z997" s="420"/>
    </row>
    <row r="998" spans="1:26" s="62" customFormat="1" ht="17.100000000000001" customHeight="1" x14ac:dyDescent="0.15">
      <c r="A998" s="857"/>
      <c r="B998" s="858"/>
      <c r="C998" s="859"/>
      <c r="D998" s="6" t="s">
        <v>61</v>
      </c>
      <c r="E998" s="835" t="s">
        <v>824</v>
      </c>
      <c r="F998" s="835"/>
      <c r="G998" s="835"/>
      <c r="H998" s="835"/>
      <c r="I998" s="835"/>
      <c r="J998" s="835"/>
      <c r="K998" s="835"/>
      <c r="L998" s="835"/>
      <c r="M998" s="835"/>
      <c r="N998" s="835"/>
      <c r="O998" s="835"/>
      <c r="P998" s="835"/>
      <c r="Q998" s="835"/>
      <c r="R998" s="835"/>
      <c r="S998" s="835"/>
      <c r="T998" s="835"/>
      <c r="U998" s="706"/>
      <c r="V998" s="740"/>
      <c r="W998" s="708"/>
      <c r="X998" s="383"/>
      <c r="Y998" s="384"/>
      <c r="Z998" s="420"/>
    </row>
    <row r="999" spans="1:26" s="62" customFormat="1" ht="17.100000000000001" customHeight="1" x14ac:dyDescent="0.15">
      <c r="A999" s="857"/>
      <c r="B999" s="858"/>
      <c r="C999" s="859"/>
      <c r="D999" s="6"/>
      <c r="E999" s="835"/>
      <c r="F999" s="835"/>
      <c r="G999" s="835"/>
      <c r="H999" s="835"/>
      <c r="I999" s="835"/>
      <c r="J999" s="835"/>
      <c r="K999" s="835"/>
      <c r="L999" s="835"/>
      <c r="M999" s="835"/>
      <c r="N999" s="835"/>
      <c r="O999" s="835"/>
      <c r="P999" s="835"/>
      <c r="Q999" s="835"/>
      <c r="R999" s="835"/>
      <c r="S999" s="835"/>
      <c r="T999" s="835"/>
      <c r="U999" s="706"/>
      <c r="V999" s="740"/>
      <c r="W999" s="708"/>
      <c r="X999" s="383"/>
      <c r="Y999" s="384"/>
      <c r="Z999" s="420"/>
    </row>
    <row r="1000" spans="1:26" s="62" customFormat="1" ht="17.100000000000001" customHeight="1" x14ac:dyDescent="0.15">
      <c r="A1000" s="857"/>
      <c r="B1000" s="858"/>
      <c r="C1000" s="859"/>
      <c r="D1000" s="6"/>
      <c r="E1000" s="835"/>
      <c r="F1000" s="835"/>
      <c r="G1000" s="835"/>
      <c r="H1000" s="835"/>
      <c r="I1000" s="835"/>
      <c r="J1000" s="835"/>
      <c r="K1000" s="835"/>
      <c r="L1000" s="835"/>
      <c r="M1000" s="835"/>
      <c r="N1000" s="835"/>
      <c r="O1000" s="835"/>
      <c r="P1000" s="835"/>
      <c r="Q1000" s="835"/>
      <c r="R1000" s="835"/>
      <c r="S1000" s="835"/>
      <c r="T1000" s="835"/>
      <c r="U1000" s="706"/>
      <c r="V1000" s="740"/>
      <c r="W1000" s="708"/>
      <c r="X1000" s="383"/>
      <c r="Y1000" s="384"/>
      <c r="Z1000" s="420"/>
    </row>
    <row r="1001" spans="1:26" s="62" customFormat="1" ht="17.100000000000001" customHeight="1" x14ac:dyDescent="0.15">
      <c r="A1001" s="857"/>
      <c r="B1001" s="858"/>
      <c r="C1001" s="859"/>
      <c r="D1001" s="383"/>
      <c r="E1001" s="835"/>
      <c r="F1001" s="835"/>
      <c r="G1001" s="835"/>
      <c r="H1001" s="835"/>
      <c r="I1001" s="835"/>
      <c r="J1001" s="835"/>
      <c r="K1001" s="835"/>
      <c r="L1001" s="835"/>
      <c r="M1001" s="835"/>
      <c r="N1001" s="835"/>
      <c r="O1001" s="835"/>
      <c r="P1001" s="835"/>
      <c r="Q1001" s="835"/>
      <c r="R1001" s="835"/>
      <c r="S1001" s="835"/>
      <c r="T1001" s="835"/>
      <c r="U1001" s="706"/>
      <c r="V1001" s="740"/>
      <c r="W1001" s="708"/>
      <c r="X1001" s="383"/>
      <c r="Y1001" s="384"/>
      <c r="Z1001" s="420"/>
    </row>
    <row r="1002" spans="1:26" s="62" customFormat="1" ht="17.100000000000001" customHeight="1" x14ac:dyDescent="0.15">
      <c r="A1002" s="865"/>
      <c r="B1002" s="866"/>
      <c r="C1002" s="867"/>
      <c r="D1002" s="385"/>
      <c r="E1002" s="902"/>
      <c r="F1002" s="902"/>
      <c r="G1002" s="902"/>
      <c r="H1002" s="902"/>
      <c r="I1002" s="902"/>
      <c r="J1002" s="902"/>
      <c r="K1002" s="902"/>
      <c r="L1002" s="902"/>
      <c r="M1002" s="902"/>
      <c r="N1002" s="902"/>
      <c r="O1002" s="902"/>
      <c r="P1002" s="902"/>
      <c r="Q1002" s="902"/>
      <c r="R1002" s="902"/>
      <c r="S1002" s="902"/>
      <c r="T1002" s="902"/>
      <c r="U1002" s="709"/>
      <c r="V1002" s="710"/>
      <c r="W1002" s="711"/>
      <c r="X1002" s="385"/>
      <c r="Y1002" s="386"/>
      <c r="Z1002" s="127"/>
    </row>
    <row r="1003" spans="1:26" s="62" customFormat="1" ht="17.100000000000001" customHeight="1" x14ac:dyDescent="0.15">
      <c r="A1003" s="854" t="s">
        <v>747</v>
      </c>
      <c r="B1003" s="763"/>
      <c r="C1003" s="764"/>
      <c r="D1003" s="712" t="s">
        <v>825</v>
      </c>
      <c r="E1003" s="713"/>
      <c r="F1003" s="713"/>
      <c r="G1003" s="713"/>
      <c r="H1003" s="713"/>
      <c r="I1003" s="713"/>
      <c r="J1003" s="713"/>
      <c r="K1003" s="713"/>
      <c r="L1003" s="713"/>
      <c r="M1003" s="713"/>
      <c r="N1003" s="713"/>
      <c r="O1003" s="713"/>
      <c r="P1003" s="713"/>
      <c r="Q1003" s="713"/>
      <c r="R1003" s="713"/>
      <c r="S1003" s="713"/>
      <c r="T1003" s="714"/>
      <c r="U1003" s="703" t="s">
        <v>748</v>
      </c>
      <c r="V1003" s="827"/>
      <c r="W1003" s="828"/>
      <c r="X1003" s="798"/>
      <c r="Y1003" s="798"/>
      <c r="Z1003" s="798"/>
    </row>
    <row r="1004" spans="1:26" s="62" customFormat="1" ht="17.100000000000001" customHeight="1" x14ac:dyDescent="0.15">
      <c r="A1004" s="765"/>
      <c r="B1004" s="766"/>
      <c r="C1004" s="767"/>
      <c r="D1004" s="715"/>
      <c r="E1004" s="716"/>
      <c r="F1004" s="716"/>
      <c r="G1004" s="716"/>
      <c r="H1004" s="716"/>
      <c r="I1004" s="716"/>
      <c r="J1004" s="716"/>
      <c r="K1004" s="716"/>
      <c r="L1004" s="716"/>
      <c r="M1004" s="716"/>
      <c r="N1004" s="716"/>
      <c r="O1004" s="716"/>
      <c r="P1004" s="716"/>
      <c r="Q1004" s="716"/>
      <c r="R1004" s="716"/>
      <c r="S1004" s="716"/>
      <c r="T1004" s="717"/>
      <c r="U1004" s="829"/>
      <c r="V1004" s="830"/>
      <c r="W1004" s="831"/>
      <c r="X1004" s="798"/>
      <c r="Y1004" s="798"/>
      <c r="Z1004" s="798"/>
    </row>
    <row r="1005" spans="1:26" s="62" customFormat="1" ht="17.100000000000001" customHeight="1" x14ac:dyDescent="0.15">
      <c r="A1005" s="765"/>
      <c r="B1005" s="766"/>
      <c r="C1005" s="767"/>
      <c r="D1005" s="715"/>
      <c r="E1005" s="716"/>
      <c r="F1005" s="716"/>
      <c r="G1005" s="716"/>
      <c r="H1005" s="716"/>
      <c r="I1005" s="716"/>
      <c r="J1005" s="716"/>
      <c r="K1005" s="716"/>
      <c r="L1005" s="716"/>
      <c r="M1005" s="716"/>
      <c r="N1005" s="716"/>
      <c r="O1005" s="716"/>
      <c r="P1005" s="716"/>
      <c r="Q1005" s="716"/>
      <c r="R1005" s="716"/>
      <c r="S1005" s="716"/>
      <c r="T1005" s="717"/>
      <c r="U1005" s="829"/>
      <c r="V1005" s="830"/>
      <c r="W1005" s="831"/>
      <c r="X1005" s="798"/>
      <c r="Y1005" s="798"/>
      <c r="Z1005" s="798"/>
    </row>
    <row r="1006" spans="1:26" s="62" customFormat="1" ht="17.100000000000001" customHeight="1" x14ac:dyDescent="0.15">
      <c r="A1006" s="845"/>
      <c r="B1006" s="846"/>
      <c r="C1006" s="847"/>
      <c r="D1006" s="718"/>
      <c r="E1006" s="719"/>
      <c r="F1006" s="719"/>
      <c r="G1006" s="719"/>
      <c r="H1006" s="719"/>
      <c r="I1006" s="719"/>
      <c r="J1006" s="719"/>
      <c r="K1006" s="719"/>
      <c r="L1006" s="719"/>
      <c r="M1006" s="719"/>
      <c r="N1006" s="719"/>
      <c r="O1006" s="719"/>
      <c r="P1006" s="719"/>
      <c r="Q1006" s="719"/>
      <c r="R1006" s="719"/>
      <c r="S1006" s="719"/>
      <c r="T1006" s="720"/>
      <c r="U1006" s="832"/>
      <c r="V1006" s="833"/>
      <c r="W1006" s="834"/>
      <c r="X1006" s="798"/>
      <c r="Y1006" s="798"/>
      <c r="Z1006" s="798"/>
    </row>
    <row r="1007" spans="1:26" s="62" customFormat="1" ht="17.100000000000001" customHeight="1" x14ac:dyDescent="0.15">
      <c r="A1007" s="857" t="s">
        <v>826</v>
      </c>
      <c r="B1007" s="858"/>
      <c r="C1007" s="859"/>
      <c r="D1007" s="712" t="s">
        <v>827</v>
      </c>
      <c r="E1007" s="713"/>
      <c r="F1007" s="713"/>
      <c r="G1007" s="713"/>
      <c r="H1007" s="713"/>
      <c r="I1007" s="713"/>
      <c r="J1007" s="713"/>
      <c r="K1007" s="713"/>
      <c r="L1007" s="713"/>
      <c r="M1007" s="713"/>
      <c r="N1007" s="713"/>
      <c r="O1007" s="713"/>
      <c r="P1007" s="713"/>
      <c r="Q1007" s="713"/>
      <c r="R1007" s="713"/>
      <c r="S1007" s="713"/>
      <c r="T1007" s="714"/>
      <c r="U1007" s="703" t="s">
        <v>828</v>
      </c>
      <c r="V1007" s="704"/>
      <c r="W1007" s="705"/>
      <c r="X1007" s="768"/>
      <c r="Y1007" s="768"/>
      <c r="Z1007" s="768"/>
    </row>
    <row r="1008" spans="1:26" s="62" customFormat="1" ht="17.100000000000001" customHeight="1" x14ac:dyDescent="0.15">
      <c r="A1008" s="857"/>
      <c r="B1008" s="858"/>
      <c r="C1008" s="859"/>
      <c r="D1008" s="715"/>
      <c r="E1008" s="716"/>
      <c r="F1008" s="716"/>
      <c r="G1008" s="716"/>
      <c r="H1008" s="716"/>
      <c r="I1008" s="716"/>
      <c r="J1008" s="716"/>
      <c r="K1008" s="716"/>
      <c r="L1008" s="716"/>
      <c r="M1008" s="716"/>
      <c r="N1008" s="716"/>
      <c r="O1008" s="716"/>
      <c r="P1008" s="716"/>
      <c r="Q1008" s="716"/>
      <c r="R1008" s="716"/>
      <c r="S1008" s="716"/>
      <c r="T1008" s="717"/>
      <c r="U1008" s="706"/>
      <c r="V1008" s="740"/>
      <c r="W1008" s="708"/>
      <c r="X1008" s="798"/>
      <c r="Y1008" s="798"/>
      <c r="Z1008" s="798"/>
    </row>
    <row r="1009" spans="1:26" s="62" customFormat="1" ht="17.100000000000001" customHeight="1" x14ac:dyDescent="0.15">
      <c r="A1009" s="857"/>
      <c r="B1009" s="858"/>
      <c r="C1009" s="859"/>
      <c r="D1009" s="715"/>
      <c r="E1009" s="716"/>
      <c r="F1009" s="716"/>
      <c r="G1009" s="716"/>
      <c r="H1009" s="716"/>
      <c r="I1009" s="716"/>
      <c r="J1009" s="716"/>
      <c r="K1009" s="716"/>
      <c r="L1009" s="716"/>
      <c r="M1009" s="716"/>
      <c r="N1009" s="716"/>
      <c r="O1009" s="716"/>
      <c r="P1009" s="716"/>
      <c r="Q1009" s="716"/>
      <c r="R1009" s="716"/>
      <c r="S1009" s="716"/>
      <c r="T1009" s="717"/>
      <c r="U1009" s="706"/>
      <c r="V1009" s="740"/>
      <c r="W1009" s="708"/>
      <c r="X1009" s="798"/>
      <c r="Y1009" s="798"/>
      <c r="Z1009" s="798"/>
    </row>
    <row r="1010" spans="1:26" s="62" customFormat="1" ht="17.100000000000001" customHeight="1" x14ac:dyDescent="0.15">
      <c r="A1010" s="857"/>
      <c r="B1010" s="858"/>
      <c r="C1010" s="859"/>
      <c r="D1010" s="715"/>
      <c r="E1010" s="716"/>
      <c r="F1010" s="716"/>
      <c r="G1010" s="716"/>
      <c r="H1010" s="716"/>
      <c r="I1010" s="716"/>
      <c r="J1010" s="716"/>
      <c r="K1010" s="716"/>
      <c r="L1010" s="716"/>
      <c r="M1010" s="716"/>
      <c r="N1010" s="716"/>
      <c r="O1010" s="716"/>
      <c r="P1010" s="716"/>
      <c r="Q1010" s="716"/>
      <c r="R1010" s="716"/>
      <c r="S1010" s="716"/>
      <c r="T1010" s="717"/>
      <c r="U1010" s="706"/>
      <c r="V1010" s="740"/>
      <c r="W1010" s="708"/>
      <c r="X1010" s="798"/>
      <c r="Y1010" s="798"/>
      <c r="Z1010" s="798"/>
    </row>
    <row r="1011" spans="1:26" s="62" customFormat="1" ht="17.100000000000001" customHeight="1" x14ac:dyDescent="0.15">
      <c r="A1011" s="857"/>
      <c r="B1011" s="858"/>
      <c r="C1011" s="859"/>
      <c r="D1011" s="715"/>
      <c r="E1011" s="716"/>
      <c r="F1011" s="716"/>
      <c r="G1011" s="716"/>
      <c r="H1011" s="716"/>
      <c r="I1011" s="716"/>
      <c r="J1011" s="716"/>
      <c r="K1011" s="716"/>
      <c r="L1011" s="716"/>
      <c r="M1011" s="716"/>
      <c r="N1011" s="716"/>
      <c r="O1011" s="716"/>
      <c r="P1011" s="716"/>
      <c r="Q1011" s="716"/>
      <c r="R1011" s="716"/>
      <c r="S1011" s="716"/>
      <c r="T1011" s="717"/>
      <c r="U1011" s="706"/>
      <c r="V1011" s="740"/>
      <c r="W1011" s="708"/>
      <c r="X1011" s="798"/>
      <c r="Y1011" s="798"/>
      <c r="Z1011" s="798"/>
    </row>
    <row r="1012" spans="1:26" s="62" customFormat="1" ht="17.100000000000001" customHeight="1" x14ac:dyDescent="0.15">
      <c r="A1012" s="857"/>
      <c r="B1012" s="858"/>
      <c r="C1012" s="859"/>
      <c r="D1012" s="715"/>
      <c r="E1012" s="716"/>
      <c r="F1012" s="716"/>
      <c r="G1012" s="716"/>
      <c r="H1012" s="716"/>
      <c r="I1012" s="716"/>
      <c r="J1012" s="716"/>
      <c r="K1012" s="716"/>
      <c r="L1012" s="716"/>
      <c r="M1012" s="716"/>
      <c r="N1012" s="716"/>
      <c r="O1012" s="716"/>
      <c r="P1012" s="716"/>
      <c r="Q1012" s="716"/>
      <c r="R1012" s="716"/>
      <c r="S1012" s="716"/>
      <c r="T1012" s="717"/>
      <c r="U1012" s="706"/>
      <c r="V1012" s="740"/>
      <c r="W1012" s="708"/>
      <c r="X1012" s="798"/>
      <c r="Y1012" s="798"/>
      <c r="Z1012" s="798"/>
    </row>
    <row r="1013" spans="1:26" s="62" customFormat="1" ht="17.100000000000001" customHeight="1" x14ac:dyDescent="0.15">
      <c r="A1013" s="857"/>
      <c r="B1013" s="858"/>
      <c r="C1013" s="859"/>
      <c r="D1013" s="715"/>
      <c r="E1013" s="716"/>
      <c r="F1013" s="716"/>
      <c r="G1013" s="716"/>
      <c r="H1013" s="716"/>
      <c r="I1013" s="716"/>
      <c r="J1013" s="716"/>
      <c r="K1013" s="716"/>
      <c r="L1013" s="716"/>
      <c r="M1013" s="716"/>
      <c r="N1013" s="716"/>
      <c r="O1013" s="716"/>
      <c r="P1013" s="716"/>
      <c r="Q1013" s="716"/>
      <c r="R1013" s="716"/>
      <c r="S1013" s="716"/>
      <c r="T1013" s="717"/>
      <c r="U1013" s="706"/>
      <c r="V1013" s="740"/>
      <c r="W1013" s="708"/>
      <c r="X1013" s="798"/>
      <c r="Y1013" s="798"/>
      <c r="Z1013" s="798"/>
    </row>
    <row r="1014" spans="1:26" s="62" customFormat="1" ht="17.100000000000001" customHeight="1" x14ac:dyDescent="0.15">
      <c r="A1014" s="857"/>
      <c r="B1014" s="858"/>
      <c r="C1014" s="859"/>
      <c r="D1014" s="745"/>
      <c r="E1014" s="746"/>
      <c r="F1014" s="746"/>
      <c r="G1014" s="746"/>
      <c r="H1014" s="746"/>
      <c r="I1014" s="746"/>
      <c r="J1014" s="746"/>
      <c r="K1014" s="746"/>
      <c r="L1014" s="746"/>
      <c r="M1014" s="746"/>
      <c r="N1014" s="746"/>
      <c r="O1014" s="746"/>
      <c r="P1014" s="746"/>
      <c r="Q1014" s="746"/>
      <c r="R1014" s="746"/>
      <c r="S1014" s="746"/>
      <c r="T1014" s="747"/>
      <c r="U1014" s="706"/>
      <c r="V1014" s="740"/>
      <c r="W1014" s="708"/>
      <c r="X1014" s="799"/>
      <c r="Y1014" s="799"/>
      <c r="Z1014" s="799"/>
    </row>
    <row r="1015" spans="1:26" s="62" customFormat="1" ht="17.100000000000001" customHeight="1" x14ac:dyDescent="0.15">
      <c r="A1015" s="857"/>
      <c r="B1015" s="858"/>
      <c r="C1015" s="859"/>
      <c r="D1015" s="10" t="s">
        <v>141</v>
      </c>
      <c r="E1015" s="132"/>
      <c r="F1015" s="132"/>
      <c r="G1015" s="132"/>
      <c r="H1015" s="132"/>
      <c r="I1015" s="132"/>
      <c r="J1015" s="132"/>
      <c r="K1015" s="132"/>
      <c r="L1015" s="132"/>
      <c r="M1015" s="132"/>
      <c r="N1015" s="132"/>
      <c r="O1015" s="132"/>
      <c r="P1015" s="132"/>
      <c r="Q1015" s="132"/>
      <c r="R1015" s="132"/>
      <c r="S1015" s="132"/>
      <c r="T1015" s="132"/>
      <c r="U1015" s="706"/>
      <c r="V1015" s="740"/>
      <c r="W1015" s="708"/>
      <c r="X1015" s="126"/>
      <c r="Y1015" s="132"/>
      <c r="Z1015" s="133"/>
    </row>
    <row r="1016" spans="1:26" s="62" customFormat="1" ht="17.100000000000001" customHeight="1" x14ac:dyDescent="0.15">
      <c r="A1016" s="857"/>
      <c r="B1016" s="858"/>
      <c r="C1016" s="859"/>
      <c r="D1016" s="6" t="s">
        <v>22</v>
      </c>
      <c r="E1016" s="24" t="s">
        <v>352</v>
      </c>
      <c r="F1016" s="24"/>
      <c r="G1016" s="24"/>
      <c r="H1016" s="24"/>
      <c r="I1016" s="24"/>
      <c r="J1016" s="24"/>
      <c r="K1016" s="24"/>
      <c r="L1016" s="24"/>
      <c r="M1016" s="24"/>
      <c r="N1016" s="24"/>
      <c r="O1016" s="24"/>
      <c r="P1016" s="24"/>
      <c r="Q1016" s="24"/>
      <c r="R1016" s="24"/>
      <c r="S1016" s="24"/>
      <c r="T1016" s="24"/>
      <c r="U1016" s="706"/>
      <c r="V1016" s="740"/>
      <c r="W1016" s="708"/>
      <c r="X1016" s="10"/>
      <c r="Y1016" s="24"/>
      <c r="Z1016" s="27"/>
    </row>
    <row r="1017" spans="1:26" s="62" customFormat="1" ht="17.100000000000001" customHeight="1" x14ac:dyDescent="0.15">
      <c r="A1017" s="857"/>
      <c r="B1017" s="858"/>
      <c r="C1017" s="859"/>
      <c r="D1017" s="10"/>
      <c r="E1017" s="25" t="s">
        <v>97</v>
      </c>
      <c r="F1017" s="24" t="s">
        <v>96</v>
      </c>
      <c r="G1017" s="384"/>
      <c r="H1017" s="384"/>
      <c r="I1017" s="384"/>
      <c r="J1017" s="384"/>
      <c r="K1017" s="384"/>
      <c r="L1017" s="384"/>
      <c r="M1017" s="384"/>
      <c r="N1017" s="384"/>
      <c r="O1017" s="384"/>
      <c r="P1017" s="384"/>
      <c r="Q1017" s="384"/>
      <c r="R1017" s="384"/>
      <c r="S1017" s="384"/>
      <c r="T1017" s="384"/>
      <c r="U1017" s="706"/>
      <c r="V1017" s="740"/>
      <c r="W1017" s="708"/>
      <c r="X1017" s="10"/>
      <c r="Y1017" s="24"/>
      <c r="Z1017" s="27"/>
    </row>
    <row r="1018" spans="1:26" s="62" customFormat="1" ht="17.100000000000001" customHeight="1" x14ac:dyDescent="0.15">
      <c r="A1018" s="857"/>
      <c r="B1018" s="858"/>
      <c r="C1018" s="859"/>
      <c r="D1018" s="10"/>
      <c r="E1018" s="25" t="s">
        <v>97</v>
      </c>
      <c r="F1018" s="835" t="s">
        <v>128</v>
      </c>
      <c r="G1018" s="835"/>
      <c r="H1018" s="835"/>
      <c r="I1018" s="835"/>
      <c r="J1018" s="835"/>
      <c r="K1018" s="835"/>
      <c r="L1018" s="835"/>
      <c r="M1018" s="835"/>
      <c r="N1018" s="835"/>
      <c r="O1018" s="835"/>
      <c r="P1018" s="835"/>
      <c r="Q1018" s="835"/>
      <c r="R1018" s="835"/>
      <c r="S1018" s="835"/>
      <c r="T1018" s="835"/>
      <c r="U1018" s="706"/>
      <c r="V1018" s="740"/>
      <c r="W1018" s="708"/>
      <c r="X1018" s="383"/>
      <c r="Y1018" s="384"/>
      <c r="Z1018" s="420"/>
    </row>
    <row r="1019" spans="1:26" s="62" customFormat="1" ht="17.100000000000001" customHeight="1" x14ac:dyDescent="0.15">
      <c r="A1019" s="857"/>
      <c r="B1019" s="858"/>
      <c r="C1019" s="859"/>
      <c r="D1019" s="10"/>
      <c r="E1019" s="25"/>
      <c r="F1019" s="835"/>
      <c r="G1019" s="835"/>
      <c r="H1019" s="835"/>
      <c r="I1019" s="835"/>
      <c r="J1019" s="835"/>
      <c r="K1019" s="835"/>
      <c r="L1019" s="835"/>
      <c r="M1019" s="835"/>
      <c r="N1019" s="835"/>
      <c r="O1019" s="835"/>
      <c r="P1019" s="835"/>
      <c r="Q1019" s="835"/>
      <c r="R1019" s="835"/>
      <c r="S1019" s="835"/>
      <c r="T1019" s="835"/>
      <c r="U1019" s="706"/>
      <c r="V1019" s="740"/>
      <c r="W1019" s="708"/>
      <c r="X1019" s="383"/>
      <c r="Y1019" s="384"/>
      <c r="Z1019" s="420"/>
    </row>
    <row r="1020" spans="1:26" s="62" customFormat="1" ht="17.100000000000001" customHeight="1" x14ac:dyDescent="0.15">
      <c r="A1020" s="857"/>
      <c r="B1020" s="858"/>
      <c r="C1020" s="859"/>
      <c r="D1020" s="10"/>
      <c r="E1020" s="25" t="s">
        <v>97</v>
      </c>
      <c r="F1020" s="24" t="s">
        <v>98</v>
      </c>
      <c r="G1020" s="384"/>
      <c r="H1020" s="384"/>
      <c r="I1020" s="384"/>
      <c r="J1020" s="384"/>
      <c r="K1020" s="384"/>
      <c r="L1020" s="384"/>
      <c r="M1020" s="384"/>
      <c r="N1020" s="384"/>
      <c r="Q1020" s="384"/>
      <c r="R1020" s="384"/>
      <c r="S1020" s="384"/>
      <c r="T1020" s="384"/>
      <c r="U1020" s="706"/>
      <c r="V1020" s="740"/>
      <c r="W1020" s="708"/>
      <c r="X1020" s="122"/>
      <c r="Y1020" s="3"/>
      <c r="Z1020" s="86"/>
    </row>
    <row r="1021" spans="1:26" s="62" customFormat="1" ht="17.100000000000001" customHeight="1" x14ac:dyDescent="0.15">
      <c r="A1021" s="857"/>
      <c r="B1021" s="858"/>
      <c r="C1021" s="859"/>
      <c r="D1021" s="10"/>
      <c r="E1021" s="25" t="s">
        <v>97</v>
      </c>
      <c r="F1021" s="24" t="s">
        <v>99</v>
      </c>
      <c r="G1021" s="384"/>
      <c r="H1021" s="384"/>
      <c r="I1021" s="384"/>
      <c r="J1021" s="384"/>
      <c r="K1021" s="384"/>
      <c r="L1021" s="384"/>
      <c r="M1021" s="384"/>
      <c r="N1021" s="384"/>
      <c r="O1021" s="25"/>
      <c r="P1021" s="24"/>
      <c r="Q1021" s="384"/>
      <c r="R1021" s="384"/>
      <c r="S1021" s="384"/>
      <c r="T1021" s="384"/>
      <c r="U1021" s="706"/>
      <c r="V1021" s="740"/>
      <c r="W1021" s="708"/>
      <c r="X1021" s="122"/>
      <c r="Y1021" s="3"/>
      <c r="Z1021" s="86"/>
    </row>
    <row r="1022" spans="1:26" s="62" customFormat="1" ht="17.100000000000001" customHeight="1" x14ac:dyDescent="0.15">
      <c r="A1022" s="857"/>
      <c r="B1022" s="858"/>
      <c r="C1022" s="859"/>
      <c r="D1022" s="6" t="s">
        <v>60</v>
      </c>
      <c r="E1022" s="24" t="s">
        <v>100</v>
      </c>
      <c r="F1022" s="24"/>
      <c r="G1022" s="24"/>
      <c r="H1022" s="24"/>
      <c r="I1022" s="24"/>
      <c r="J1022" s="24"/>
      <c r="K1022" s="24"/>
      <c r="L1022" s="24"/>
      <c r="M1022" s="24"/>
      <c r="N1022" s="24"/>
      <c r="O1022" s="24"/>
      <c r="P1022" s="24"/>
      <c r="Q1022" s="24"/>
      <c r="R1022" s="24"/>
      <c r="S1022" s="24"/>
      <c r="T1022" s="24"/>
      <c r="U1022" s="706"/>
      <c r="V1022" s="740"/>
      <c r="W1022" s="708"/>
      <c r="X1022" s="10"/>
      <c r="Y1022" s="24"/>
      <c r="Z1022" s="27"/>
    </row>
    <row r="1023" spans="1:26" s="62" customFormat="1" ht="17.100000000000001" customHeight="1" x14ac:dyDescent="0.15">
      <c r="A1023" s="857"/>
      <c r="B1023" s="858"/>
      <c r="C1023" s="859"/>
      <c r="D1023" s="129"/>
      <c r="E1023" s="25" t="s">
        <v>97</v>
      </c>
      <c r="F1023" s="773" t="s">
        <v>353</v>
      </c>
      <c r="G1023" s="773"/>
      <c r="H1023" s="773"/>
      <c r="I1023" s="773"/>
      <c r="J1023" s="773"/>
      <c r="K1023" s="773"/>
      <c r="L1023" s="773"/>
      <c r="M1023" s="773"/>
      <c r="N1023" s="773"/>
      <c r="O1023" s="773"/>
      <c r="P1023" s="773"/>
      <c r="Q1023" s="773"/>
      <c r="R1023" s="773"/>
      <c r="S1023" s="773"/>
      <c r="T1023" s="773"/>
      <c r="U1023" s="706"/>
      <c r="V1023" s="740"/>
      <c r="W1023" s="708"/>
      <c r="X1023" s="367"/>
      <c r="Y1023" s="368"/>
      <c r="Z1023" s="369"/>
    </row>
    <row r="1024" spans="1:26" s="62" customFormat="1" ht="17.100000000000001" customHeight="1" x14ac:dyDescent="0.15">
      <c r="A1024" s="857"/>
      <c r="B1024" s="858"/>
      <c r="C1024" s="859"/>
      <c r="D1024" s="129"/>
      <c r="E1024" s="25"/>
      <c r="F1024" s="773"/>
      <c r="G1024" s="773"/>
      <c r="H1024" s="773"/>
      <c r="I1024" s="773"/>
      <c r="J1024" s="773"/>
      <c r="K1024" s="773"/>
      <c r="L1024" s="773"/>
      <c r="M1024" s="773"/>
      <c r="N1024" s="773"/>
      <c r="O1024" s="773"/>
      <c r="P1024" s="773"/>
      <c r="Q1024" s="773"/>
      <c r="R1024" s="773"/>
      <c r="S1024" s="773"/>
      <c r="T1024" s="773"/>
      <c r="U1024" s="706"/>
      <c r="V1024" s="740"/>
      <c r="W1024" s="708"/>
      <c r="X1024" s="367"/>
      <c r="Y1024" s="368"/>
      <c r="Z1024" s="369"/>
    </row>
    <row r="1025" spans="1:26" s="62" customFormat="1" ht="17.100000000000001" customHeight="1" x14ac:dyDescent="0.15">
      <c r="A1025" s="857"/>
      <c r="B1025" s="858"/>
      <c r="C1025" s="859"/>
      <c r="D1025" s="128"/>
      <c r="E1025" s="25"/>
      <c r="F1025" s="773"/>
      <c r="G1025" s="773"/>
      <c r="H1025" s="773"/>
      <c r="I1025" s="773"/>
      <c r="J1025" s="773"/>
      <c r="K1025" s="773"/>
      <c r="L1025" s="773"/>
      <c r="M1025" s="773"/>
      <c r="N1025" s="773"/>
      <c r="O1025" s="773"/>
      <c r="P1025" s="773"/>
      <c r="Q1025" s="773"/>
      <c r="R1025" s="773"/>
      <c r="S1025" s="773"/>
      <c r="T1025" s="773"/>
      <c r="U1025" s="706"/>
      <c r="V1025" s="740"/>
      <c r="W1025" s="708"/>
      <c r="X1025" s="367"/>
      <c r="Y1025" s="368"/>
      <c r="Z1025" s="369"/>
    </row>
    <row r="1026" spans="1:26" s="62" customFormat="1" ht="17.100000000000001" customHeight="1" x14ac:dyDescent="0.15">
      <c r="A1026" s="857"/>
      <c r="B1026" s="858"/>
      <c r="C1026" s="859"/>
      <c r="D1026" s="128"/>
      <c r="E1026" s="25" t="s">
        <v>97</v>
      </c>
      <c r="F1026" s="24" t="s">
        <v>101</v>
      </c>
      <c r="G1026" s="384"/>
      <c r="H1026" s="384"/>
      <c r="I1026" s="384"/>
      <c r="J1026" s="384"/>
      <c r="K1026" s="384"/>
      <c r="L1026" s="384"/>
      <c r="M1026" s="384"/>
      <c r="N1026" s="384"/>
      <c r="O1026" s="384"/>
      <c r="P1026" s="384"/>
      <c r="Q1026" s="384"/>
      <c r="R1026" s="384"/>
      <c r="S1026" s="384"/>
      <c r="T1026" s="384"/>
      <c r="U1026" s="706"/>
      <c r="V1026" s="740"/>
      <c r="W1026" s="708"/>
      <c r="X1026" s="10"/>
      <c r="Y1026" s="24"/>
      <c r="Z1026" s="27"/>
    </row>
    <row r="1027" spans="1:26" s="62" customFormat="1" ht="17.100000000000001" customHeight="1" x14ac:dyDescent="0.15">
      <c r="A1027" s="857"/>
      <c r="B1027" s="858"/>
      <c r="C1027" s="859"/>
      <c r="D1027" s="6" t="s">
        <v>61</v>
      </c>
      <c r="E1027" s="773" t="s">
        <v>345</v>
      </c>
      <c r="F1027" s="773"/>
      <c r="G1027" s="773"/>
      <c r="H1027" s="773"/>
      <c r="I1027" s="773"/>
      <c r="J1027" s="773"/>
      <c r="K1027" s="773"/>
      <c r="L1027" s="773"/>
      <c r="M1027" s="773"/>
      <c r="N1027" s="773"/>
      <c r="O1027" s="773"/>
      <c r="P1027" s="773"/>
      <c r="Q1027" s="773"/>
      <c r="R1027" s="773"/>
      <c r="S1027" s="773"/>
      <c r="T1027" s="773"/>
      <c r="U1027" s="706"/>
      <c r="V1027" s="740"/>
      <c r="W1027" s="708"/>
      <c r="X1027" s="367"/>
      <c r="Y1027" s="368"/>
      <c r="Z1027" s="369"/>
    </row>
    <row r="1028" spans="1:26" s="62" customFormat="1" ht="17.100000000000001" customHeight="1" x14ac:dyDescent="0.15">
      <c r="A1028" s="857"/>
      <c r="B1028" s="858"/>
      <c r="C1028" s="859"/>
      <c r="D1028" s="6"/>
      <c r="E1028" s="773"/>
      <c r="F1028" s="773"/>
      <c r="G1028" s="773"/>
      <c r="H1028" s="773"/>
      <c r="I1028" s="773"/>
      <c r="J1028" s="773"/>
      <c r="K1028" s="773"/>
      <c r="L1028" s="773"/>
      <c r="M1028" s="773"/>
      <c r="N1028" s="773"/>
      <c r="O1028" s="773"/>
      <c r="P1028" s="773"/>
      <c r="Q1028" s="773"/>
      <c r="R1028" s="773"/>
      <c r="S1028" s="773"/>
      <c r="T1028" s="773"/>
      <c r="U1028" s="706"/>
      <c r="V1028" s="740"/>
      <c r="W1028" s="708"/>
      <c r="X1028" s="367"/>
      <c r="Y1028" s="368"/>
      <c r="Z1028" s="369"/>
    </row>
    <row r="1029" spans="1:26" s="62" customFormat="1" ht="17.100000000000001" customHeight="1" x14ac:dyDescent="0.15">
      <c r="A1029" s="857"/>
      <c r="B1029" s="858"/>
      <c r="C1029" s="859"/>
      <c r="D1029" s="6" t="s">
        <v>102</v>
      </c>
      <c r="E1029" s="773" t="s">
        <v>62</v>
      </c>
      <c r="F1029" s="773"/>
      <c r="G1029" s="773"/>
      <c r="H1029" s="773"/>
      <c r="I1029" s="773"/>
      <c r="J1029" s="773"/>
      <c r="K1029" s="773"/>
      <c r="L1029" s="773"/>
      <c r="M1029" s="773"/>
      <c r="N1029" s="773"/>
      <c r="O1029" s="773"/>
      <c r="P1029" s="773"/>
      <c r="Q1029" s="773"/>
      <c r="R1029" s="773"/>
      <c r="S1029" s="773"/>
      <c r="T1029" s="773"/>
      <c r="U1029" s="706"/>
      <c r="V1029" s="740"/>
      <c r="W1029" s="708"/>
      <c r="X1029" s="367"/>
      <c r="Y1029" s="368"/>
      <c r="Z1029" s="369"/>
    </row>
    <row r="1030" spans="1:26" s="62" customFormat="1" ht="17.100000000000001" customHeight="1" x14ac:dyDescent="0.15">
      <c r="A1030" s="857"/>
      <c r="B1030" s="858"/>
      <c r="C1030" s="859"/>
      <c r="D1030" s="6"/>
      <c r="E1030" s="773"/>
      <c r="F1030" s="773"/>
      <c r="G1030" s="773"/>
      <c r="H1030" s="773"/>
      <c r="I1030" s="773"/>
      <c r="J1030" s="773"/>
      <c r="K1030" s="773"/>
      <c r="L1030" s="773"/>
      <c r="M1030" s="773"/>
      <c r="N1030" s="773"/>
      <c r="O1030" s="773"/>
      <c r="P1030" s="773"/>
      <c r="Q1030" s="773"/>
      <c r="R1030" s="773"/>
      <c r="S1030" s="773"/>
      <c r="T1030" s="773"/>
      <c r="U1030" s="706"/>
      <c r="V1030" s="740"/>
      <c r="W1030" s="708"/>
      <c r="X1030" s="367"/>
      <c r="Y1030" s="368"/>
      <c r="Z1030" s="369"/>
    </row>
    <row r="1031" spans="1:26" s="62" customFormat="1" ht="17.100000000000001" customHeight="1" x14ac:dyDescent="0.15">
      <c r="A1031" s="857"/>
      <c r="B1031" s="858"/>
      <c r="C1031" s="859"/>
      <c r="D1031" s="6" t="s">
        <v>103</v>
      </c>
      <c r="E1031" s="773" t="s">
        <v>354</v>
      </c>
      <c r="F1031" s="773"/>
      <c r="G1031" s="773"/>
      <c r="H1031" s="773"/>
      <c r="I1031" s="773"/>
      <c r="J1031" s="773"/>
      <c r="K1031" s="773"/>
      <c r="L1031" s="773"/>
      <c r="M1031" s="773"/>
      <c r="N1031" s="773"/>
      <c r="O1031" s="773"/>
      <c r="P1031" s="773"/>
      <c r="Q1031" s="773"/>
      <c r="R1031" s="773"/>
      <c r="S1031" s="773"/>
      <c r="T1031" s="773"/>
      <c r="U1031" s="706"/>
      <c r="V1031" s="740"/>
      <c r="W1031" s="708"/>
      <c r="X1031" s="367"/>
      <c r="Y1031" s="368"/>
      <c r="Z1031" s="369"/>
    </row>
    <row r="1032" spans="1:26" s="62" customFormat="1" ht="17.100000000000001" customHeight="1" x14ac:dyDescent="0.15">
      <c r="A1032" s="865"/>
      <c r="B1032" s="866"/>
      <c r="C1032" s="867"/>
      <c r="D1032" s="134"/>
      <c r="E1032" s="775"/>
      <c r="F1032" s="775"/>
      <c r="G1032" s="775"/>
      <c r="H1032" s="775"/>
      <c r="I1032" s="775"/>
      <c r="J1032" s="775"/>
      <c r="K1032" s="775"/>
      <c r="L1032" s="775"/>
      <c r="M1032" s="775"/>
      <c r="N1032" s="775"/>
      <c r="O1032" s="775"/>
      <c r="P1032" s="775"/>
      <c r="Q1032" s="775"/>
      <c r="R1032" s="775"/>
      <c r="S1032" s="775"/>
      <c r="T1032" s="775"/>
      <c r="U1032" s="709"/>
      <c r="V1032" s="710"/>
      <c r="W1032" s="711"/>
      <c r="X1032" s="372"/>
      <c r="Y1032" s="373"/>
      <c r="Z1032" s="374"/>
    </row>
    <row r="1033" spans="1:26" s="62" customFormat="1" ht="17.100000000000001" customHeight="1" x14ac:dyDescent="0.15">
      <c r="A1033" s="762" t="s">
        <v>829</v>
      </c>
      <c r="B1033" s="770"/>
      <c r="C1033" s="771"/>
      <c r="D1033" s="762" t="s">
        <v>830</v>
      </c>
      <c r="E1033" s="770"/>
      <c r="F1033" s="770"/>
      <c r="G1033" s="770"/>
      <c r="H1033" s="770"/>
      <c r="I1033" s="770"/>
      <c r="J1033" s="770"/>
      <c r="K1033" s="770"/>
      <c r="L1033" s="770"/>
      <c r="M1033" s="770"/>
      <c r="N1033" s="770"/>
      <c r="O1033" s="770"/>
      <c r="P1033" s="770"/>
      <c r="Q1033" s="770"/>
      <c r="R1033" s="770"/>
      <c r="S1033" s="770"/>
      <c r="T1033" s="771"/>
      <c r="U1033" s="703" t="s">
        <v>831</v>
      </c>
      <c r="V1033" s="704"/>
      <c r="W1033" s="705"/>
      <c r="X1033" s="882"/>
      <c r="Y1033" s="725"/>
      <c r="Z1033" s="883"/>
    </row>
    <row r="1034" spans="1:26" s="62" customFormat="1" ht="17.100000000000001" customHeight="1" x14ac:dyDescent="0.15">
      <c r="A1034" s="772"/>
      <c r="B1034" s="773"/>
      <c r="C1034" s="774"/>
      <c r="D1034" s="772"/>
      <c r="E1034" s="773"/>
      <c r="F1034" s="773"/>
      <c r="G1034" s="773"/>
      <c r="H1034" s="773"/>
      <c r="I1034" s="773"/>
      <c r="J1034" s="773"/>
      <c r="K1034" s="773"/>
      <c r="L1034" s="773"/>
      <c r="M1034" s="773"/>
      <c r="N1034" s="773"/>
      <c r="O1034" s="773"/>
      <c r="P1034" s="773"/>
      <c r="Q1034" s="773"/>
      <c r="R1034" s="773"/>
      <c r="S1034" s="773"/>
      <c r="T1034" s="774"/>
      <c r="U1034" s="706"/>
      <c r="V1034" s="740"/>
      <c r="W1034" s="708"/>
      <c r="X1034" s="785"/>
      <c r="Y1034" s="726"/>
      <c r="Z1034" s="884"/>
    </row>
    <row r="1035" spans="1:26" s="62" customFormat="1" ht="17.100000000000001" customHeight="1" x14ac:dyDescent="0.15">
      <c r="A1035" s="772"/>
      <c r="B1035" s="773"/>
      <c r="C1035" s="774"/>
      <c r="D1035" s="772"/>
      <c r="E1035" s="773"/>
      <c r="F1035" s="773"/>
      <c r="G1035" s="773"/>
      <c r="H1035" s="773"/>
      <c r="I1035" s="773"/>
      <c r="J1035" s="773"/>
      <c r="K1035" s="773"/>
      <c r="L1035" s="773"/>
      <c r="M1035" s="773"/>
      <c r="N1035" s="773"/>
      <c r="O1035" s="773"/>
      <c r="P1035" s="773"/>
      <c r="Q1035" s="773"/>
      <c r="R1035" s="773"/>
      <c r="S1035" s="773"/>
      <c r="T1035" s="774"/>
      <c r="U1035" s="706"/>
      <c r="V1035" s="740"/>
      <c r="W1035" s="708"/>
      <c r="X1035" s="785"/>
      <c r="Y1035" s="726"/>
      <c r="Z1035" s="884"/>
    </row>
    <row r="1036" spans="1:26" s="62" customFormat="1" ht="17.100000000000001" customHeight="1" x14ac:dyDescent="0.15">
      <c r="A1036" s="772"/>
      <c r="B1036" s="773"/>
      <c r="C1036" s="774"/>
      <c r="D1036" s="772"/>
      <c r="E1036" s="773"/>
      <c r="F1036" s="773"/>
      <c r="G1036" s="773"/>
      <c r="H1036" s="773"/>
      <c r="I1036" s="773"/>
      <c r="J1036" s="773"/>
      <c r="K1036" s="773"/>
      <c r="L1036" s="773"/>
      <c r="M1036" s="773"/>
      <c r="N1036" s="773"/>
      <c r="O1036" s="773"/>
      <c r="P1036" s="773"/>
      <c r="Q1036" s="773"/>
      <c r="R1036" s="773"/>
      <c r="S1036" s="773"/>
      <c r="T1036" s="774"/>
      <c r="U1036" s="706"/>
      <c r="V1036" s="740"/>
      <c r="W1036" s="708"/>
      <c r="X1036" s="785"/>
      <c r="Y1036" s="726"/>
      <c r="Z1036" s="884"/>
    </row>
    <row r="1037" spans="1:26" s="62" customFormat="1" ht="17.100000000000001" customHeight="1" x14ac:dyDescent="0.15">
      <c r="A1037" s="772"/>
      <c r="B1037" s="773"/>
      <c r="C1037" s="774"/>
      <c r="D1037" s="772"/>
      <c r="E1037" s="773"/>
      <c r="F1037" s="773"/>
      <c r="G1037" s="773"/>
      <c r="H1037" s="773"/>
      <c r="I1037" s="773"/>
      <c r="J1037" s="773"/>
      <c r="K1037" s="773"/>
      <c r="L1037" s="773"/>
      <c r="M1037" s="773"/>
      <c r="N1037" s="773"/>
      <c r="O1037" s="773"/>
      <c r="P1037" s="773"/>
      <c r="Q1037" s="773"/>
      <c r="R1037" s="773"/>
      <c r="S1037" s="773"/>
      <c r="T1037" s="774"/>
      <c r="U1037" s="706"/>
      <c r="V1037" s="740"/>
      <c r="W1037" s="708"/>
      <c r="X1037" s="785"/>
      <c r="Y1037" s="726"/>
      <c r="Z1037" s="884"/>
    </row>
    <row r="1038" spans="1:26" s="62" customFormat="1" ht="17.100000000000001" customHeight="1" x14ac:dyDescent="0.15">
      <c r="A1038" s="772"/>
      <c r="B1038" s="773"/>
      <c r="C1038" s="774"/>
      <c r="D1038" s="772"/>
      <c r="E1038" s="773"/>
      <c r="F1038" s="773"/>
      <c r="G1038" s="773"/>
      <c r="H1038" s="773"/>
      <c r="I1038" s="773"/>
      <c r="J1038" s="773"/>
      <c r="K1038" s="773"/>
      <c r="L1038" s="773"/>
      <c r="M1038" s="773"/>
      <c r="N1038" s="773"/>
      <c r="O1038" s="773"/>
      <c r="P1038" s="773"/>
      <c r="Q1038" s="773"/>
      <c r="R1038" s="773"/>
      <c r="S1038" s="773"/>
      <c r="T1038" s="774"/>
      <c r="U1038" s="706"/>
      <c r="V1038" s="740"/>
      <c r="W1038" s="708"/>
      <c r="X1038" s="785"/>
      <c r="Y1038" s="726"/>
      <c r="Z1038" s="884"/>
    </row>
    <row r="1039" spans="1:26" s="62" customFormat="1" ht="17.100000000000001" customHeight="1" x14ac:dyDescent="0.15">
      <c r="A1039" s="772"/>
      <c r="B1039" s="773"/>
      <c r="C1039" s="774"/>
      <c r="D1039" s="772"/>
      <c r="E1039" s="773"/>
      <c r="F1039" s="773"/>
      <c r="G1039" s="773"/>
      <c r="H1039" s="773"/>
      <c r="I1039" s="773"/>
      <c r="J1039" s="773"/>
      <c r="K1039" s="773"/>
      <c r="L1039" s="773"/>
      <c r="M1039" s="773"/>
      <c r="N1039" s="773"/>
      <c r="O1039" s="773"/>
      <c r="P1039" s="773"/>
      <c r="Q1039" s="773"/>
      <c r="R1039" s="773"/>
      <c r="S1039" s="773"/>
      <c r="T1039" s="774"/>
      <c r="U1039" s="706"/>
      <c r="V1039" s="740"/>
      <c r="W1039" s="708"/>
      <c r="X1039" s="785"/>
      <c r="Y1039" s="726"/>
      <c r="Z1039" s="884"/>
    </row>
    <row r="1040" spans="1:26" s="62" customFormat="1" ht="17.100000000000001" customHeight="1" x14ac:dyDescent="0.15">
      <c r="A1040" s="772"/>
      <c r="B1040" s="773"/>
      <c r="C1040" s="774"/>
      <c r="D1040" s="772"/>
      <c r="E1040" s="773"/>
      <c r="F1040" s="773"/>
      <c r="G1040" s="773"/>
      <c r="H1040" s="773"/>
      <c r="I1040" s="773"/>
      <c r="J1040" s="773"/>
      <c r="K1040" s="773"/>
      <c r="L1040" s="773"/>
      <c r="M1040" s="773"/>
      <c r="N1040" s="773"/>
      <c r="O1040" s="773"/>
      <c r="P1040" s="773"/>
      <c r="Q1040" s="773"/>
      <c r="R1040" s="773"/>
      <c r="S1040" s="773"/>
      <c r="T1040" s="774"/>
      <c r="U1040" s="706"/>
      <c r="V1040" s="740"/>
      <c r="W1040" s="708"/>
      <c r="X1040" s="785"/>
      <c r="Y1040" s="726"/>
      <c r="Z1040" s="884"/>
    </row>
    <row r="1041" spans="1:26" s="62" customFormat="1" ht="17.100000000000001" customHeight="1" x14ac:dyDescent="0.15">
      <c r="A1041" s="772"/>
      <c r="B1041" s="773"/>
      <c r="C1041" s="774"/>
      <c r="D1041" s="772"/>
      <c r="E1041" s="773"/>
      <c r="F1041" s="773"/>
      <c r="G1041" s="773"/>
      <c r="H1041" s="773"/>
      <c r="I1041" s="773"/>
      <c r="J1041" s="773"/>
      <c r="K1041" s="773"/>
      <c r="L1041" s="773"/>
      <c r="M1041" s="773"/>
      <c r="N1041" s="773"/>
      <c r="O1041" s="773"/>
      <c r="P1041" s="773"/>
      <c r="Q1041" s="773"/>
      <c r="R1041" s="773"/>
      <c r="S1041" s="773"/>
      <c r="T1041" s="774"/>
      <c r="U1041" s="706"/>
      <c r="V1041" s="740"/>
      <c r="W1041" s="708"/>
      <c r="X1041" s="785"/>
      <c r="Y1041" s="726"/>
      <c r="Z1041" s="884"/>
    </row>
    <row r="1042" spans="1:26" s="62" customFormat="1" ht="17.100000000000001" customHeight="1" x14ac:dyDescent="0.15">
      <c r="A1042" s="772"/>
      <c r="B1042" s="773"/>
      <c r="C1042" s="774"/>
      <c r="D1042" s="840"/>
      <c r="E1042" s="841"/>
      <c r="F1042" s="841"/>
      <c r="G1042" s="841"/>
      <c r="H1042" s="841"/>
      <c r="I1042" s="841"/>
      <c r="J1042" s="841"/>
      <c r="K1042" s="841"/>
      <c r="L1042" s="841"/>
      <c r="M1042" s="841"/>
      <c r="N1042" s="841"/>
      <c r="O1042" s="841"/>
      <c r="P1042" s="841"/>
      <c r="Q1042" s="841"/>
      <c r="R1042" s="841"/>
      <c r="S1042" s="841"/>
      <c r="T1042" s="842"/>
      <c r="U1042" s="706"/>
      <c r="V1042" s="740"/>
      <c r="W1042" s="708"/>
      <c r="X1042" s="897"/>
      <c r="Y1042" s="727"/>
      <c r="Z1042" s="924"/>
    </row>
    <row r="1043" spans="1:26" s="62" customFormat="1" ht="17.100000000000001" customHeight="1" x14ac:dyDescent="0.15">
      <c r="A1043" s="772"/>
      <c r="B1043" s="773"/>
      <c r="C1043" s="774"/>
      <c r="D1043" s="135" t="s">
        <v>22</v>
      </c>
      <c r="E1043" s="132" t="s">
        <v>396</v>
      </c>
      <c r="F1043" s="131"/>
      <c r="G1043" s="131"/>
      <c r="H1043" s="131"/>
      <c r="I1043" s="131"/>
      <c r="J1043" s="131"/>
      <c r="K1043" s="131"/>
      <c r="L1043" s="131"/>
      <c r="M1043" s="131"/>
      <c r="N1043" s="131"/>
      <c r="O1043" s="131"/>
      <c r="P1043" s="136"/>
      <c r="Q1043" s="136"/>
      <c r="R1043" s="136"/>
      <c r="S1043" s="131"/>
      <c r="T1043" s="131"/>
      <c r="U1043" s="706"/>
      <c r="V1043" s="740"/>
      <c r="W1043" s="708"/>
      <c r="X1043" s="843"/>
      <c r="Y1043" s="843"/>
      <c r="Z1043" s="843"/>
    </row>
    <row r="1044" spans="1:26" s="62" customFormat="1" ht="17.100000000000001" customHeight="1" x14ac:dyDescent="0.15">
      <c r="A1044" s="772"/>
      <c r="B1044" s="773"/>
      <c r="C1044" s="774"/>
      <c r="D1044" s="8"/>
      <c r="E1044" s="396" t="s">
        <v>104</v>
      </c>
      <c r="F1044" s="773" t="s">
        <v>749</v>
      </c>
      <c r="G1044" s="773"/>
      <c r="H1044" s="773"/>
      <c r="I1044" s="773"/>
      <c r="J1044" s="773"/>
      <c r="K1044" s="773"/>
      <c r="L1044" s="773"/>
      <c r="M1044" s="773"/>
      <c r="N1044" s="773"/>
      <c r="O1044" s="773"/>
      <c r="P1044" s="773"/>
      <c r="Q1044" s="773"/>
      <c r="R1044" s="773"/>
      <c r="S1044" s="773"/>
      <c r="T1044" s="773"/>
      <c r="U1044" s="706"/>
      <c r="V1044" s="740"/>
      <c r="W1044" s="708"/>
      <c r="X1044" s="798"/>
      <c r="Y1044" s="798"/>
      <c r="Z1044" s="798"/>
    </row>
    <row r="1045" spans="1:26" s="62" customFormat="1" ht="17.100000000000001" customHeight="1" x14ac:dyDescent="0.15">
      <c r="A1045" s="772"/>
      <c r="B1045" s="773"/>
      <c r="C1045" s="774"/>
      <c r="D1045" s="8"/>
      <c r="E1045" s="24"/>
      <c r="F1045" s="773"/>
      <c r="G1045" s="773"/>
      <c r="H1045" s="773"/>
      <c r="I1045" s="773"/>
      <c r="J1045" s="773"/>
      <c r="K1045" s="773"/>
      <c r="L1045" s="773"/>
      <c r="M1045" s="773"/>
      <c r="N1045" s="773"/>
      <c r="O1045" s="773"/>
      <c r="P1045" s="773"/>
      <c r="Q1045" s="773"/>
      <c r="R1045" s="773"/>
      <c r="S1045" s="773"/>
      <c r="T1045" s="773"/>
      <c r="U1045" s="706"/>
      <c r="V1045" s="740"/>
      <c r="W1045" s="708"/>
      <c r="X1045" s="798"/>
      <c r="Y1045" s="798"/>
      <c r="Z1045" s="798"/>
    </row>
    <row r="1046" spans="1:26" s="62" customFormat="1" ht="17.100000000000001" customHeight="1" x14ac:dyDescent="0.15">
      <c r="A1046" s="772"/>
      <c r="B1046" s="773"/>
      <c r="C1046" s="774"/>
      <c r="D1046" s="8"/>
      <c r="E1046" s="396" t="s">
        <v>105</v>
      </c>
      <c r="F1046" s="773" t="s">
        <v>750</v>
      </c>
      <c r="G1046" s="773"/>
      <c r="H1046" s="773"/>
      <c r="I1046" s="773"/>
      <c r="J1046" s="773"/>
      <c r="K1046" s="773"/>
      <c r="L1046" s="773"/>
      <c r="M1046" s="773"/>
      <c r="N1046" s="773"/>
      <c r="O1046" s="773"/>
      <c r="P1046" s="773"/>
      <c r="Q1046" s="773"/>
      <c r="R1046" s="773"/>
      <c r="S1046" s="773"/>
      <c r="T1046" s="774"/>
      <c r="U1046" s="706"/>
      <c r="V1046" s="740"/>
      <c r="W1046" s="708"/>
      <c r="X1046" s="798"/>
      <c r="Y1046" s="798"/>
      <c r="Z1046" s="798"/>
    </row>
    <row r="1047" spans="1:26" s="62" customFormat="1" ht="17.100000000000001" customHeight="1" x14ac:dyDescent="0.15">
      <c r="A1047" s="772"/>
      <c r="B1047" s="773"/>
      <c r="C1047" s="774"/>
      <c r="D1047" s="8"/>
      <c r="E1047" s="396"/>
      <c r="F1047" s="773"/>
      <c r="G1047" s="773"/>
      <c r="H1047" s="773"/>
      <c r="I1047" s="773"/>
      <c r="J1047" s="773"/>
      <c r="K1047" s="773"/>
      <c r="L1047" s="773"/>
      <c r="M1047" s="773"/>
      <c r="N1047" s="773"/>
      <c r="O1047" s="773"/>
      <c r="P1047" s="773"/>
      <c r="Q1047" s="773"/>
      <c r="R1047" s="773"/>
      <c r="S1047" s="773"/>
      <c r="T1047" s="774"/>
      <c r="U1047" s="706"/>
      <c r="V1047" s="740"/>
      <c r="W1047" s="708"/>
      <c r="X1047" s="798"/>
      <c r="Y1047" s="798"/>
      <c r="Z1047" s="798"/>
    </row>
    <row r="1048" spans="1:26" s="62" customFormat="1" ht="17.100000000000001" customHeight="1" x14ac:dyDescent="0.15">
      <c r="A1048" s="772"/>
      <c r="B1048" s="773"/>
      <c r="C1048" s="774"/>
      <c r="D1048" s="8"/>
      <c r="E1048" s="396"/>
      <c r="F1048" s="773"/>
      <c r="G1048" s="773"/>
      <c r="H1048" s="773"/>
      <c r="I1048" s="773"/>
      <c r="J1048" s="773"/>
      <c r="K1048" s="773"/>
      <c r="L1048" s="773"/>
      <c r="M1048" s="773"/>
      <c r="N1048" s="773"/>
      <c r="O1048" s="773"/>
      <c r="P1048" s="773"/>
      <c r="Q1048" s="773"/>
      <c r="R1048" s="773"/>
      <c r="S1048" s="773"/>
      <c r="T1048" s="774"/>
      <c r="U1048" s="706"/>
      <c r="V1048" s="740"/>
      <c r="W1048" s="708"/>
      <c r="X1048" s="798"/>
      <c r="Y1048" s="798"/>
      <c r="Z1048" s="798"/>
    </row>
    <row r="1049" spans="1:26" s="62" customFormat="1" ht="17.100000000000001" customHeight="1" x14ac:dyDescent="0.15">
      <c r="A1049" s="772"/>
      <c r="B1049" s="773"/>
      <c r="C1049" s="774"/>
      <c r="D1049" s="8"/>
      <c r="E1049" s="396"/>
      <c r="F1049" s="773"/>
      <c r="G1049" s="773"/>
      <c r="H1049" s="773"/>
      <c r="I1049" s="773"/>
      <c r="J1049" s="773"/>
      <c r="K1049" s="773"/>
      <c r="L1049" s="773"/>
      <c r="M1049" s="773"/>
      <c r="N1049" s="773"/>
      <c r="O1049" s="773"/>
      <c r="P1049" s="773"/>
      <c r="Q1049" s="773"/>
      <c r="R1049" s="773"/>
      <c r="S1049" s="773"/>
      <c r="T1049" s="774"/>
      <c r="U1049" s="706"/>
      <c r="V1049" s="740"/>
      <c r="W1049" s="708"/>
      <c r="X1049" s="798"/>
      <c r="Y1049" s="798"/>
      <c r="Z1049" s="798"/>
    </row>
    <row r="1050" spans="1:26" s="62" customFormat="1" ht="17.100000000000001" customHeight="1" x14ac:dyDescent="0.15">
      <c r="A1050" s="772"/>
      <c r="B1050" s="773"/>
      <c r="C1050" s="774"/>
      <c r="D1050" s="8"/>
      <c r="E1050" s="396"/>
      <c r="F1050" s="773"/>
      <c r="G1050" s="773"/>
      <c r="H1050" s="773"/>
      <c r="I1050" s="773"/>
      <c r="J1050" s="773"/>
      <c r="K1050" s="773"/>
      <c r="L1050" s="773"/>
      <c r="M1050" s="773"/>
      <c r="N1050" s="773"/>
      <c r="O1050" s="773"/>
      <c r="P1050" s="773"/>
      <c r="Q1050" s="773"/>
      <c r="R1050" s="773"/>
      <c r="S1050" s="773"/>
      <c r="T1050" s="774"/>
      <c r="U1050" s="706"/>
      <c r="V1050" s="740"/>
      <c r="W1050" s="708"/>
      <c r="X1050" s="798"/>
      <c r="Y1050" s="798"/>
      <c r="Z1050" s="798"/>
    </row>
    <row r="1051" spans="1:26" s="62" customFormat="1" ht="17.100000000000001" customHeight="1" x14ac:dyDescent="0.15">
      <c r="A1051" s="772"/>
      <c r="B1051" s="773"/>
      <c r="C1051" s="774"/>
      <c r="D1051" s="8"/>
      <c r="E1051" s="396"/>
      <c r="F1051" s="773"/>
      <c r="G1051" s="773"/>
      <c r="H1051" s="773"/>
      <c r="I1051" s="773"/>
      <c r="J1051" s="773"/>
      <c r="K1051" s="773"/>
      <c r="L1051" s="773"/>
      <c r="M1051" s="773"/>
      <c r="N1051" s="773"/>
      <c r="O1051" s="773"/>
      <c r="P1051" s="773"/>
      <c r="Q1051" s="773"/>
      <c r="R1051" s="773"/>
      <c r="S1051" s="773"/>
      <c r="T1051" s="774"/>
      <c r="U1051" s="706"/>
      <c r="V1051" s="740"/>
      <c r="W1051" s="708"/>
      <c r="X1051" s="798"/>
      <c r="Y1051" s="798"/>
      <c r="Z1051" s="798"/>
    </row>
    <row r="1052" spans="1:26" s="62" customFormat="1" ht="17.100000000000001" customHeight="1" x14ac:dyDescent="0.15">
      <c r="A1052" s="772"/>
      <c r="B1052" s="773"/>
      <c r="C1052" s="774"/>
      <c r="D1052" s="129"/>
      <c r="E1052" s="368"/>
      <c r="F1052" s="773"/>
      <c r="G1052" s="773"/>
      <c r="H1052" s="773"/>
      <c r="I1052" s="773"/>
      <c r="J1052" s="773"/>
      <c r="K1052" s="773"/>
      <c r="L1052" s="773"/>
      <c r="M1052" s="773"/>
      <c r="N1052" s="773"/>
      <c r="O1052" s="773"/>
      <c r="P1052" s="773"/>
      <c r="Q1052" s="773"/>
      <c r="R1052" s="773"/>
      <c r="S1052" s="773"/>
      <c r="T1052" s="774"/>
      <c r="U1052" s="706"/>
      <c r="V1052" s="740"/>
      <c r="W1052" s="708"/>
      <c r="X1052" s="798"/>
      <c r="Y1052" s="798"/>
      <c r="Z1052" s="798"/>
    </row>
    <row r="1053" spans="1:26" s="62" customFormat="1" ht="17.100000000000001" customHeight="1" x14ac:dyDescent="0.15">
      <c r="A1053" s="772"/>
      <c r="B1053" s="773"/>
      <c r="C1053" s="774"/>
      <c r="D1053" s="128"/>
      <c r="E1053" s="95" t="s">
        <v>106</v>
      </c>
      <c r="F1053" s="773" t="s">
        <v>107</v>
      </c>
      <c r="G1053" s="773"/>
      <c r="H1053" s="773"/>
      <c r="I1053" s="773"/>
      <c r="J1053" s="773"/>
      <c r="K1053" s="773"/>
      <c r="L1053" s="773"/>
      <c r="M1053" s="773"/>
      <c r="N1053" s="773"/>
      <c r="O1053" s="773"/>
      <c r="P1053" s="773"/>
      <c r="Q1053" s="773"/>
      <c r="R1053" s="773"/>
      <c r="S1053" s="773"/>
      <c r="T1053" s="773"/>
      <c r="U1053" s="706"/>
      <c r="V1053" s="740"/>
      <c r="W1053" s="708"/>
      <c r="X1053" s="798"/>
      <c r="Y1053" s="798"/>
      <c r="Z1053" s="798"/>
    </row>
    <row r="1054" spans="1:26" s="62" customFormat="1" ht="17.100000000000001" customHeight="1" x14ac:dyDescent="0.15">
      <c r="A1054" s="772"/>
      <c r="B1054" s="773"/>
      <c r="C1054" s="774"/>
      <c r="D1054" s="128"/>
      <c r="E1054" s="95"/>
      <c r="F1054" s="773"/>
      <c r="G1054" s="773"/>
      <c r="H1054" s="773"/>
      <c r="I1054" s="773"/>
      <c r="J1054" s="773"/>
      <c r="K1054" s="773"/>
      <c r="L1054" s="773"/>
      <c r="M1054" s="773"/>
      <c r="N1054" s="773"/>
      <c r="O1054" s="773"/>
      <c r="P1054" s="773"/>
      <c r="Q1054" s="773"/>
      <c r="R1054" s="773"/>
      <c r="S1054" s="773"/>
      <c r="T1054" s="773"/>
      <c r="U1054" s="706"/>
      <c r="V1054" s="740"/>
      <c r="W1054" s="708"/>
      <c r="X1054" s="798"/>
      <c r="Y1054" s="798"/>
      <c r="Z1054" s="798"/>
    </row>
    <row r="1055" spans="1:26" s="62" customFormat="1" ht="17.100000000000001" customHeight="1" x14ac:dyDescent="0.15">
      <c r="A1055" s="772"/>
      <c r="B1055" s="773"/>
      <c r="C1055" s="774"/>
      <c r="D1055" s="130"/>
      <c r="E1055" s="371"/>
      <c r="F1055" s="841"/>
      <c r="G1055" s="841"/>
      <c r="H1055" s="841"/>
      <c r="I1055" s="841"/>
      <c r="J1055" s="841"/>
      <c r="K1055" s="841"/>
      <c r="L1055" s="841"/>
      <c r="M1055" s="841"/>
      <c r="N1055" s="841"/>
      <c r="O1055" s="841"/>
      <c r="P1055" s="841"/>
      <c r="Q1055" s="841"/>
      <c r="R1055" s="841"/>
      <c r="S1055" s="841"/>
      <c r="T1055" s="841"/>
      <c r="U1055" s="706"/>
      <c r="V1055" s="740"/>
      <c r="W1055" s="708"/>
      <c r="X1055" s="799"/>
      <c r="Y1055" s="799"/>
      <c r="Z1055" s="799"/>
    </row>
    <row r="1056" spans="1:26" s="62" customFormat="1" ht="17.100000000000001" customHeight="1" x14ac:dyDescent="0.15">
      <c r="A1056" s="772"/>
      <c r="B1056" s="773"/>
      <c r="C1056" s="774"/>
      <c r="D1056" s="32" t="s">
        <v>108</v>
      </c>
      <c r="E1056" s="24" t="s">
        <v>397</v>
      </c>
      <c r="F1056" s="368"/>
      <c r="G1056" s="368"/>
      <c r="H1056" s="368"/>
      <c r="I1056" s="368"/>
      <c r="J1056" s="368"/>
      <c r="K1056" s="368"/>
      <c r="L1056" s="368"/>
      <c r="M1056" s="368"/>
      <c r="N1056" s="368"/>
      <c r="O1056" s="368"/>
      <c r="P1056" s="137"/>
      <c r="Q1056" s="137"/>
      <c r="R1056" s="137"/>
      <c r="S1056" s="368"/>
      <c r="T1056" s="368"/>
      <c r="U1056" s="706"/>
      <c r="V1056" s="740"/>
      <c r="W1056" s="708"/>
      <c r="X1056" s="728"/>
      <c r="Y1056" s="728"/>
      <c r="Z1056" s="728"/>
    </row>
    <row r="1057" spans="1:26" s="62" customFormat="1" ht="17.100000000000001" customHeight="1" x14ac:dyDescent="0.15">
      <c r="A1057" s="772"/>
      <c r="B1057" s="773"/>
      <c r="C1057" s="774"/>
      <c r="D1057" s="138"/>
      <c r="E1057" s="396" t="s">
        <v>104</v>
      </c>
      <c r="F1057" s="24" t="s">
        <v>109</v>
      </c>
      <c r="G1057" s="368"/>
      <c r="H1057" s="368"/>
      <c r="I1057" s="368"/>
      <c r="J1057" s="368"/>
      <c r="K1057" s="368"/>
      <c r="L1057" s="368"/>
      <c r="M1057" s="368"/>
      <c r="N1057" s="368"/>
      <c r="O1057" s="368"/>
      <c r="P1057" s="368"/>
      <c r="Q1057" s="368"/>
      <c r="R1057" s="368"/>
      <c r="S1057" s="368"/>
      <c r="T1057" s="368"/>
      <c r="U1057" s="706"/>
      <c r="V1057" s="740"/>
      <c r="W1057" s="708"/>
      <c r="X1057" s="726"/>
      <c r="Y1057" s="726"/>
      <c r="Z1057" s="726"/>
    </row>
    <row r="1058" spans="1:26" s="62" customFormat="1" ht="17.100000000000001" customHeight="1" x14ac:dyDescent="0.15">
      <c r="A1058" s="772"/>
      <c r="B1058" s="773"/>
      <c r="C1058" s="774"/>
      <c r="D1058" s="139"/>
      <c r="E1058" s="396" t="s">
        <v>105</v>
      </c>
      <c r="F1058" s="773" t="s">
        <v>132</v>
      </c>
      <c r="G1058" s="773"/>
      <c r="H1058" s="773"/>
      <c r="I1058" s="773"/>
      <c r="J1058" s="773"/>
      <c r="K1058" s="773"/>
      <c r="L1058" s="773"/>
      <c r="M1058" s="773"/>
      <c r="N1058" s="773"/>
      <c r="O1058" s="773"/>
      <c r="P1058" s="773"/>
      <c r="Q1058" s="773"/>
      <c r="R1058" s="773"/>
      <c r="S1058" s="773"/>
      <c r="T1058" s="773"/>
      <c r="U1058" s="706"/>
      <c r="V1058" s="740"/>
      <c r="W1058" s="708"/>
      <c r="X1058" s="726"/>
      <c r="Y1058" s="726"/>
      <c r="Z1058" s="726"/>
    </row>
    <row r="1059" spans="1:26" s="62" customFormat="1" ht="17.100000000000001" customHeight="1" x14ac:dyDescent="0.15">
      <c r="A1059" s="772"/>
      <c r="B1059" s="773"/>
      <c r="C1059" s="774"/>
      <c r="D1059" s="138"/>
      <c r="E1059" s="368"/>
      <c r="F1059" s="773"/>
      <c r="G1059" s="773"/>
      <c r="H1059" s="773"/>
      <c r="I1059" s="773"/>
      <c r="J1059" s="773"/>
      <c r="K1059" s="773"/>
      <c r="L1059" s="773"/>
      <c r="M1059" s="773"/>
      <c r="N1059" s="773"/>
      <c r="O1059" s="773"/>
      <c r="P1059" s="773"/>
      <c r="Q1059" s="773"/>
      <c r="R1059" s="773"/>
      <c r="S1059" s="773"/>
      <c r="T1059" s="773"/>
      <c r="U1059" s="706"/>
      <c r="V1059" s="740"/>
      <c r="W1059" s="708"/>
      <c r="X1059" s="726"/>
      <c r="Y1059" s="726"/>
      <c r="Z1059" s="726"/>
    </row>
    <row r="1060" spans="1:26" s="62" customFormat="1" ht="17.100000000000001" customHeight="1" x14ac:dyDescent="0.15">
      <c r="A1060" s="772"/>
      <c r="B1060" s="773"/>
      <c r="C1060" s="774"/>
      <c r="D1060" s="128"/>
      <c r="E1060" s="396" t="s">
        <v>110</v>
      </c>
      <c r="F1060" s="773" t="s">
        <v>832</v>
      </c>
      <c r="G1060" s="773"/>
      <c r="H1060" s="773"/>
      <c r="I1060" s="773"/>
      <c r="J1060" s="773"/>
      <c r="K1060" s="773"/>
      <c r="L1060" s="773"/>
      <c r="M1060" s="773"/>
      <c r="N1060" s="773"/>
      <c r="O1060" s="773"/>
      <c r="P1060" s="773"/>
      <c r="Q1060" s="773"/>
      <c r="R1060" s="773"/>
      <c r="S1060" s="773"/>
      <c r="T1060" s="773"/>
      <c r="U1060" s="706"/>
      <c r="V1060" s="740"/>
      <c r="W1060" s="708"/>
      <c r="X1060" s="726"/>
      <c r="Y1060" s="726"/>
      <c r="Z1060" s="726"/>
    </row>
    <row r="1061" spans="1:26" s="62" customFormat="1" ht="17.100000000000001" customHeight="1" x14ac:dyDescent="0.15">
      <c r="A1061" s="772"/>
      <c r="B1061" s="773"/>
      <c r="C1061" s="774"/>
      <c r="D1061" s="138"/>
      <c r="E1061" s="396"/>
      <c r="F1061" s="773"/>
      <c r="G1061" s="773"/>
      <c r="H1061" s="773"/>
      <c r="I1061" s="773"/>
      <c r="J1061" s="773"/>
      <c r="K1061" s="773"/>
      <c r="L1061" s="773"/>
      <c r="M1061" s="773"/>
      <c r="N1061" s="773"/>
      <c r="O1061" s="773"/>
      <c r="P1061" s="773"/>
      <c r="Q1061" s="773"/>
      <c r="R1061" s="773"/>
      <c r="S1061" s="773"/>
      <c r="T1061" s="773"/>
      <c r="U1061" s="706"/>
      <c r="V1061" s="740"/>
      <c r="W1061" s="708"/>
      <c r="X1061" s="726"/>
      <c r="Y1061" s="726"/>
      <c r="Z1061" s="726"/>
    </row>
    <row r="1062" spans="1:26" s="62" customFormat="1" ht="17.100000000000001" customHeight="1" x14ac:dyDescent="0.15">
      <c r="A1062" s="848"/>
      <c r="B1062" s="775"/>
      <c r="C1062" s="776"/>
      <c r="D1062" s="140"/>
      <c r="E1062" s="373"/>
      <c r="F1062" s="775"/>
      <c r="G1062" s="775"/>
      <c r="H1062" s="775"/>
      <c r="I1062" s="775"/>
      <c r="J1062" s="775"/>
      <c r="K1062" s="775"/>
      <c r="L1062" s="775"/>
      <c r="M1062" s="775"/>
      <c r="N1062" s="775"/>
      <c r="O1062" s="775"/>
      <c r="P1062" s="775"/>
      <c r="Q1062" s="775"/>
      <c r="R1062" s="775"/>
      <c r="S1062" s="775"/>
      <c r="T1062" s="775"/>
      <c r="U1062" s="709"/>
      <c r="V1062" s="710"/>
      <c r="W1062" s="711"/>
      <c r="X1062" s="891"/>
      <c r="Y1062" s="891"/>
      <c r="Z1062" s="891"/>
    </row>
    <row r="1063" spans="1:26" s="62" customFormat="1" ht="17.100000000000001" customHeight="1" x14ac:dyDescent="0.15">
      <c r="A1063" s="762" t="s">
        <v>751</v>
      </c>
      <c r="B1063" s="770"/>
      <c r="C1063" s="771"/>
      <c r="D1063" s="762" t="s">
        <v>752</v>
      </c>
      <c r="E1063" s="770"/>
      <c r="F1063" s="770"/>
      <c r="G1063" s="770"/>
      <c r="H1063" s="770"/>
      <c r="I1063" s="770"/>
      <c r="J1063" s="770"/>
      <c r="K1063" s="770"/>
      <c r="L1063" s="770"/>
      <c r="M1063" s="770"/>
      <c r="N1063" s="770"/>
      <c r="O1063" s="770"/>
      <c r="P1063" s="770"/>
      <c r="Q1063" s="770"/>
      <c r="R1063" s="770"/>
      <c r="S1063" s="770"/>
      <c r="T1063" s="771"/>
      <c r="U1063" s="703" t="s">
        <v>693</v>
      </c>
      <c r="V1063" s="704"/>
      <c r="W1063" s="705"/>
      <c r="X1063" s="882"/>
      <c r="Y1063" s="725"/>
      <c r="Z1063" s="883"/>
    </row>
    <row r="1064" spans="1:26" s="62" customFormat="1" ht="17.100000000000001" customHeight="1" x14ac:dyDescent="0.15">
      <c r="A1064" s="772"/>
      <c r="B1064" s="773"/>
      <c r="C1064" s="774"/>
      <c r="D1064" s="772"/>
      <c r="E1064" s="773"/>
      <c r="F1064" s="773"/>
      <c r="G1064" s="773"/>
      <c r="H1064" s="773"/>
      <c r="I1064" s="773"/>
      <c r="J1064" s="773"/>
      <c r="K1064" s="773"/>
      <c r="L1064" s="773"/>
      <c r="M1064" s="773"/>
      <c r="N1064" s="773"/>
      <c r="O1064" s="773"/>
      <c r="P1064" s="773"/>
      <c r="Q1064" s="773"/>
      <c r="R1064" s="773"/>
      <c r="S1064" s="773"/>
      <c r="T1064" s="774"/>
      <c r="U1064" s="706"/>
      <c r="V1064" s="740"/>
      <c r="W1064" s="708"/>
      <c r="X1064" s="785"/>
      <c r="Y1064" s="726"/>
      <c r="Z1064" s="884"/>
    </row>
    <row r="1065" spans="1:26" s="62" customFormat="1" ht="17.100000000000001" customHeight="1" x14ac:dyDescent="0.15">
      <c r="A1065" s="772"/>
      <c r="B1065" s="773"/>
      <c r="C1065" s="774"/>
      <c r="D1065" s="772"/>
      <c r="E1065" s="773"/>
      <c r="F1065" s="773"/>
      <c r="G1065" s="773"/>
      <c r="H1065" s="773"/>
      <c r="I1065" s="773"/>
      <c r="J1065" s="773"/>
      <c r="K1065" s="773"/>
      <c r="L1065" s="773"/>
      <c r="M1065" s="773"/>
      <c r="N1065" s="773"/>
      <c r="O1065" s="773"/>
      <c r="P1065" s="773"/>
      <c r="Q1065" s="773"/>
      <c r="R1065" s="773"/>
      <c r="S1065" s="773"/>
      <c r="T1065" s="774"/>
      <c r="U1065" s="706"/>
      <c r="V1065" s="740"/>
      <c r="W1065" s="708"/>
      <c r="X1065" s="785"/>
      <c r="Y1065" s="726"/>
      <c r="Z1065" s="884"/>
    </row>
    <row r="1066" spans="1:26" s="62" customFormat="1" ht="17.100000000000001" customHeight="1" x14ac:dyDescent="0.15">
      <c r="A1066" s="772"/>
      <c r="B1066" s="773"/>
      <c r="C1066" s="774"/>
      <c r="D1066" s="772"/>
      <c r="E1066" s="773"/>
      <c r="F1066" s="773"/>
      <c r="G1066" s="773"/>
      <c r="H1066" s="773"/>
      <c r="I1066" s="773"/>
      <c r="J1066" s="773"/>
      <c r="K1066" s="773"/>
      <c r="L1066" s="773"/>
      <c r="M1066" s="773"/>
      <c r="N1066" s="773"/>
      <c r="O1066" s="773"/>
      <c r="P1066" s="773"/>
      <c r="Q1066" s="773"/>
      <c r="R1066" s="773"/>
      <c r="S1066" s="773"/>
      <c r="T1066" s="774"/>
      <c r="U1066" s="706"/>
      <c r="V1066" s="740"/>
      <c r="W1066" s="708"/>
      <c r="X1066" s="785"/>
      <c r="Y1066" s="726"/>
      <c r="Z1066" s="884"/>
    </row>
    <row r="1067" spans="1:26" s="62" customFormat="1" ht="17.100000000000001" customHeight="1" x14ac:dyDescent="0.15">
      <c r="A1067" s="772"/>
      <c r="B1067" s="773"/>
      <c r="C1067" s="774"/>
      <c r="D1067" s="772"/>
      <c r="E1067" s="773"/>
      <c r="F1067" s="773"/>
      <c r="G1067" s="773"/>
      <c r="H1067" s="773"/>
      <c r="I1067" s="773"/>
      <c r="J1067" s="773"/>
      <c r="K1067" s="773"/>
      <c r="L1067" s="773"/>
      <c r="M1067" s="773"/>
      <c r="N1067" s="773"/>
      <c r="O1067" s="773"/>
      <c r="P1067" s="773"/>
      <c r="Q1067" s="773"/>
      <c r="R1067" s="773"/>
      <c r="S1067" s="773"/>
      <c r="T1067" s="774"/>
      <c r="U1067" s="706"/>
      <c r="V1067" s="740"/>
      <c r="W1067" s="708"/>
      <c r="X1067" s="785"/>
      <c r="Y1067" s="726"/>
      <c r="Z1067" s="884"/>
    </row>
    <row r="1068" spans="1:26" s="62" customFormat="1" ht="17.100000000000001" customHeight="1" x14ac:dyDescent="0.15">
      <c r="A1068" s="772"/>
      <c r="B1068" s="773"/>
      <c r="C1068" s="774"/>
      <c r="D1068" s="840"/>
      <c r="E1068" s="841"/>
      <c r="F1068" s="841"/>
      <c r="G1068" s="841"/>
      <c r="H1068" s="841"/>
      <c r="I1068" s="841"/>
      <c r="J1068" s="841"/>
      <c r="K1068" s="841"/>
      <c r="L1068" s="841"/>
      <c r="M1068" s="841"/>
      <c r="N1068" s="841"/>
      <c r="O1068" s="841"/>
      <c r="P1068" s="841"/>
      <c r="Q1068" s="841"/>
      <c r="R1068" s="841"/>
      <c r="S1068" s="841"/>
      <c r="T1068" s="842"/>
      <c r="U1068" s="706"/>
      <c r="V1068" s="740"/>
      <c r="W1068" s="708"/>
      <c r="X1068" s="785"/>
      <c r="Y1068" s="726"/>
      <c r="Z1068" s="884"/>
    </row>
    <row r="1069" spans="1:26" s="62" customFormat="1" ht="17.100000000000001" customHeight="1" x14ac:dyDescent="0.15">
      <c r="A1069" s="772"/>
      <c r="B1069" s="773"/>
      <c r="C1069" s="774"/>
      <c r="D1069" s="135" t="s">
        <v>22</v>
      </c>
      <c r="E1069" s="132" t="s">
        <v>833</v>
      </c>
      <c r="F1069" s="131"/>
      <c r="G1069" s="131"/>
      <c r="H1069" s="131"/>
      <c r="I1069" s="131"/>
      <c r="J1069" s="131"/>
      <c r="K1069" s="131"/>
      <c r="L1069" s="131"/>
      <c r="M1069" s="131"/>
      <c r="N1069" s="131"/>
      <c r="O1069" s="131"/>
      <c r="P1069" s="136"/>
      <c r="Q1069" s="136"/>
      <c r="R1069" s="136"/>
      <c r="S1069" s="131"/>
      <c r="T1069" s="131"/>
      <c r="U1069" s="706"/>
      <c r="V1069" s="740"/>
      <c r="W1069" s="708"/>
      <c r="X1069" s="843"/>
      <c r="Y1069" s="843"/>
      <c r="Z1069" s="843"/>
    </row>
    <row r="1070" spans="1:26" s="62" customFormat="1" ht="17.100000000000001" customHeight="1" x14ac:dyDescent="0.15">
      <c r="A1070" s="772"/>
      <c r="B1070" s="773"/>
      <c r="C1070" s="774"/>
      <c r="D1070" s="8"/>
      <c r="E1070" s="396" t="s">
        <v>8</v>
      </c>
      <c r="F1070" s="773" t="s">
        <v>691</v>
      </c>
      <c r="G1070" s="773"/>
      <c r="H1070" s="773"/>
      <c r="I1070" s="773"/>
      <c r="J1070" s="773"/>
      <c r="K1070" s="773"/>
      <c r="L1070" s="773"/>
      <c r="M1070" s="773"/>
      <c r="N1070" s="773"/>
      <c r="O1070" s="773"/>
      <c r="P1070" s="773"/>
      <c r="Q1070" s="773"/>
      <c r="R1070" s="773"/>
      <c r="S1070" s="773"/>
      <c r="T1070" s="773"/>
      <c r="U1070" s="706"/>
      <c r="V1070" s="740"/>
      <c r="W1070" s="708"/>
      <c r="X1070" s="798"/>
      <c r="Y1070" s="798"/>
      <c r="Z1070" s="798"/>
    </row>
    <row r="1071" spans="1:26" s="62" customFormat="1" ht="17.100000000000001" customHeight="1" x14ac:dyDescent="0.15">
      <c r="A1071" s="772"/>
      <c r="B1071" s="773"/>
      <c r="C1071" s="774"/>
      <c r="D1071" s="8"/>
      <c r="E1071" s="24"/>
      <c r="F1071" s="773"/>
      <c r="G1071" s="773"/>
      <c r="H1071" s="773"/>
      <c r="I1071" s="773"/>
      <c r="J1071" s="773"/>
      <c r="K1071" s="773"/>
      <c r="L1071" s="773"/>
      <c r="M1071" s="773"/>
      <c r="N1071" s="773"/>
      <c r="O1071" s="773"/>
      <c r="P1071" s="773"/>
      <c r="Q1071" s="773"/>
      <c r="R1071" s="773"/>
      <c r="S1071" s="773"/>
      <c r="T1071" s="773"/>
      <c r="U1071" s="706"/>
      <c r="V1071" s="740"/>
      <c r="W1071" s="708"/>
      <c r="X1071" s="798"/>
      <c r="Y1071" s="798"/>
      <c r="Z1071" s="798"/>
    </row>
    <row r="1072" spans="1:26" s="62" customFormat="1" ht="17.100000000000001" customHeight="1" x14ac:dyDescent="0.15">
      <c r="A1072" s="772"/>
      <c r="B1072" s="773"/>
      <c r="C1072" s="774"/>
      <c r="D1072" s="8"/>
      <c r="E1072" s="396" t="s">
        <v>10</v>
      </c>
      <c r="F1072" s="773" t="s">
        <v>692</v>
      </c>
      <c r="G1072" s="773"/>
      <c r="H1072" s="773"/>
      <c r="I1072" s="773"/>
      <c r="J1072" s="773"/>
      <c r="K1072" s="773"/>
      <c r="L1072" s="773"/>
      <c r="M1072" s="773"/>
      <c r="N1072" s="773"/>
      <c r="O1072" s="773"/>
      <c r="P1072" s="773"/>
      <c r="Q1072" s="773"/>
      <c r="R1072" s="773"/>
      <c r="S1072" s="773"/>
      <c r="T1072" s="773"/>
      <c r="U1072" s="706"/>
      <c r="V1072" s="740"/>
      <c r="W1072" s="708"/>
      <c r="X1072" s="798"/>
      <c r="Y1072" s="798"/>
      <c r="Z1072" s="798"/>
    </row>
    <row r="1073" spans="1:26" s="62" customFormat="1" ht="17.100000000000001" customHeight="1" x14ac:dyDescent="0.15">
      <c r="A1073" s="772"/>
      <c r="B1073" s="773"/>
      <c r="C1073" s="774"/>
      <c r="D1073" s="8"/>
      <c r="E1073" s="396"/>
      <c r="F1073" s="773"/>
      <c r="G1073" s="773"/>
      <c r="H1073" s="773"/>
      <c r="I1073" s="773"/>
      <c r="J1073" s="773"/>
      <c r="K1073" s="773"/>
      <c r="L1073" s="773"/>
      <c r="M1073" s="773"/>
      <c r="N1073" s="773"/>
      <c r="O1073" s="773"/>
      <c r="P1073" s="773"/>
      <c r="Q1073" s="773"/>
      <c r="R1073" s="773"/>
      <c r="S1073" s="773"/>
      <c r="T1073" s="773"/>
      <c r="U1073" s="706"/>
      <c r="V1073" s="740"/>
      <c r="W1073" s="708"/>
      <c r="X1073" s="798"/>
      <c r="Y1073" s="798"/>
      <c r="Z1073" s="798"/>
    </row>
    <row r="1074" spans="1:26" s="62" customFormat="1" ht="17.100000000000001" customHeight="1" x14ac:dyDescent="0.15">
      <c r="A1074" s="772"/>
      <c r="B1074" s="773"/>
      <c r="C1074" s="774"/>
      <c r="D1074" s="8"/>
      <c r="E1074" s="396"/>
      <c r="F1074" s="773"/>
      <c r="G1074" s="773"/>
      <c r="H1074" s="773"/>
      <c r="I1074" s="773"/>
      <c r="J1074" s="773"/>
      <c r="K1074" s="773"/>
      <c r="L1074" s="773"/>
      <c r="M1074" s="773"/>
      <c r="N1074" s="773"/>
      <c r="O1074" s="773"/>
      <c r="P1074" s="773"/>
      <c r="Q1074" s="773"/>
      <c r="R1074" s="773"/>
      <c r="S1074" s="773"/>
      <c r="T1074" s="773"/>
      <c r="U1074" s="706"/>
      <c r="V1074" s="740"/>
      <c r="W1074" s="708"/>
      <c r="X1074" s="798"/>
      <c r="Y1074" s="798"/>
      <c r="Z1074" s="798"/>
    </row>
    <row r="1075" spans="1:26" s="62" customFormat="1" ht="17.100000000000001" customHeight="1" x14ac:dyDescent="0.15">
      <c r="A1075" s="772"/>
      <c r="B1075" s="773"/>
      <c r="C1075" s="774"/>
      <c r="D1075" s="8"/>
      <c r="E1075" s="396"/>
      <c r="F1075" s="773"/>
      <c r="G1075" s="773"/>
      <c r="H1075" s="773"/>
      <c r="I1075" s="773"/>
      <c r="J1075" s="773"/>
      <c r="K1075" s="773"/>
      <c r="L1075" s="773"/>
      <c r="M1075" s="773"/>
      <c r="N1075" s="773"/>
      <c r="O1075" s="773"/>
      <c r="P1075" s="773"/>
      <c r="Q1075" s="773"/>
      <c r="R1075" s="773"/>
      <c r="S1075" s="773"/>
      <c r="T1075" s="773"/>
      <c r="U1075" s="706"/>
      <c r="V1075" s="740"/>
      <c r="W1075" s="708"/>
      <c r="X1075" s="798"/>
      <c r="Y1075" s="798"/>
      <c r="Z1075" s="798"/>
    </row>
    <row r="1076" spans="1:26" s="62" customFormat="1" ht="17.100000000000001" customHeight="1" x14ac:dyDescent="0.15">
      <c r="A1076" s="772"/>
      <c r="B1076" s="773"/>
      <c r="C1076" s="774"/>
      <c r="D1076" s="128"/>
      <c r="E1076" s="95" t="s">
        <v>13</v>
      </c>
      <c r="F1076" s="773" t="s">
        <v>694</v>
      </c>
      <c r="G1076" s="773"/>
      <c r="H1076" s="773"/>
      <c r="I1076" s="773"/>
      <c r="J1076" s="773"/>
      <c r="K1076" s="773"/>
      <c r="L1076" s="773"/>
      <c r="M1076" s="773"/>
      <c r="N1076" s="773"/>
      <c r="O1076" s="773"/>
      <c r="P1076" s="773"/>
      <c r="Q1076" s="773"/>
      <c r="R1076" s="773"/>
      <c r="S1076" s="773"/>
      <c r="T1076" s="773"/>
      <c r="U1076" s="706"/>
      <c r="V1076" s="740"/>
      <c r="W1076" s="708"/>
      <c r="X1076" s="798"/>
      <c r="Y1076" s="798"/>
      <c r="Z1076" s="798"/>
    </row>
    <row r="1077" spans="1:26" s="62" customFormat="1" ht="17.100000000000001" customHeight="1" x14ac:dyDescent="0.15">
      <c r="A1077" s="772"/>
      <c r="B1077" s="773"/>
      <c r="C1077" s="774"/>
      <c r="D1077" s="128"/>
      <c r="E1077" s="95"/>
      <c r="F1077" s="773"/>
      <c r="G1077" s="773"/>
      <c r="H1077" s="773"/>
      <c r="I1077" s="773"/>
      <c r="J1077" s="773"/>
      <c r="K1077" s="773"/>
      <c r="L1077" s="773"/>
      <c r="M1077" s="773"/>
      <c r="N1077" s="773"/>
      <c r="O1077" s="773"/>
      <c r="P1077" s="773"/>
      <c r="Q1077" s="773"/>
      <c r="R1077" s="773"/>
      <c r="S1077" s="773"/>
      <c r="T1077" s="773"/>
      <c r="U1077" s="706"/>
      <c r="V1077" s="740"/>
      <c r="W1077" s="708"/>
      <c r="X1077" s="798"/>
      <c r="Y1077" s="798"/>
      <c r="Z1077" s="798"/>
    </row>
    <row r="1078" spans="1:26" s="62" customFormat="1" ht="17.100000000000001" customHeight="1" x14ac:dyDescent="0.15">
      <c r="A1078" s="772"/>
      <c r="B1078" s="773"/>
      <c r="C1078" s="774"/>
      <c r="D1078" s="128"/>
      <c r="E1078" s="95"/>
      <c r="F1078" s="773"/>
      <c r="G1078" s="773"/>
      <c r="H1078" s="773"/>
      <c r="I1078" s="773"/>
      <c r="J1078" s="773"/>
      <c r="K1078" s="773"/>
      <c r="L1078" s="773"/>
      <c r="M1078" s="773"/>
      <c r="N1078" s="773"/>
      <c r="O1078" s="773"/>
      <c r="P1078" s="773"/>
      <c r="Q1078" s="773"/>
      <c r="R1078" s="773"/>
      <c r="S1078" s="773"/>
      <c r="T1078" s="773"/>
      <c r="U1078" s="706"/>
      <c r="V1078" s="740"/>
      <c r="W1078" s="708"/>
      <c r="X1078" s="844"/>
      <c r="Y1078" s="844"/>
      <c r="Z1078" s="844"/>
    </row>
    <row r="1079" spans="1:26" s="62" customFormat="1" ht="17.100000000000001" customHeight="1" x14ac:dyDescent="0.15">
      <c r="A1079" s="772"/>
      <c r="B1079" s="773"/>
      <c r="C1079" s="774"/>
      <c r="D1079" s="130"/>
      <c r="E1079" s="371"/>
      <c r="F1079" s="841"/>
      <c r="G1079" s="841"/>
      <c r="H1079" s="841"/>
      <c r="I1079" s="841"/>
      <c r="J1079" s="841"/>
      <c r="K1079" s="841"/>
      <c r="L1079" s="841"/>
      <c r="M1079" s="841"/>
      <c r="N1079" s="841"/>
      <c r="O1079" s="841"/>
      <c r="P1079" s="841"/>
      <c r="Q1079" s="841"/>
      <c r="R1079" s="841"/>
      <c r="S1079" s="841"/>
      <c r="T1079" s="841"/>
      <c r="U1079" s="706"/>
      <c r="V1079" s="740"/>
      <c r="W1079" s="708"/>
      <c r="X1079" s="844"/>
      <c r="Y1079" s="844"/>
      <c r="Z1079" s="844"/>
    </row>
    <row r="1080" spans="1:26" s="62" customFormat="1" ht="17.100000000000001" customHeight="1" x14ac:dyDescent="0.15">
      <c r="A1080" s="772"/>
      <c r="B1080" s="773"/>
      <c r="C1080" s="774"/>
      <c r="D1080" s="128"/>
      <c r="E1080" s="95" t="s">
        <v>14</v>
      </c>
      <c r="F1080" s="773" t="s">
        <v>695</v>
      </c>
      <c r="G1080" s="773"/>
      <c r="H1080" s="773"/>
      <c r="I1080" s="773"/>
      <c r="J1080" s="773"/>
      <c r="K1080" s="773"/>
      <c r="L1080" s="773"/>
      <c r="M1080" s="773"/>
      <c r="N1080" s="773"/>
      <c r="O1080" s="773"/>
      <c r="P1080" s="773"/>
      <c r="Q1080" s="773"/>
      <c r="R1080" s="773"/>
      <c r="S1080" s="773"/>
      <c r="T1080" s="773"/>
      <c r="U1080" s="706"/>
      <c r="V1080" s="740"/>
      <c r="W1080" s="708"/>
      <c r="X1080" s="360"/>
      <c r="Y1080" s="360"/>
      <c r="Z1080" s="360"/>
    </row>
    <row r="1081" spans="1:26" s="62" customFormat="1" ht="17.100000000000001" customHeight="1" x14ac:dyDescent="0.15">
      <c r="A1081" s="772"/>
      <c r="B1081" s="773"/>
      <c r="C1081" s="774"/>
      <c r="D1081" s="128"/>
      <c r="E1081" s="95"/>
      <c r="F1081" s="773"/>
      <c r="G1081" s="773"/>
      <c r="H1081" s="773"/>
      <c r="I1081" s="773"/>
      <c r="J1081" s="773"/>
      <c r="K1081" s="773"/>
      <c r="L1081" s="773"/>
      <c r="M1081" s="773"/>
      <c r="N1081" s="773"/>
      <c r="O1081" s="773"/>
      <c r="P1081" s="773"/>
      <c r="Q1081" s="773"/>
      <c r="R1081" s="773"/>
      <c r="S1081" s="773"/>
      <c r="T1081" s="773"/>
      <c r="U1081" s="706"/>
      <c r="V1081" s="740"/>
      <c r="W1081" s="708"/>
      <c r="X1081" s="360"/>
      <c r="Y1081" s="360"/>
      <c r="Z1081" s="360"/>
    </row>
    <row r="1082" spans="1:26" s="62" customFormat="1" ht="17.100000000000001" customHeight="1" x14ac:dyDescent="0.15">
      <c r="A1082" s="772"/>
      <c r="B1082" s="773"/>
      <c r="C1082" s="774"/>
      <c r="D1082" s="128"/>
      <c r="E1082" s="95"/>
      <c r="F1082" s="773"/>
      <c r="G1082" s="773"/>
      <c r="H1082" s="773"/>
      <c r="I1082" s="773"/>
      <c r="J1082" s="773"/>
      <c r="K1082" s="773"/>
      <c r="L1082" s="773"/>
      <c r="M1082" s="773"/>
      <c r="N1082" s="773"/>
      <c r="O1082" s="773"/>
      <c r="P1082" s="773"/>
      <c r="Q1082" s="773"/>
      <c r="R1082" s="773"/>
      <c r="S1082" s="773"/>
      <c r="T1082" s="773"/>
      <c r="U1082" s="706"/>
      <c r="V1082" s="740"/>
      <c r="W1082" s="708"/>
      <c r="X1082" s="360"/>
      <c r="Y1082" s="360"/>
      <c r="Z1082" s="360"/>
    </row>
    <row r="1083" spans="1:26" s="62" customFormat="1" ht="17.100000000000001" customHeight="1" x14ac:dyDescent="0.15">
      <c r="A1083" s="772"/>
      <c r="B1083" s="773"/>
      <c r="C1083" s="774"/>
      <c r="D1083" s="130"/>
      <c r="E1083" s="371"/>
      <c r="F1083" s="841"/>
      <c r="G1083" s="841"/>
      <c r="H1083" s="841"/>
      <c r="I1083" s="841"/>
      <c r="J1083" s="841"/>
      <c r="K1083" s="841"/>
      <c r="L1083" s="841"/>
      <c r="M1083" s="841"/>
      <c r="N1083" s="841"/>
      <c r="O1083" s="841"/>
      <c r="P1083" s="841"/>
      <c r="Q1083" s="841"/>
      <c r="R1083" s="841"/>
      <c r="S1083" s="841"/>
      <c r="T1083" s="841"/>
      <c r="U1083" s="706"/>
      <c r="V1083" s="740"/>
      <c r="W1083" s="708"/>
      <c r="X1083" s="360"/>
      <c r="Y1083" s="360"/>
      <c r="Z1083" s="360"/>
    </row>
    <row r="1084" spans="1:26" s="62" customFormat="1" ht="17.100000000000001" customHeight="1" x14ac:dyDescent="0.15">
      <c r="A1084" s="772"/>
      <c r="B1084" s="773"/>
      <c r="C1084" s="774"/>
      <c r="D1084" s="32" t="s">
        <v>20</v>
      </c>
      <c r="E1084" s="132" t="s">
        <v>834</v>
      </c>
      <c r="F1084" s="131"/>
      <c r="G1084" s="131"/>
      <c r="H1084" s="131"/>
      <c r="I1084" s="131"/>
      <c r="J1084" s="131"/>
      <c r="K1084" s="131"/>
      <c r="L1084" s="131"/>
      <c r="M1084" s="131"/>
      <c r="N1084" s="131"/>
      <c r="O1084" s="131"/>
      <c r="P1084" s="137"/>
      <c r="Q1084" s="137"/>
      <c r="R1084" s="137"/>
      <c r="S1084" s="368"/>
      <c r="T1084" s="368"/>
      <c r="U1084" s="706"/>
      <c r="V1084" s="740"/>
      <c r="W1084" s="708"/>
      <c r="X1084" s="728"/>
      <c r="Y1084" s="728"/>
      <c r="Z1084" s="728"/>
    </row>
    <row r="1085" spans="1:26" s="62" customFormat="1" ht="17.100000000000001" customHeight="1" x14ac:dyDescent="0.15">
      <c r="A1085" s="772"/>
      <c r="B1085" s="773"/>
      <c r="C1085" s="774"/>
      <c r="D1085" s="138"/>
      <c r="E1085" s="396" t="s">
        <v>8</v>
      </c>
      <c r="F1085" s="24" t="s">
        <v>696</v>
      </c>
      <c r="G1085" s="368"/>
      <c r="H1085" s="368"/>
      <c r="I1085" s="368"/>
      <c r="J1085" s="368"/>
      <c r="K1085" s="368"/>
      <c r="L1085" s="368"/>
      <c r="M1085" s="368"/>
      <c r="N1085" s="368"/>
      <c r="O1085" s="368"/>
      <c r="P1085" s="368"/>
      <c r="Q1085" s="368"/>
      <c r="R1085" s="368"/>
      <c r="S1085" s="368"/>
      <c r="T1085" s="368"/>
      <c r="U1085" s="706"/>
      <c r="V1085" s="740"/>
      <c r="W1085" s="708"/>
      <c r="X1085" s="726"/>
      <c r="Y1085" s="726"/>
      <c r="Z1085" s="726"/>
    </row>
    <row r="1086" spans="1:26" s="62" customFormat="1" ht="17.100000000000001" customHeight="1" x14ac:dyDescent="0.15">
      <c r="A1086" s="772"/>
      <c r="B1086" s="773"/>
      <c r="C1086" s="774"/>
      <c r="D1086" s="139"/>
      <c r="E1086" s="396" t="s">
        <v>10</v>
      </c>
      <c r="F1086" s="773" t="s">
        <v>697</v>
      </c>
      <c r="G1086" s="773"/>
      <c r="H1086" s="773"/>
      <c r="I1086" s="773"/>
      <c r="J1086" s="773"/>
      <c r="K1086" s="773"/>
      <c r="L1086" s="773"/>
      <c r="M1086" s="773"/>
      <c r="N1086" s="773"/>
      <c r="O1086" s="773"/>
      <c r="P1086" s="773"/>
      <c r="Q1086" s="773"/>
      <c r="R1086" s="773"/>
      <c r="S1086" s="773"/>
      <c r="T1086" s="774"/>
      <c r="U1086" s="706"/>
      <c r="V1086" s="740"/>
      <c r="W1086" s="708"/>
      <c r="X1086" s="726"/>
      <c r="Y1086" s="726"/>
      <c r="Z1086" s="726"/>
    </row>
    <row r="1087" spans="1:26" s="62" customFormat="1" ht="17.100000000000001" customHeight="1" x14ac:dyDescent="0.15">
      <c r="A1087" s="772"/>
      <c r="B1087" s="773"/>
      <c r="C1087" s="774"/>
      <c r="D1087" s="138"/>
      <c r="E1087" s="368"/>
      <c r="F1087" s="773"/>
      <c r="G1087" s="773"/>
      <c r="H1087" s="773"/>
      <c r="I1087" s="773"/>
      <c r="J1087" s="773"/>
      <c r="K1087" s="773"/>
      <c r="L1087" s="773"/>
      <c r="M1087" s="773"/>
      <c r="N1087" s="773"/>
      <c r="O1087" s="773"/>
      <c r="P1087" s="773"/>
      <c r="Q1087" s="773"/>
      <c r="R1087" s="773"/>
      <c r="S1087" s="773"/>
      <c r="T1087" s="774"/>
      <c r="U1087" s="706"/>
      <c r="V1087" s="740"/>
      <c r="W1087" s="708"/>
      <c r="X1087" s="726"/>
      <c r="Y1087" s="726"/>
      <c r="Z1087" s="726"/>
    </row>
    <row r="1088" spans="1:26" s="62" customFormat="1" ht="17.100000000000001" customHeight="1" x14ac:dyDescent="0.15">
      <c r="A1088" s="772"/>
      <c r="B1088" s="773"/>
      <c r="C1088" s="774"/>
      <c r="D1088" s="138"/>
      <c r="E1088" s="368"/>
      <c r="F1088" s="773"/>
      <c r="G1088" s="773"/>
      <c r="H1088" s="773"/>
      <c r="I1088" s="773"/>
      <c r="J1088" s="773"/>
      <c r="K1088" s="773"/>
      <c r="L1088" s="773"/>
      <c r="M1088" s="773"/>
      <c r="N1088" s="773"/>
      <c r="O1088" s="773"/>
      <c r="P1088" s="773"/>
      <c r="Q1088" s="773"/>
      <c r="R1088" s="773"/>
      <c r="S1088" s="773"/>
      <c r="T1088" s="774"/>
      <c r="U1088" s="706"/>
      <c r="V1088" s="740"/>
      <c r="W1088" s="708"/>
      <c r="X1088" s="726"/>
      <c r="Y1088" s="726"/>
      <c r="Z1088" s="726"/>
    </row>
    <row r="1089" spans="1:26" s="62" customFormat="1" ht="17.100000000000001" customHeight="1" x14ac:dyDescent="0.15">
      <c r="A1089" s="772"/>
      <c r="B1089" s="773"/>
      <c r="C1089" s="774"/>
      <c r="D1089" s="128"/>
      <c r="E1089" s="396"/>
      <c r="F1089" s="890"/>
      <c r="G1089" s="890"/>
      <c r="H1089" s="890"/>
      <c r="I1089" s="890"/>
      <c r="J1089" s="890"/>
      <c r="K1089" s="890"/>
      <c r="L1089" s="890"/>
      <c r="M1089" s="890"/>
      <c r="N1089" s="890"/>
      <c r="O1089" s="890"/>
      <c r="P1089" s="890"/>
      <c r="Q1089" s="890"/>
      <c r="R1089" s="890"/>
      <c r="S1089" s="890"/>
      <c r="T1089" s="767"/>
      <c r="U1089" s="706"/>
      <c r="V1089" s="740"/>
      <c r="W1089" s="708"/>
      <c r="X1089" s="726"/>
      <c r="Y1089" s="726"/>
      <c r="Z1089" s="726"/>
    </row>
    <row r="1090" spans="1:26" s="62" customFormat="1" ht="17.100000000000001" customHeight="1" x14ac:dyDescent="0.15">
      <c r="A1090" s="762" t="s">
        <v>835</v>
      </c>
      <c r="B1090" s="770"/>
      <c r="C1090" s="771"/>
      <c r="D1090" s="320" t="s">
        <v>467</v>
      </c>
      <c r="E1090" s="870" t="s">
        <v>472</v>
      </c>
      <c r="F1090" s="870"/>
      <c r="G1090" s="870"/>
      <c r="H1090" s="870"/>
      <c r="I1090" s="870"/>
      <c r="J1090" s="870"/>
      <c r="K1090" s="870"/>
      <c r="L1090" s="870"/>
      <c r="M1090" s="401"/>
      <c r="N1090" s="872" t="s">
        <v>474</v>
      </c>
      <c r="O1090" s="872"/>
      <c r="P1090" s="872"/>
      <c r="Q1090" s="401"/>
      <c r="R1090" s="401"/>
      <c r="S1090" s="401"/>
      <c r="T1090" s="401"/>
      <c r="U1090" s="703" t="s">
        <v>836</v>
      </c>
      <c r="V1090" s="704"/>
      <c r="W1090" s="705"/>
      <c r="X1090" s="362"/>
      <c r="Y1090" s="362"/>
      <c r="Z1090" s="145"/>
    </row>
    <row r="1091" spans="1:26" s="62" customFormat="1" ht="17.100000000000001" customHeight="1" x14ac:dyDescent="0.15">
      <c r="A1091" s="772"/>
      <c r="B1091" s="773"/>
      <c r="C1091" s="774"/>
      <c r="D1091" s="321" t="s">
        <v>60</v>
      </c>
      <c r="E1091" s="871" t="s">
        <v>473</v>
      </c>
      <c r="F1091" s="871"/>
      <c r="G1091" s="871"/>
      <c r="H1091" s="871"/>
      <c r="I1091" s="871"/>
      <c r="J1091" s="871"/>
      <c r="K1091" s="871"/>
      <c r="L1091" s="871"/>
      <c r="M1091" s="144"/>
      <c r="N1091" s="921" t="s">
        <v>475</v>
      </c>
      <c r="O1091" s="921"/>
      <c r="P1091" s="921"/>
      <c r="Q1091" s="144"/>
      <c r="R1091" s="144"/>
      <c r="S1091" s="144"/>
      <c r="T1091" s="144"/>
      <c r="U1091" s="706"/>
      <c r="V1091" s="740"/>
      <c r="W1091" s="708"/>
      <c r="X1091" s="363"/>
      <c r="Y1091" s="363"/>
      <c r="Z1091" s="115"/>
    </row>
    <row r="1092" spans="1:26" s="62" customFormat="1" ht="17.100000000000001" customHeight="1" x14ac:dyDescent="0.15">
      <c r="A1092" s="772"/>
      <c r="B1092" s="773"/>
      <c r="C1092" s="774"/>
      <c r="D1092" s="873" t="s">
        <v>476</v>
      </c>
      <c r="E1092" s="874"/>
      <c r="F1092" s="874"/>
      <c r="G1092" s="874"/>
      <c r="H1092" s="874"/>
      <c r="I1092" s="874"/>
      <c r="J1092" s="874"/>
      <c r="K1092" s="874"/>
      <c r="L1092" s="874"/>
      <c r="M1092" s="874"/>
      <c r="N1092" s="874"/>
      <c r="O1092" s="874"/>
      <c r="P1092" s="874"/>
      <c r="Q1092" s="874"/>
      <c r="R1092" s="874"/>
      <c r="S1092" s="874"/>
      <c r="T1092" s="875"/>
      <c r="U1092" s="706"/>
      <c r="V1092" s="740"/>
      <c r="W1092" s="708"/>
      <c r="X1092" s="700"/>
      <c r="Y1092" s="700"/>
      <c r="Z1092" s="700"/>
    </row>
    <row r="1093" spans="1:26" s="62" customFormat="1" ht="17.100000000000001" customHeight="1" x14ac:dyDescent="0.15">
      <c r="A1093" s="772"/>
      <c r="B1093" s="773"/>
      <c r="C1093" s="774"/>
      <c r="D1093" s="876"/>
      <c r="E1093" s="877"/>
      <c r="F1093" s="877"/>
      <c r="G1093" s="877"/>
      <c r="H1093" s="877"/>
      <c r="I1093" s="877"/>
      <c r="J1093" s="877"/>
      <c r="K1093" s="877"/>
      <c r="L1093" s="877"/>
      <c r="M1093" s="877"/>
      <c r="N1093" s="877"/>
      <c r="O1093" s="877"/>
      <c r="P1093" s="877"/>
      <c r="Q1093" s="877"/>
      <c r="R1093" s="877"/>
      <c r="S1093" s="877"/>
      <c r="T1093" s="878"/>
      <c r="U1093" s="706"/>
      <c r="V1093" s="740"/>
      <c r="W1093" s="708"/>
      <c r="X1093" s="700"/>
      <c r="Y1093" s="700"/>
      <c r="Z1093" s="700"/>
    </row>
    <row r="1094" spans="1:26" s="62" customFormat="1" ht="17.100000000000001" customHeight="1" x14ac:dyDescent="0.15">
      <c r="A1094" s="772"/>
      <c r="B1094" s="773"/>
      <c r="C1094" s="774"/>
      <c r="D1094" s="876"/>
      <c r="E1094" s="877"/>
      <c r="F1094" s="877"/>
      <c r="G1094" s="877"/>
      <c r="H1094" s="877"/>
      <c r="I1094" s="877"/>
      <c r="J1094" s="877"/>
      <c r="K1094" s="877"/>
      <c r="L1094" s="877"/>
      <c r="M1094" s="877"/>
      <c r="N1094" s="877"/>
      <c r="O1094" s="877"/>
      <c r="P1094" s="877"/>
      <c r="Q1094" s="877"/>
      <c r="R1094" s="877"/>
      <c r="S1094" s="877"/>
      <c r="T1094" s="878"/>
      <c r="U1094" s="706"/>
      <c r="V1094" s="740"/>
      <c r="W1094" s="708"/>
      <c r="X1094" s="700"/>
      <c r="Y1094" s="700"/>
      <c r="Z1094" s="700"/>
    </row>
    <row r="1095" spans="1:26" s="62" customFormat="1" ht="17.100000000000001" customHeight="1" x14ac:dyDescent="0.15">
      <c r="A1095" s="772"/>
      <c r="B1095" s="773"/>
      <c r="C1095" s="774"/>
      <c r="D1095" s="876"/>
      <c r="E1095" s="877"/>
      <c r="F1095" s="877"/>
      <c r="G1095" s="877"/>
      <c r="H1095" s="877"/>
      <c r="I1095" s="877"/>
      <c r="J1095" s="877"/>
      <c r="K1095" s="877"/>
      <c r="L1095" s="877"/>
      <c r="M1095" s="877"/>
      <c r="N1095" s="877"/>
      <c r="O1095" s="877"/>
      <c r="P1095" s="877"/>
      <c r="Q1095" s="877"/>
      <c r="R1095" s="877"/>
      <c r="S1095" s="877"/>
      <c r="T1095" s="878"/>
      <c r="U1095" s="706"/>
      <c r="V1095" s="740"/>
      <c r="W1095" s="708"/>
      <c r="X1095" s="700"/>
      <c r="Y1095" s="700"/>
      <c r="Z1095" s="700"/>
    </row>
    <row r="1096" spans="1:26" s="62" customFormat="1" ht="17.100000000000001" customHeight="1" x14ac:dyDescent="0.15">
      <c r="A1096" s="772"/>
      <c r="B1096" s="773"/>
      <c r="C1096" s="774"/>
      <c r="D1096" s="876"/>
      <c r="E1096" s="877"/>
      <c r="F1096" s="877"/>
      <c r="G1096" s="877"/>
      <c r="H1096" s="877"/>
      <c r="I1096" s="877"/>
      <c r="J1096" s="877"/>
      <c r="K1096" s="877"/>
      <c r="L1096" s="877"/>
      <c r="M1096" s="877"/>
      <c r="N1096" s="877"/>
      <c r="O1096" s="877"/>
      <c r="P1096" s="877"/>
      <c r="Q1096" s="877"/>
      <c r="R1096" s="877"/>
      <c r="S1096" s="877"/>
      <c r="T1096" s="878"/>
      <c r="U1096" s="706"/>
      <c r="V1096" s="740"/>
      <c r="W1096" s="708"/>
      <c r="X1096" s="700"/>
      <c r="Y1096" s="700"/>
      <c r="Z1096" s="700"/>
    </row>
    <row r="1097" spans="1:26" s="62" customFormat="1" ht="17.100000000000001" customHeight="1" x14ac:dyDescent="0.15">
      <c r="A1097" s="772"/>
      <c r="B1097" s="773"/>
      <c r="C1097" s="774"/>
      <c r="D1097" s="876"/>
      <c r="E1097" s="877"/>
      <c r="F1097" s="877"/>
      <c r="G1097" s="877"/>
      <c r="H1097" s="877"/>
      <c r="I1097" s="877"/>
      <c r="J1097" s="877"/>
      <c r="K1097" s="877"/>
      <c r="L1097" s="877"/>
      <c r="M1097" s="877"/>
      <c r="N1097" s="877"/>
      <c r="O1097" s="877"/>
      <c r="P1097" s="877"/>
      <c r="Q1097" s="877"/>
      <c r="R1097" s="877"/>
      <c r="S1097" s="877"/>
      <c r="T1097" s="878"/>
      <c r="U1097" s="706"/>
      <c r="V1097" s="740"/>
      <c r="W1097" s="708"/>
      <c r="X1097" s="700"/>
      <c r="Y1097" s="700"/>
      <c r="Z1097" s="700"/>
    </row>
    <row r="1098" spans="1:26" s="62" customFormat="1" ht="17.100000000000001" customHeight="1" x14ac:dyDescent="0.15">
      <c r="A1098" s="772"/>
      <c r="B1098" s="773"/>
      <c r="C1098" s="774"/>
      <c r="D1098" s="922"/>
      <c r="E1098" s="871"/>
      <c r="F1098" s="871"/>
      <c r="G1098" s="871"/>
      <c r="H1098" s="871"/>
      <c r="I1098" s="871"/>
      <c r="J1098" s="871"/>
      <c r="K1098" s="871"/>
      <c r="L1098" s="871"/>
      <c r="M1098" s="871"/>
      <c r="N1098" s="871"/>
      <c r="O1098" s="871"/>
      <c r="P1098" s="871"/>
      <c r="Q1098" s="871"/>
      <c r="R1098" s="871"/>
      <c r="S1098" s="871"/>
      <c r="T1098" s="923"/>
      <c r="U1098" s="706"/>
      <c r="V1098" s="740"/>
      <c r="W1098" s="708"/>
      <c r="X1098" s="743"/>
      <c r="Y1098" s="743"/>
      <c r="Z1098" s="743"/>
    </row>
    <row r="1099" spans="1:26" s="62" customFormat="1" ht="17.100000000000001" customHeight="1" x14ac:dyDescent="0.15">
      <c r="A1099" s="772"/>
      <c r="B1099" s="773"/>
      <c r="C1099" s="774"/>
      <c r="D1099" s="873" t="s">
        <v>676</v>
      </c>
      <c r="E1099" s="874"/>
      <c r="F1099" s="874"/>
      <c r="G1099" s="874"/>
      <c r="H1099" s="874"/>
      <c r="I1099" s="874"/>
      <c r="J1099" s="874"/>
      <c r="K1099" s="874"/>
      <c r="L1099" s="874"/>
      <c r="M1099" s="874"/>
      <c r="N1099" s="874"/>
      <c r="O1099" s="874"/>
      <c r="P1099" s="874"/>
      <c r="Q1099" s="874"/>
      <c r="R1099" s="874"/>
      <c r="S1099" s="874"/>
      <c r="T1099" s="875"/>
      <c r="U1099" s="706"/>
      <c r="V1099" s="740"/>
      <c r="W1099" s="708"/>
      <c r="X1099" s="843"/>
      <c r="Y1099" s="843"/>
      <c r="Z1099" s="919"/>
    </row>
    <row r="1100" spans="1:26" s="62" customFormat="1" ht="17.100000000000001" customHeight="1" x14ac:dyDescent="0.15">
      <c r="A1100" s="772"/>
      <c r="B1100" s="773"/>
      <c r="C1100" s="774"/>
      <c r="D1100" s="876"/>
      <c r="E1100" s="877"/>
      <c r="F1100" s="877"/>
      <c r="G1100" s="877"/>
      <c r="H1100" s="877"/>
      <c r="I1100" s="877"/>
      <c r="J1100" s="877"/>
      <c r="K1100" s="877"/>
      <c r="L1100" s="877"/>
      <c r="M1100" s="877"/>
      <c r="N1100" s="877"/>
      <c r="O1100" s="877"/>
      <c r="P1100" s="877"/>
      <c r="Q1100" s="877"/>
      <c r="R1100" s="877"/>
      <c r="S1100" s="877"/>
      <c r="T1100" s="878"/>
      <c r="U1100" s="706"/>
      <c r="V1100" s="740"/>
      <c r="W1100" s="708"/>
      <c r="X1100" s="798"/>
      <c r="Y1100" s="798"/>
      <c r="Z1100" s="920"/>
    </row>
    <row r="1101" spans="1:26" s="62" customFormat="1" ht="17.100000000000001" customHeight="1" x14ac:dyDescent="0.15">
      <c r="A1101" s="772"/>
      <c r="B1101" s="773"/>
      <c r="C1101" s="774"/>
      <c r="D1101" s="876"/>
      <c r="E1101" s="877"/>
      <c r="F1101" s="877"/>
      <c r="G1101" s="877"/>
      <c r="H1101" s="877"/>
      <c r="I1101" s="877"/>
      <c r="J1101" s="877"/>
      <c r="K1101" s="877"/>
      <c r="L1101" s="877"/>
      <c r="M1101" s="877"/>
      <c r="N1101" s="877"/>
      <c r="O1101" s="877"/>
      <c r="P1101" s="877"/>
      <c r="Q1101" s="877"/>
      <c r="R1101" s="877"/>
      <c r="S1101" s="877"/>
      <c r="T1101" s="878"/>
      <c r="U1101" s="706"/>
      <c r="V1101" s="740"/>
      <c r="W1101" s="708"/>
      <c r="X1101" s="798"/>
      <c r="Y1101" s="798"/>
      <c r="Z1101" s="920"/>
    </row>
    <row r="1102" spans="1:26" s="62" customFormat="1" ht="17.100000000000001" customHeight="1" x14ac:dyDescent="0.15">
      <c r="A1102" s="772"/>
      <c r="B1102" s="773"/>
      <c r="C1102" s="774"/>
      <c r="D1102" s="876"/>
      <c r="E1102" s="877"/>
      <c r="F1102" s="877"/>
      <c r="G1102" s="877"/>
      <c r="H1102" s="877"/>
      <c r="I1102" s="877"/>
      <c r="J1102" s="877"/>
      <c r="K1102" s="877"/>
      <c r="L1102" s="877"/>
      <c r="M1102" s="877"/>
      <c r="N1102" s="877"/>
      <c r="O1102" s="877"/>
      <c r="P1102" s="877"/>
      <c r="Q1102" s="877"/>
      <c r="R1102" s="877"/>
      <c r="S1102" s="877"/>
      <c r="T1102" s="878"/>
      <c r="U1102" s="706"/>
      <c r="V1102" s="740"/>
      <c r="W1102" s="708"/>
      <c r="X1102" s="798"/>
      <c r="Y1102" s="798"/>
      <c r="Z1102" s="920"/>
    </row>
    <row r="1103" spans="1:26" s="62" customFormat="1" ht="17.100000000000001" customHeight="1" x14ac:dyDescent="0.15">
      <c r="A1103" s="772"/>
      <c r="B1103" s="773"/>
      <c r="C1103" s="774"/>
      <c r="D1103" s="876"/>
      <c r="E1103" s="877"/>
      <c r="F1103" s="877"/>
      <c r="G1103" s="877"/>
      <c r="H1103" s="877"/>
      <c r="I1103" s="877"/>
      <c r="J1103" s="877"/>
      <c r="K1103" s="877"/>
      <c r="L1103" s="877"/>
      <c r="M1103" s="877"/>
      <c r="N1103" s="877"/>
      <c r="O1103" s="877"/>
      <c r="P1103" s="877"/>
      <c r="Q1103" s="877"/>
      <c r="R1103" s="877"/>
      <c r="S1103" s="877"/>
      <c r="T1103" s="878"/>
      <c r="U1103" s="706"/>
      <c r="V1103" s="740"/>
      <c r="W1103" s="708"/>
      <c r="X1103" s="798"/>
      <c r="Y1103" s="798"/>
      <c r="Z1103" s="920"/>
    </row>
    <row r="1104" spans="1:26" s="62" customFormat="1" ht="17.100000000000001" customHeight="1" x14ac:dyDescent="0.15">
      <c r="A1104" s="772"/>
      <c r="B1104" s="773"/>
      <c r="C1104" s="774"/>
      <c r="D1104" s="876"/>
      <c r="E1104" s="877"/>
      <c r="F1104" s="877"/>
      <c r="G1104" s="877"/>
      <c r="H1104" s="877"/>
      <c r="I1104" s="877"/>
      <c r="J1104" s="877"/>
      <c r="K1104" s="877"/>
      <c r="L1104" s="877"/>
      <c r="M1104" s="877"/>
      <c r="N1104" s="877"/>
      <c r="O1104" s="877"/>
      <c r="P1104" s="877"/>
      <c r="Q1104" s="877"/>
      <c r="R1104" s="877"/>
      <c r="S1104" s="877"/>
      <c r="T1104" s="878"/>
      <c r="U1104" s="706"/>
      <c r="V1104" s="740"/>
      <c r="W1104" s="708"/>
      <c r="X1104" s="798"/>
      <c r="Y1104" s="798"/>
      <c r="Z1104" s="920"/>
    </row>
    <row r="1105" spans="1:26" s="62" customFormat="1" ht="17.100000000000001" customHeight="1" x14ac:dyDescent="0.15">
      <c r="A1105" s="772"/>
      <c r="B1105" s="773"/>
      <c r="C1105" s="774"/>
      <c r="D1105" s="876"/>
      <c r="E1105" s="877"/>
      <c r="F1105" s="877"/>
      <c r="G1105" s="877"/>
      <c r="H1105" s="877"/>
      <c r="I1105" s="877"/>
      <c r="J1105" s="877"/>
      <c r="K1105" s="877"/>
      <c r="L1105" s="877"/>
      <c r="M1105" s="877"/>
      <c r="N1105" s="877"/>
      <c r="O1105" s="877"/>
      <c r="P1105" s="877"/>
      <c r="Q1105" s="877"/>
      <c r="R1105" s="877"/>
      <c r="S1105" s="877"/>
      <c r="T1105" s="878"/>
      <c r="U1105" s="706"/>
      <c r="V1105" s="740"/>
      <c r="W1105" s="708"/>
      <c r="X1105" s="798"/>
      <c r="Y1105" s="798"/>
      <c r="Z1105" s="920"/>
    </row>
    <row r="1106" spans="1:26" s="62" customFormat="1" ht="17.100000000000001" customHeight="1" x14ac:dyDescent="0.15">
      <c r="A1106" s="772"/>
      <c r="B1106" s="773"/>
      <c r="C1106" s="774"/>
      <c r="D1106" s="876"/>
      <c r="E1106" s="877"/>
      <c r="F1106" s="877"/>
      <c r="G1106" s="877"/>
      <c r="H1106" s="877"/>
      <c r="I1106" s="877"/>
      <c r="J1106" s="877"/>
      <c r="K1106" s="877"/>
      <c r="L1106" s="877"/>
      <c r="M1106" s="877"/>
      <c r="N1106" s="877"/>
      <c r="O1106" s="877"/>
      <c r="P1106" s="877"/>
      <c r="Q1106" s="877"/>
      <c r="R1106" s="877"/>
      <c r="S1106" s="877"/>
      <c r="T1106" s="878"/>
      <c r="U1106" s="706"/>
      <c r="V1106" s="740"/>
      <c r="W1106" s="708"/>
      <c r="X1106" s="798"/>
      <c r="Y1106" s="798"/>
      <c r="Z1106" s="920"/>
    </row>
    <row r="1107" spans="1:26" s="62" customFormat="1" ht="17.100000000000001" customHeight="1" x14ac:dyDescent="0.15">
      <c r="A1107" s="772"/>
      <c r="B1107" s="773"/>
      <c r="C1107" s="774"/>
      <c r="D1107" s="876"/>
      <c r="E1107" s="877"/>
      <c r="F1107" s="877"/>
      <c r="G1107" s="877"/>
      <c r="H1107" s="877"/>
      <c r="I1107" s="877"/>
      <c r="J1107" s="877"/>
      <c r="K1107" s="877"/>
      <c r="L1107" s="877"/>
      <c r="M1107" s="877"/>
      <c r="N1107" s="877"/>
      <c r="O1107" s="877"/>
      <c r="P1107" s="877"/>
      <c r="Q1107" s="877"/>
      <c r="R1107" s="877"/>
      <c r="S1107" s="877"/>
      <c r="T1107" s="878"/>
      <c r="U1107" s="706"/>
      <c r="V1107" s="740"/>
      <c r="W1107" s="708"/>
      <c r="X1107" s="798"/>
      <c r="Y1107" s="798"/>
      <c r="Z1107" s="920"/>
    </row>
    <row r="1108" spans="1:26" s="62" customFormat="1" ht="17.100000000000001" customHeight="1" x14ac:dyDescent="0.15">
      <c r="A1108" s="772"/>
      <c r="B1108" s="773"/>
      <c r="C1108" s="774"/>
      <c r="D1108" s="876"/>
      <c r="E1108" s="877"/>
      <c r="F1108" s="877"/>
      <c r="G1108" s="877"/>
      <c r="H1108" s="877"/>
      <c r="I1108" s="877"/>
      <c r="J1108" s="877"/>
      <c r="K1108" s="877"/>
      <c r="L1108" s="877"/>
      <c r="M1108" s="877"/>
      <c r="N1108" s="877"/>
      <c r="O1108" s="877"/>
      <c r="P1108" s="877"/>
      <c r="Q1108" s="877"/>
      <c r="R1108" s="877"/>
      <c r="S1108" s="877"/>
      <c r="T1108" s="878"/>
      <c r="U1108" s="706"/>
      <c r="V1108" s="740"/>
      <c r="W1108" s="708"/>
      <c r="X1108" s="798"/>
      <c r="Y1108" s="798"/>
      <c r="Z1108" s="920"/>
    </row>
    <row r="1109" spans="1:26" s="62" customFormat="1" ht="17.100000000000001" customHeight="1" x14ac:dyDescent="0.15">
      <c r="A1109" s="772"/>
      <c r="B1109" s="773"/>
      <c r="C1109" s="774"/>
      <c r="D1109" s="876"/>
      <c r="E1109" s="877"/>
      <c r="F1109" s="877"/>
      <c r="G1109" s="877"/>
      <c r="H1109" s="877"/>
      <c r="I1109" s="877"/>
      <c r="J1109" s="877"/>
      <c r="K1109" s="877"/>
      <c r="L1109" s="877"/>
      <c r="M1109" s="877"/>
      <c r="N1109" s="877"/>
      <c r="O1109" s="877"/>
      <c r="P1109" s="877"/>
      <c r="Q1109" s="877"/>
      <c r="R1109" s="877"/>
      <c r="S1109" s="877"/>
      <c r="T1109" s="878"/>
      <c r="U1109" s="706"/>
      <c r="V1109" s="740"/>
      <c r="W1109" s="708"/>
      <c r="X1109" s="798"/>
      <c r="Y1109" s="798"/>
      <c r="Z1109" s="920"/>
    </row>
    <row r="1110" spans="1:26" s="62" customFormat="1" ht="17.100000000000001" customHeight="1" x14ac:dyDescent="0.15">
      <c r="A1110" s="848"/>
      <c r="B1110" s="775"/>
      <c r="C1110" s="776"/>
      <c r="D1110" s="879"/>
      <c r="E1110" s="880"/>
      <c r="F1110" s="880"/>
      <c r="G1110" s="880"/>
      <c r="H1110" s="880"/>
      <c r="I1110" s="880"/>
      <c r="J1110" s="880"/>
      <c r="K1110" s="880"/>
      <c r="L1110" s="880"/>
      <c r="M1110" s="880"/>
      <c r="N1110" s="880"/>
      <c r="O1110" s="880"/>
      <c r="P1110" s="880"/>
      <c r="Q1110" s="880"/>
      <c r="R1110" s="880"/>
      <c r="S1110" s="880"/>
      <c r="T1110" s="881"/>
      <c r="U1110" s="709"/>
      <c r="V1110" s="710"/>
      <c r="W1110" s="711"/>
      <c r="X1110" s="798"/>
      <c r="Y1110" s="798"/>
      <c r="Z1110" s="920"/>
    </row>
    <row r="1111" spans="1:26" s="62" customFormat="1" ht="17.100000000000001" customHeight="1" x14ac:dyDescent="0.15">
      <c r="A1111" s="762" t="s">
        <v>837</v>
      </c>
      <c r="B1111" s="770"/>
      <c r="C1111" s="771"/>
      <c r="D1111" s="1182" t="s">
        <v>838</v>
      </c>
      <c r="E1111" s="1183"/>
      <c r="F1111" s="1183"/>
      <c r="G1111" s="1183"/>
      <c r="H1111" s="1183"/>
      <c r="I1111" s="1183"/>
      <c r="J1111" s="1183"/>
      <c r="K1111" s="1183"/>
      <c r="L1111" s="1183"/>
      <c r="M1111" s="1183"/>
      <c r="N1111" s="1183"/>
      <c r="O1111" s="1183"/>
      <c r="P1111" s="1183"/>
      <c r="Q1111" s="1183"/>
      <c r="R1111" s="1183"/>
      <c r="S1111" s="1183"/>
      <c r="T1111" s="1184"/>
      <c r="U1111" s="703" t="s">
        <v>839</v>
      </c>
      <c r="V1111" s="704"/>
      <c r="W1111" s="705"/>
      <c r="X1111" s="844"/>
      <c r="Y1111" s="844"/>
      <c r="Z1111" s="844"/>
    </row>
    <row r="1112" spans="1:26" s="62" customFormat="1" ht="17.100000000000001" customHeight="1" x14ac:dyDescent="0.15">
      <c r="A1112" s="772"/>
      <c r="B1112" s="773"/>
      <c r="C1112" s="774"/>
      <c r="D1112" s="1090"/>
      <c r="E1112" s="1185"/>
      <c r="F1112" s="1185"/>
      <c r="G1112" s="1185"/>
      <c r="H1112" s="1185"/>
      <c r="I1112" s="1185"/>
      <c r="J1112" s="1185"/>
      <c r="K1112" s="1185"/>
      <c r="L1112" s="1185"/>
      <c r="M1112" s="1185"/>
      <c r="N1112" s="1185"/>
      <c r="O1112" s="1185"/>
      <c r="P1112" s="1185"/>
      <c r="Q1112" s="1185"/>
      <c r="R1112" s="1185"/>
      <c r="S1112" s="1185"/>
      <c r="T1112" s="1186"/>
      <c r="U1112" s="706"/>
      <c r="V1112" s="740"/>
      <c r="W1112" s="708"/>
      <c r="X1112" s="700"/>
      <c r="Y1112" s="700"/>
      <c r="Z1112" s="700"/>
    </row>
    <row r="1113" spans="1:26" s="62" customFormat="1" ht="17.100000000000001" customHeight="1" x14ac:dyDescent="0.15">
      <c r="A1113" s="772"/>
      <c r="B1113" s="773"/>
      <c r="C1113" s="774"/>
      <c r="D1113" s="1090"/>
      <c r="E1113" s="1185"/>
      <c r="F1113" s="1185"/>
      <c r="G1113" s="1185"/>
      <c r="H1113" s="1185"/>
      <c r="I1113" s="1185"/>
      <c r="J1113" s="1185"/>
      <c r="K1113" s="1185"/>
      <c r="L1113" s="1185"/>
      <c r="M1113" s="1185"/>
      <c r="N1113" s="1185"/>
      <c r="O1113" s="1185"/>
      <c r="P1113" s="1185"/>
      <c r="Q1113" s="1185"/>
      <c r="R1113" s="1185"/>
      <c r="S1113" s="1185"/>
      <c r="T1113" s="1186"/>
      <c r="U1113" s="706"/>
      <c r="V1113" s="740"/>
      <c r="W1113" s="708"/>
      <c r="X1113" s="700"/>
      <c r="Y1113" s="700"/>
      <c r="Z1113" s="700"/>
    </row>
    <row r="1114" spans="1:26" s="62" customFormat="1" ht="17.100000000000001" customHeight="1" x14ac:dyDescent="0.15">
      <c r="A1114" s="772"/>
      <c r="B1114" s="773"/>
      <c r="C1114" s="774"/>
      <c r="D1114" s="1090"/>
      <c r="E1114" s="1185"/>
      <c r="F1114" s="1185"/>
      <c r="G1114" s="1185"/>
      <c r="H1114" s="1185"/>
      <c r="I1114" s="1185"/>
      <c r="J1114" s="1185"/>
      <c r="K1114" s="1185"/>
      <c r="L1114" s="1185"/>
      <c r="M1114" s="1185"/>
      <c r="N1114" s="1185"/>
      <c r="O1114" s="1185"/>
      <c r="P1114" s="1185"/>
      <c r="Q1114" s="1185"/>
      <c r="R1114" s="1185"/>
      <c r="S1114" s="1185"/>
      <c r="T1114" s="1186"/>
      <c r="U1114" s="706"/>
      <c r="V1114" s="740"/>
      <c r="W1114" s="708"/>
      <c r="X1114" s="700"/>
      <c r="Y1114" s="700"/>
      <c r="Z1114" s="700"/>
    </row>
    <row r="1115" spans="1:26" s="62" customFormat="1" ht="17.100000000000001" customHeight="1" x14ac:dyDescent="0.15">
      <c r="A1115" s="848"/>
      <c r="B1115" s="775"/>
      <c r="C1115" s="776"/>
      <c r="D1115" s="1187"/>
      <c r="E1115" s="1188"/>
      <c r="F1115" s="1188"/>
      <c r="G1115" s="1188"/>
      <c r="H1115" s="1188"/>
      <c r="I1115" s="1188"/>
      <c r="J1115" s="1188"/>
      <c r="K1115" s="1188"/>
      <c r="L1115" s="1188"/>
      <c r="M1115" s="1188"/>
      <c r="N1115" s="1188"/>
      <c r="O1115" s="1188"/>
      <c r="P1115" s="1188"/>
      <c r="Q1115" s="1188"/>
      <c r="R1115" s="1188"/>
      <c r="S1115" s="1188"/>
      <c r="T1115" s="1189"/>
      <c r="U1115" s="709"/>
      <c r="V1115" s="710"/>
      <c r="W1115" s="711"/>
      <c r="X1115" s="768"/>
      <c r="Y1115" s="768"/>
      <c r="Z1115" s="768"/>
    </row>
    <row r="1116" spans="1:26" s="62" customFormat="1" ht="17.100000000000001" customHeight="1" x14ac:dyDescent="0.15">
      <c r="A1116" s="762" t="s">
        <v>840</v>
      </c>
      <c r="B1116" s="770"/>
      <c r="C1116" s="771"/>
      <c r="D1116" s="1182" t="s">
        <v>841</v>
      </c>
      <c r="E1116" s="1183"/>
      <c r="F1116" s="1183"/>
      <c r="G1116" s="1183"/>
      <c r="H1116" s="1183"/>
      <c r="I1116" s="1183"/>
      <c r="J1116" s="1183"/>
      <c r="K1116" s="1183"/>
      <c r="L1116" s="1183"/>
      <c r="M1116" s="1183"/>
      <c r="N1116" s="1183"/>
      <c r="O1116" s="1183"/>
      <c r="P1116" s="1183"/>
      <c r="Q1116" s="1183"/>
      <c r="R1116" s="1183"/>
      <c r="S1116" s="1183"/>
      <c r="T1116" s="1184"/>
      <c r="U1116" s="703" t="s">
        <v>842</v>
      </c>
      <c r="V1116" s="704"/>
      <c r="W1116" s="705"/>
      <c r="X1116" s="862"/>
      <c r="Y1116" s="862"/>
      <c r="Z1116" s="844"/>
    </row>
    <row r="1117" spans="1:26" s="62" customFormat="1" ht="17.100000000000001" customHeight="1" x14ac:dyDescent="0.15">
      <c r="A1117" s="772"/>
      <c r="B1117" s="773"/>
      <c r="C1117" s="774"/>
      <c r="D1117" s="1090"/>
      <c r="E1117" s="1185"/>
      <c r="F1117" s="1185"/>
      <c r="G1117" s="1185"/>
      <c r="H1117" s="1185"/>
      <c r="I1117" s="1185"/>
      <c r="J1117" s="1185"/>
      <c r="K1117" s="1185"/>
      <c r="L1117" s="1185"/>
      <c r="M1117" s="1185"/>
      <c r="N1117" s="1185"/>
      <c r="O1117" s="1185"/>
      <c r="P1117" s="1185"/>
      <c r="Q1117" s="1185"/>
      <c r="R1117" s="1185"/>
      <c r="S1117" s="1185"/>
      <c r="T1117" s="1186"/>
      <c r="U1117" s="706"/>
      <c r="V1117" s="740"/>
      <c r="W1117" s="708"/>
      <c r="X1117" s="863"/>
      <c r="Y1117" s="863"/>
      <c r="Z1117" s="700"/>
    </row>
    <row r="1118" spans="1:26" s="62" customFormat="1" ht="17.100000000000001" customHeight="1" x14ac:dyDescent="0.15">
      <c r="A1118" s="772"/>
      <c r="B1118" s="773"/>
      <c r="C1118" s="774"/>
      <c r="D1118" s="1090"/>
      <c r="E1118" s="1185"/>
      <c r="F1118" s="1185"/>
      <c r="G1118" s="1185"/>
      <c r="H1118" s="1185"/>
      <c r="I1118" s="1185"/>
      <c r="J1118" s="1185"/>
      <c r="K1118" s="1185"/>
      <c r="L1118" s="1185"/>
      <c r="M1118" s="1185"/>
      <c r="N1118" s="1185"/>
      <c r="O1118" s="1185"/>
      <c r="P1118" s="1185"/>
      <c r="Q1118" s="1185"/>
      <c r="R1118" s="1185"/>
      <c r="S1118" s="1185"/>
      <c r="T1118" s="1186"/>
      <c r="U1118" s="706"/>
      <c r="V1118" s="740"/>
      <c r="W1118" s="708"/>
      <c r="X1118" s="863"/>
      <c r="Y1118" s="863"/>
      <c r="Z1118" s="700"/>
    </row>
    <row r="1119" spans="1:26" s="62" customFormat="1" ht="17.100000000000001" customHeight="1" x14ac:dyDescent="0.15">
      <c r="A1119" s="772"/>
      <c r="B1119" s="773"/>
      <c r="C1119" s="774"/>
      <c r="D1119" s="1090"/>
      <c r="E1119" s="1185"/>
      <c r="F1119" s="1185"/>
      <c r="G1119" s="1185"/>
      <c r="H1119" s="1185"/>
      <c r="I1119" s="1185"/>
      <c r="J1119" s="1185"/>
      <c r="K1119" s="1185"/>
      <c r="L1119" s="1185"/>
      <c r="M1119" s="1185"/>
      <c r="N1119" s="1185"/>
      <c r="O1119" s="1185"/>
      <c r="P1119" s="1185"/>
      <c r="Q1119" s="1185"/>
      <c r="R1119" s="1185"/>
      <c r="S1119" s="1185"/>
      <c r="T1119" s="1186"/>
      <c r="U1119" s="706"/>
      <c r="V1119" s="740"/>
      <c r="W1119" s="708"/>
      <c r="X1119" s="863"/>
      <c r="Y1119" s="863"/>
      <c r="Z1119" s="700"/>
    </row>
    <row r="1120" spans="1:26" s="62" customFormat="1" ht="17.100000000000001" customHeight="1" x14ac:dyDescent="0.15">
      <c r="A1120" s="772"/>
      <c r="B1120" s="773"/>
      <c r="C1120" s="774"/>
      <c r="D1120" s="1090"/>
      <c r="E1120" s="1185"/>
      <c r="F1120" s="1185"/>
      <c r="G1120" s="1185"/>
      <c r="H1120" s="1185"/>
      <c r="I1120" s="1185"/>
      <c r="J1120" s="1185"/>
      <c r="K1120" s="1185"/>
      <c r="L1120" s="1185"/>
      <c r="M1120" s="1185"/>
      <c r="N1120" s="1185"/>
      <c r="O1120" s="1185"/>
      <c r="P1120" s="1185"/>
      <c r="Q1120" s="1185"/>
      <c r="R1120" s="1185"/>
      <c r="S1120" s="1185"/>
      <c r="T1120" s="1186"/>
      <c r="U1120" s="706"/>
      <c r="V1120" s="740"/>
      <c r="W1120" s="708"/>
      <c r="X1120" s="863"/>
      <c r="Y1120" s="863"/>
      <c r="Z1120" s="700"/>
    </row>
    <row r="1121" spans="1:26" s="62" customFormat="1" ht="17.100000000000001" customHeight="1" x14ac:dyDescent="0.15">
      <c r="A1121" s="772"/>
      <c r="B1121" s="773"/>
      <c r="C1121" s="774"/>
      <c r="D1121" s="905" t="s">
        <v>363</v>
      </c>
      <c r="E1121" s="906"/>
      <c r="F1121" s="906"/>
      <c r="G1121" s="906"/>
      <c r="H1121" s="906"/>
      <c r="I1121" s="906"/>
      <c r="J1121" s="906"/>
      <c r="K1121" s="906"/>
      <c r="L1121" s="906"/>
      <c r="M1121" s="906"/>
      <c r="N1121" s="906"/>
      <c r="O1121" s="906"/>
      <c r="P1121" s="906"/>
      <c r="Q1121" s="906"/>
      <c r="R1121" s="906"/>
      <c r="S1121" s="906"/>
      <c r="T1121" s="907"/>
      <c r="U1121" s="706"/>
      <c r="V1121" s="740"/>
      <c r="W1121" s="708"/>
      <c r="X1121" s="863"/>
      <c r="Y1121" s="863"/>
      <c r="Z1121" s="700"/>
    </row>
    <row r="1122" spans="1:26" s="62" customFormat="1" ht="17.100000000000001" customHeight="1" x14ac:dyDescent="0.15">
      <c r="A1122" s="772"/>
      <c r="B1122" s="773"/>
      <c r="C1122" s="774"/>
      <c r="D1122" s="8" t="s">
        <v>111</v>
      </c>
      <c r="E1122" s="835" t="s">
        <v>112</v>
      </c>
      <c r="F1122" s="835"/>
      <c r="G1122" s="835"/>
      <c r="H1122" s="835"/>
      <c r="I1122" s="835"/>
      <c r="J1122" s="835"/>
      <c r="K1122" s="835"/>
      <c r="L1122" s="835"/>
      <c r="M1122" s="835"/>
      <c r="N1122" s="835"/>
      <c r="O1122" s="835"/>
      <c r="P1122" s="835"/>
      <c r="Q1122" s="835"/>
      <c r="R1122" s="835"/>
      <c r="S1122" s="835"/>
      <c r="T1122" s="835"/>
      <c r="U1122" s="706"/>
      <c r="V1122" s="740"/>
      <c r="W1122" s="708"/>
      <c r="X1122" s="863"/>
      <c r="Y1122" s="863"/>
      <c r="Z1122" s="700"/>
    </row>
    <row r="1123" spans="1:26" s="62" customFormat="1" ht="17.100000000000001" customHeight="1" x14ac:dyDescent="0.15">
      <c r="A1123" s="772"/>
      <c r="B1123" s="773"/>
      <c r="C1123" s="774"/>
      <c r="D1123" s="8"/>
      <c r="E1123" s="835"/>
      <c r="F1123" s="835"/>
      <c r="G1123" s="835"/>
      <c r="H1123" s="835"/>
      <c r="I1123" s="835"/>
      <c r="J1123" s="835"/>
      <c r="K1123" s="835"/>
      <c r="L1123" s="835"/>
      <c r="M1123" s="835"/>
      <c r="N1123" s="835"/>
      <c r="O1123" s="835"/>
      <c r="P1123" s="835"/>
      <c r="Q1123" s="835"/>
      <c r="R1123" s="835"/>
      <c r="S1123" s="835"/>
      <c r="T1123" s="835"/>
      <c r="U1123" s="706"/>
      <c r="V1123" s="740"/>
      <c r="W1123" s="708"/>
      <c r="X1123" s="863"/>
      <c r="Y1123" s="863"/>
      <c r="Z1123" s="700"/>
    </row>
    <row r="1124" spans="1:26" s="62" customFormat="1" ht="17.100000000000001" customHeight="1" x14ac:dyDescent="0.15">
      <c r="A1124" s="772"/>
      <c r="B1124" s="773"/>
      <c r="C1124" s="774"/>
      <c r="D1124" s="8"/>
      <c r="E1124" s="835"/>
      <c r="F1124" s="835"/>
      <c r="G1124" s="835"/>
      <c r="H1124" s="835"/>
      <c r="I1124" s="835"/>
      <c r="J1124" s="835"/>
      <c r="K1124" s="835"/>
      <c r="L1124" s="835"/>
      <c r="M1124" s="835"/>
      <c r="N1124" s="835"/>
      <c r="O1124" s="835"/>
      <c r="P1124" s="835"/>
      <c r="Q1124" s="835"/>
      <c r="R1124" s="835"/>
      <c r="S1124" s="835"/>
      <c r="T1124" s="835"/>
      <c r="U1124" s="706"/>
      <c r="V1124" s="740"/>
      <c r="W1124" s="708"/>
      <c r="X1124" s="863"/>
      <c r="Y1124" s="863"/>
      <c r="Z1124" s="700"/>
    </row>
    <row r="1125" spans="1:26" s="62" customFormat="1" ht="17.100000000000001" customHeight="1" x14ac:dyDescent="0.15">
      <c r="A1125" s="772"/>
      <c r="B1125" s="773"/>
      <c r="C1125" s="774"/>
      <c r="D1125" s="8" t="s">
        <v>108</v>
      </c>
      <c r="E1125" s="835" t="s">
        <v>361</v>
      </c>
      <c r="F1125" s="835"/>
      <c r="G1125" s="835"/>
      <c r="H1125" s="835"/>
      <c r="I1125" s="835"/>
      <c r="J1125" s="835"/>
      <c r="K1125" s="835"/>
      <c r="L1125" s="835"/>
      <c r="M1125" s="835"/>
      <c r="N1125" s="835"/>
      <c r="O1125" s="835"/>
      <c r="P1125" s="835"/>
      <c r="Q1125" s="835"/>
      <c r="R1125" s="835"/>
      <c r="S1125" s="835"/>
      <c r="T1125" s="835"/>
      <c r="U1125" s="706"/>
      <c r="V1125" s="740"/>
      <c r="W1125" s="708"/>
      <c r="X1125" s="863"/>
      <c r="Y1125" s="863"/>
      <c r="Z1125" s="700"/>
    </row>
    <row r="1126" spans="1:26" s="62" customFormat="1" ht="17.100000000000001" customHeight="1" x14ac:dyDescent="0.15">
      <c r="A1126" s="772"/>
      <c r="B1126" s="773"/>
      <c r="C1126" s="774"/>
      <c r="D1126" s="31"/>
      <c r="E1126" s="1088"/>
      <c r="F1126" s="1088"/>
      <c r="G1126" s="1088"/>
      <c r="H1126" s="1088"/>
      <c r="I1126" s="1088"/>
      <c r="J1126" s="1088"/>
      <c r="K1126" s="1088"/>
      <c r="L1126" s="1088"/>
      <c r="M1126" s="1088"/>
      <c r="N1126" s="1088"/>
      <c r="O1126" s="1088"/>
      <c r="P1126" s="1088"/>
      <c r="Q1126" s="1088"/>
      <c r="R1126" s="1088"/>
      <c r="S1126" s="1088"/>
      <c r="T1126" s="1088"/>
      <c r="U1126" s="706"/>
      <c r="V1126" s="740"/>
      <c r="W1126" s="708"/>
      <c r="X1126" s="863"/>
      <c r="Y1126" s="863"/>
      <c r="Z1126" s="700"/>
    </row>
    <row r="1127" spans="1:26" s="62" customFormat="1" ht="17.100000000000001" customHeight="1" x14ac:dyDescent="0.15">
      <c r="A1127" s="772"/>
      <c r="B1127" s="773"/>
      <c r="C1127" s="774"/>
      <c r="D1127" s="397" t="s">
        <v>141</v>
      </c>
      <c r="E1127" s="398"/>
      <c r="F1127" s="398"/>
      <c r="G1127" s="398"/>
      <c r="H1127" s="398"/>
      <c r="I1127" s="398"/>
      <c r="J1127" s="398"/>
      <c r="K1127" s="398"/>
      <c r="L1127" s="398"/>
      <c r="M1127" s="398"/>
      <c r="N1127" s="398"/>
      <c r="O1127" s="398"/>
      <c r="P1127" s="398"/>
      <c r="Q1127" s="398"/>
      <c r="R1127" s="398"/>
      <c r="S1127" s="398"/>
      <c r="T1127" s="398"/>
      <c r="U1127" s="706"/>
      <c r="V1127" s="740"/>
      <c r="W1127" s="708"/>
      <c r="X1127" s="863"/>
      <c r="Y1127" s="863"/>
      <c r="Z1127" s="700"/>
    </row>
    <row r="1128" spans="1:26" s="62" customFormat="1" ht="17.100000000000001" customHeight="1" x14ac:dyDescent="0.15">
      <c r="A1128" s="772"/>
      <c r="B1128" s="773"/>
      <c r="C1128" s="774"/>
      <c r="D1128" s="350" t="s">
        <v>69</v>
      </c>
      <c r="E1128" s="773" t="s">
        <v>113</v>
      </c>
      <c r="F1128" s="773"/>
      <c r="G1128" s="773"/>
      <c r="H1128" s="773"/>
      <c r="I1128" s="773"/>
      <c r="J1128" s="773"/>
      <c r="K1128" s="773"/>
      <c r="L1128" s="773"/>
      <c r="M1128" s="773"/>
      <c r="N1128" s="773"/>
      <c r="O1128" s="773"/>
      <c r="P1128" s="773"/>
      <c r="Q1128" s="773"/>
      <c r="R1128" s="773"/>
      <c r="S1128" s="773"/>
      <c r="T1128" s="773"/>
      <c r="U1128" s="706"/>
      <c r="V1128" s="740"/>
      <c r="W1128" s="708"/>
      <c r="X1128" s="863"/>
      <c r="Y1128" s="863"/>
      <c r="Z1128" s="700"/>
    </row>
    <row r="1129" spans="1:26" s="62" customFormat="1" ht="17.100000000000001" customHeight="1" x14ac:dyDescent="0.15">
      <c r="A1129" s="772"/>
      <c r="B1129" s="773"/>
      <c r="C1129" s="774"/>
      <c r="D1129" s="367"/>
      <c r="E1129" s="773"/>
      <c r="F1129" s="773"/>
      <c r="G1129" s="773"/>
      <c r="H1129" s="773"/>
      <c r="I1129" s="773"/>
      <c r="J1129" s="773"/>
      <c r="K1129" s="773"/>
      <c r="L1129" s="773"/>
      <c r="M1129" s="773"/>
      <c r="N1129" s="773"/>
      <c r="O1129" s="773"/>
      <c r="P1129" s="773"/>
      <c r="Q1129" s="773"/>
      <c r="R1129" s="773"/>
      <c r="S1129" s="773"/>
      <c r="T1129" s="773"/>
      <c r="U1129" s="706"/>
      <c r="V1129" s="740"/>
      <c r="W1129" s="708"/>
      <c r="X1129" s="863"/>
      <c r="Y1129" s="863"/>
      <c r="Z1129" s="700"/>
    </row>
    <row r="1130" spans="1:26" s="62" customFormat="1" ht="17.100000000000001" customHeight="1" x14ac:dyDescent="0.15">
      <c r="A1130" s="772"/>
      <c r="B1130" s="773"/>
      <c r="C1130" s="774"/>
      <c r="D1130" s="367"/>
      <c r="E1130" s="773"/>
      <c r="F1130" s="773"/>
      <c r="G1130" s="773"/>
      <c r="H1130" s="773"/>
      <c r="I1130" s="773"/>
      <c r="J1130" s="773"/>
      <c r="K1130" s="773"/>
      <c r="L1130" s="773"/>
      <c r="M1130" s="773"/>
      <c r="N1130" s="773"/>
      <c r="O1130" s="773"/>
      <c r="P1130" s="773"/>
      <c r="Q1130" s="773"/>
      <c r="R1130" s="773"/>
      <c r="S1130" s="773"/>
      <c r="T1130" s="773"/>
      <c r="U1130" s="706"/>
      <c r="V1130" s="740"/>
      <c r="W1130" s="708"/>
      <c r="X1130" s="863"/>
      <c r="Y1130" s="863"/>
      <c r="Z1130" s="700"/>
    </row>
    <row r="1131" spans="1:26" s="62" customFormat="1" ht="17.100000000000001" customHeight="1" x14ac:dyDescent="0.15">
      <c r="A1131" s="772"/>
      <c r="B1131" s="773"/>
      <c r="C1131" s="774"/>
      <c r="D1131" s="367"/>
      <c r="E1131" s="773"/>
      <c r="F1131" s="773"/>
      <c r="G1131" s="773"/>
      <c r="H1131" s="773"/>
      <c r="I1131" s="773"/>
      <c r="J1131" s="773"/>
      <c r="K1131" s="773"/>
      <c r="L1131" s="773"/>
      <c r="M1131" s="773"/>
      <c r="N1131" s="773"/>
      <c r="O1131" s="773"/>
      <c r="P1131" s="773"/>
      <c r="Q1131" s="773"/>
      <c r="R1131" s="773"/>
      <c r="S1131" s="773"/>
      <c r="T1131" s="773"/>
      <c r="U1131" s="706"/>
      <c r="V1131" s="740"/>
      <c r="W1131" s="708"/>
      <c r="X1131" s="863"/>
      <c r="Y1131" s="863"/>
      <c r="Z1131" s="700"/>
    </row>
    <row r="1132" spans="1:26" s="62" customFormat="1" ht="17.100000000000001" customHeight="1" x14ac:dyDescent="0.15">
      <c r="A1132" s="772"/>
      <c r="B1132" s="773"/>
      <c r="C1132" s="774"/>
      <c r="D1132" s="367"/>
      <c r="E1132" s="773"/>
      <c r="F1132" s="773"/>
      <c r="G1132" s="773"/>
      <c r="H1132" s="773"/>
      <c r="I1132" s="773"/>
      <c r="J1132" s="773"/>
      <c r="K1132" s="773"/>
      <c r="L1132" s="773"/>
      <c r="M1132" s="773"/>
      <c r="N1132" s="773"/>
      <c r="O1132" s="773"/>
      <c r="P1132" s="773"/>
      <c r="Q1132" s="773"/>
      <c r="R1132" s="773"/>
      <c r="S1132" s="773"/>
      <c r="T1132" s="773"/>
      <c r="U1132" s="706"/>
      <c r="V1132" s="740"/>
      <c r="W1132" s="708"/>
      <c r="X1132" s="863"/>
      <c r="Y1132" s="863"/>
      <c r="Z1132" s="700"/>
    </row>
    <row r="1133" spans="1:26" s="62" customFormat="1" ht="17.100000000000001" customHeight="1" x14ac:dyDescent="0.15">
      <c r="A1133" s="772"/>
      <c r="B1133" s="773"/>
      <c r="C1133" s="774"/>
      <c r="D1133" s="367"/>
      <c r="E1133" s="773"/>
      <c r="F1133" s="773"/>
      <c r="G1133" s="773"/>
      <c r="H1133" s="773"/>
      <c r="I1133" s="773"/>
      <c r="J1133" s="773"/>
      <c r="K1133" s="773"/>
      <c r="L1133" s="773"/>
      <c r="M1133" s="773"/>
      <c r="N1133" s="773"/>
      <c r="O1133" s="773"/>
      <c r="P1133" s="773"/>
      <c r="Q1133" s="773"/>
      <c r="R1133" s="773"/>
      <c r="S1133" s="773"/>
      <c r="T1133" s="773"/>
      <c r="U1133" s="706"/>
      <c r="V1133" s="740"/>
      <c r="W1133" s="708"/>
      <c r="X1133" s="863"/>
      <c r="Y1133" s="863"/>
      <c r="Z1133" s="700"/>
    </row>
    <row r="1134" spans="1:26" s="62" customFormat="1" ht="17.100000000000001" customHeight="1" x14ac:dyDescent="0.15">
      <c r="A1134" s="772"/>
      <c r="B1134" s="773"/>
      <c r="C1134" s="774"/>
      <c r="D1134" s="350" t="s">
        <v>20</v>
      </c>
      <c r="E1134" s="773" t="s">
        <v>368</v>
      </c>
      <c r="F1134" s="773"/>
      <c r="G1134" s="773"/>
      <c r="H1134" s="773"/>
      <c r="I1134" s="773"/>
      <c r="J1134" s="773"/>
      <c r="K1134" s="773"/>
      <c r="L1134" s="773"/>
      <c r="M1134" s="773"/>
      <c r="N1134" s="773"/>
      <c r="O1134" s="773"/>
      <c r="P1134" s="773"/>
      <c r="Q1134" s="773"/>
      <c r="R1134" s="773"/>
      <c r="S1134" s="773"/>
      <c r="T1134" s="774"/>
      <c r="U1134" s="706"/>
      <c r="V1134" s="740"/>
      <c r="W1134" s="708"/>
      <c r="X1134" s="863"/>
      <c r="Y1134" s="863"/>
      <c r="Z1134" s="700"/>
    </row>
    <row r="1135" spans="1:26" s="62" customFormat="1" ht="17.100000000000001" customHeight="1" x14ac:dyDescent="0.15">
      <c r="A1135" s="772"/>
      <c r="B1135" s="773"/>
      <c r="C1135" s="774"/>
      <c r="D1135" s="367"/>
      <c r="E1135" s="773"/>
      <c r="F1135" s="773"/>
      <c r="G1135" s="773"/>
      <c r="H1135" s="773"/>
      <c r="I1135" s="773"/>
      <c r="J1135" s="773"/>
      <c r="K1135" s="773"/>
      <c r="L1135" s="773"/>
      <c r="M1135" s="773"/>
      <c r="N1135" s="773"/>
      <c r="O1135" s="773"/>
      <c r="P1135" s="773"/>
      <c r="Q1135" s="773"/>
      <c r="R1135" s="773"/>
      <c r="S1135" s="773"/>
      <c r="T1135" s="774"/>
      <c r="U1135" s="706"/>
      <c r="V1135" s="740"/>
      <c r="W1135" s="708"/>
      <c r="X1135" s="863"/>
      <c r="Y1135" s="863"/>
      <c r="Z1135" s="700"/>
    </row>
    <row r="1136" spans="1:26" s="62" customFormat="1" ht="17.100000000000001" customHeight="1" x14ac:dyDescent="0.15">
      <c r="A1136" s="772"/>
      <c r="B1136" s="773"/>
      <c r="C1136" s="774"/>
      <c r="D1136" s="367"/>
      <c r="E1136" s="368" t="s">
        <v>365</v>
      </c>
      <c r="F1136" s="11" t="s">
        <v>378</v>
      </c>
      <c r="G1136" s="368"/>
      <c r="H1136" s="368"/>
      <c r="I1136" s="368"/>
      <c r="J1136" s="368"/>
      <c r="K1136" s="368"/>
      <c r="L1136" s="368"/>
      <c r="M1136" s="368"/>
      <c r="N1136" s="368"/>
      <c r="O1136" s="368"/>
      <c r="P1136" s="368"/>
      <c r="Q1136" s="368"/>
      <c r="R1136" s="368"/>
      <c r="S1136" s="368"/>
      <c r="T1136" s="368"/>
      <c r="U1136" s="706"/>
      <c r="V1136" s="740"/>
      <c r="W1136" s="708"/>
      <c r="X1136" s="863"/>
      <c r="Y1136" s="863"/>
      <c r="Z1136" s="700"/>
    </row>
    <row r="1137" spans="1:26" s="62" customFormat="1" ht="17.100000000000001" customHeight="1" x14ac:dyDescent="0.15">
      <c r="A1137" s="772"/>
      <c r="B1137" s="773"/>
      <c r="C1137" s="774"/>
      <c r="D1137" s="367"/>
      <c r="E1137" s="368" t="s">
        <v>369</v>
      </c>
      <c r="F1137" s="11" t="s">
        <v>373</v>
      </c>
      <c r="G1137" s="368"/>
      <c r="H1137" s="368"/>
      <c r="I1137" s="368"/>
      <c r="J1137" s="368"/>
      <c r="K1137" s="368"/>
      <c r="L1137" s="368"/>
      <c r="M1137" s="368"/>
      <c r="N1137" s="368"/>
      <c r="O1137" s="368"/>
      <c r="P1137" s="368"/>
      <c r="Q1137" s="368"/>
      <c r="R1137" s="368"/>
      <c r="S1137" s="368"/>
      <c r="T1137" s="368"/>
      <c r="U1137" s="706"/>
      <c r="V1137" s="740"/>
      <c r="W1137" s="708"/>
      <c r="X1137" s="863"/>
      <c r="Y1137" s="863"/>
      <c r="Z1137" s="700"/>
    </row>
    <row r="1138" spans="1:26" s="62" customFormat="1" ht="17.100000000000001" customHeight="1" x14ac:dyDescent="0.15">
      <c r="A1138" s="772"/>
      <c r="B1138" s="773"/>
      <c r="C1138" s="774"/>
      <c r="D1138" s="367"/>
      <c r="E1138" s="368" t="s">
        <v>366</v>
      </c>
      <c r="F1138" s="11" t="s">
        <v>374</v>
      </c>
      <c r="G1138" s="368"/>
      <c r="H1138" s="368"/>
      <c r="I1138" s="368"/>
      <c r="J1138" s="368"/>
      <c r="K1138" s="368"/>
      <c r="L1138" s="368"/>
      <c r="M1138" s="368"/>
      <c r="N1138" s="368"/>
      <c r="O1138" s="368"/>
      <c r="P1138" s="368"/>
      <c r="Q1138" s="368"/>
      <c r="R1138" s="368"/>
      <c r="S1138" s="368"/>
      <c r="T1138" s="368"/>
      <c r="U1138" s="706"/>
      <c r="V1138" s="740"/>
      <c r="W1138" s="708"/>
      <c r="X1138" s="863"/>
      <c r="Y1138" s="863"/>
      <c r="Z1138" s="700"/>
    </row>
    <row r="1139" spans="1:26" s="62" customFormat="1" ht="17.100000000000001" customHeight="1" x14ac:dyDescent="0.15">
      <c r="A1139" s="772"/>
      <c r="B1139" s="773"/>
      <c r="C1139" s="774"/>
      <c r="D1139" s="367"/>
      <c r="E1139" s="368" t="s">
        <v>367</v>
      </c>
      <c r="F1139" s="11" t="s">
        <v>375</v>
      </c>
      <c r="G1139" s="368"/>
      <c r="H1139" s="368"/>
      <c r="I1139" s="368"/>
      <c r="J1139" s="368"/>
      <c r="K1139" s="368"/>
      <c r="L1139" s="368"/>
      <c r="M1139" s="368"/>
      <c r="N1139" s="368"/>
      <c r="O1139" s="368"/>
      <c r="P1139" s="368"/>
      <c r="Q1139" s="368"/>
      <c r="R1139" s="368"/>
      <c r="S1139" s="368"/>
      <c r="T1139" s="368"/>
      <c r="U1139" s="706"/>
      <c r="V1139" s="740"/>
      <c r="W1139" s="708"/>
      <c r="X1139" s="863"/>
      <c r="Y1139" s="863"/>
      <c r="Z1139" s="700"/>
    </row>
    <row r="1140" spans="1:26" s="62" customFormat="1" ht="17.100000000000001" customHeight="1" x14ac:dyDescent="0.15">
      <c r="A1140" s="772"/>
      <c r="B1140" s="773"/>
      <c r="C1140" s="774"/>
      <c r="D1140" s="367"/>
      <c r="E1140" s="368" t="s">
        <v>370</v>
      </c>
      <c r="F1140" s="11" t="s">
        <v>376</v>
      </c>
      <c r="G1140" s="368"/>
      <c r="H1140" s="368"/>
      <c r="I1140" s="368"/>
      <c r="J1140" s="368"/>
      <c r="K1140" s="368"/>
      <c r="L1140" s="368"/>
      <c r="M1140" s="368"/>
      <c r="N1140" s="368"/>
      <c r="O1140" s="368"/>
      <c r="P1140" s="368"/>
      <c r="Q1140" s="368"/>
      <c r="R1140" s="368"/>
      <c r="S1140" s="368"/>
      <c r="T1140" s="368"/>
      <c r="U1140" s="706"/>
      <c r="V1140" s="740"/>
      <c r="W1140" s="708"/>
      <c r="X1140" s="863"/>
      <c r="Y1140" s="863"/>
      <c r="Z1140" s="700"/>
    </row>
    <row r="1141" spans="1:26" s="62" customFormat="1" ht="17.100000000000001" customHeight="1" x14ac:dyDescent="0.15">
      <c r="A1141" s="772"/>
      <c r="B1141" s="773"/>
      <c r="C1141" s="774"/>
      <c r="D1141" s="367"/>
      <c r="E1141" s="368" t="s">
        <v>371</v>
      </c>
      <c r="F1141" s="773" t="s">
        <v>377</v>
      </c>
      <c r="G1141" s="773"/>
      <c r="H1141" s="773"/>
      <c r="I1141" s="773"/>
      <c r="J1141" s="773"/>
      <c r="K1141" s="773"/>
      <c r="L1141" s="773"/>
      <c r="M1141" s="773"/>
      <c r="N1141" s="773"/>
      <c r="O1141" s="773"/>
      <c r="P1141" s="773"/>
      <c r="Q1141" s="773"/>
      <c r="R1141" s="773"/>
      <c r="S1141" s="773"/>
      <c r="T1141" s="774"/>
      <c r="U1141" s="706"/>
      <c r="V1141" s="740"/>
      <c r="W1141" s="708"/>
      <c r="X1141" s="863"/>
      <c r="Y1141" s="863"/>
      <c r="Z1141" s="700"/>
    </row>
    <row r="1142" spans="1:26" s="62" customFormat="1" ht="17.100000000000001" customHeight="1" x14ac:dyDescent="0.15">
      <c r="A1142" s="772"/>
      <c r="B1142" s="773"/>
      <c r="C1142" s="774"/>
      <c r="D1142" s="367"/>
      <c r="E1142" s="368"/>
      <c r="F1142" s="773"/>
      <c r="G1142" s="773"/>
      <c r="H1142" s="773"/>
      <c r="I1142" s="773"/>
      <c r="J1142" s="773"/>
      <c r="K1142" s="773"/>
      <c r="L1142" s="773"/>
      <c r="M1142" s="773"/>
      <c r="N1142" s="773"/>
      <c r="O1142" s="773"/>
      <c r="P1142" s="773"/>
      <c r="Q1142" s="773"/>
      <c r="R1142" s="773"/>
      <c r="S1142" s="773"/>
      <c r="T1142" s="774"/>
      <c r="U1142" s="706"/>
      <c r="V1142" s="740"/>
      <c r="W1142" s="708"/>
      <c r="X1142" s="863"/>
      <c r="Y1142" s="863"/>
      <c r="Z1142" s="700"/>
    </row>
    <row r="1143" spans="1:26" s="62" customFormat="1" ht="17.100000000000001" customHeight="1" x14ac:dyDescent="0.15">
      <c r="A1143" s="772"/>
      <c r="B1143" s="773"/>
      <c r="C1143" s="774"/>
      <c r="D1143" s="367"/>
      <c r="E1143" s="368" t="s">
        <v>372</v>
      </c>
      <c r="F1143" s="11" t="s">
        <v>379</v>
      </c>
      <c r="G1143" s="368"/>
      <c r="H1143" s="368"/>
      <c r="I1143" s="368"/>
      <c r="J1143" s="368"/>
      <c r="K1143" s="368"/>
      <c r="L1143" s="368"/>
      <c r="M1143" s="368"/>
      <c r="N1143" s="368"/>
      <c r="O1143" s="368"/>
      <c r="P1143" s="368"/>
      <c r="Q1143" s="368"/>
      <c r="R1143" s="368"/>
      <c r="S1143" s="368"/>
      <c r="T1143" s="368"/>
      <c r="U1143" s="706"/>
      <c r="V1143" s="740"/>
      <c r="W1143" s="708"/>
      <c r="X1143" s="863"/>
      <c r="Y1143" s="863"/>
      <c r="Z1143" s="700"/>
    </row>
    <row r="1144" spans="1:26" s="62" customFormat="1" ht="17.100000000000001" customHeight="1" x14ac:dyDescent="0.15">
      <c r="A1144" s="772"/>
      <c r="B1144" s="773"/>
      <c r="C1144" s="774"/>
      <c r="D1144" s="350" t="s">
        <v>21</v>
      </c>
      <c r="E1144" s="773" t="s">
        <v>362</v>
      </c>
      <c r="F1144" s="773"/>
      <c r="G1144" s="773"/>
      <c r="H1144" s="773"/>
      <c r="I1144" s="773"/>
      <c r="J1144" s="773"/>
      <c r="K1144" s="773"/>
      <c r="L1144" s="773"/>
      <c r="M1144" s="773"/>
      <c r="N1144" s="773"/>
      <c r="O1144" s="773"/>
      <c r="P1144" s="773"/>
      <c r="Q1144" s="773"/>
      <c r="R1144" s="773"/>
      <c r="S1144" s="773"/>
      <c r="T1144" s="773"/>
      <c r="U1144" s="706"/>
      <c r="V1144" s="740"/>
      <c r="W1144" s="708"/>
      <c r="X1144" s="863"/>
      <c r="Y1144" s="863"/>
      <c r="Z1144" s="700"/>
    </row>
    <row r="1145" spans="1:26" s="62" customFormat="1" ht="17.100000000000001" customHeight="1" x14ac:dyDescent="0.15">
      <c r="A1145" s="772"/>
      <c r="B1145" s="773"/>
      <c r="C1145" s="774"/>
      <c r="D1145" s="367"/>
      <c r="E1145" s="773"/>
      <c r="F1145" s="773"/>
      <c r="G1145" s="773"/>
      <c r="H1145" s="773"/>
      <c r="I1145" s="773"/>
      <c r="J1145" s="773"/>
      <c r="K1145" s="773"/>
      <c r="L1145" s="773"/>
      <c r="M1145" s="773"/>
      <c r="N1145" s="773"/>
      <c r="O1145" s="773"/>
      <c r="P1145" s="773"/>
      <c r="Q1145" s="773"/>
      <c r="R1145" s="773"/>
      <c r="S1145" s="773"/>
      <c r="T1145" s="773"/>
      <c r="U1145" s="706"/>
      <c r="V1145" s="740"/>
      <c r="W1145" s="708"/>
      <c r="X1145" s="863"/>
      <c r="Y1145" s="863"/>
      <c r="Z1145" s="700"/>
    </row>
    <row r="1146" spans="1:26" s="62" customFormat="1" ht="17.100000000000001" customHeight="1" x14ac:dyDescent="0.15">
      <c r="A1146" s="772"/>
      <c r="B1146" s="773"/>
      <c r="C1146" s="774"/>
      <c r="D1146" s="367"/>
      <c r="E1146" s="773"/>
      <c r="F1146" s="773"/>
      <c r="G1146" s="773"/>
      <c r="H1146" s="773"/>
      <c r="I1146" s="773"/>
      <c r="J1146" s="773"/>
      <c r="K1146" s="773"/>
      <c r="L1146" s="773"/>
      <c r="M1146" s="773"/>
      <c r="N1146" s="773"/>
      <c r="O1146" s="773"/>
      <c r="P1146" s="773"/>
      <c r="Q1146" s="773"/>
      <c r="R1146" s="773"/>
      <c r="S1146" s="773"/>
      <c r="T1146" s="773"/>
      <c r="U1146" s="706"/>
      <c r="V1146" s="740"/>
      <c r="W1146" s="708"/>
      <c r="X1146" s="863"/>
      <c r="Y1146" s="863"/>
      <c r="Z1146" s="700"/>
    </row>
    <row r="1147" spans="1:26" s="62" customFormat="1" ht="17.100000000000001" customHeight="1" x14ac:dyDescent="0.15">
      <c r="A1147" s="772"/>
      <c r="B1147" s="773"/>
      <c r="C1147" s="774"/>
      <c r="D1147" s="367"/>
      <c r="E1147" s="773"/>
      <c r="F1147" s="773"/>
      <c r="G1147" s="773"/>
      <c r="H1147" s="773"/>
      <c r="I1147" s="773"/>
      <c r="J1147" s="773"/>
      <c r="K1147" s="773"/>
      <c r="L1147" s="773"/>
      <c r="M1147" s="773"/>
      <c r="N1147" s="773"/>
      <c r="O1147" s="773"/>
      <c r="P1147" s="773"/>
      <c r="Q1147" s="773"/>
      <c r="R1147" s="773"/>
      <c r="S1147" s="773"/>
      <c r="T1147" s="773"/>
      <c r="U1147" s="706"/>
      <c r="V1147" s="740"/>
      <c r="W1147" s="708"/>
      <c r="X1147" s="863"/>
      <c r="Y1147" s="863"/>
      <c r="Z1147" s="700"/>
    </row>
    <row r="1148" spans="1:26" s="62" customFormat="1" ht="17.100000000000001" customHeight="1" x14ac:dyDescent="0.15">
      <c r="A1148" s="848"/>
      <c r="B1148" s="775"/>
      <c r="C1148" s="776"/>
      <c r="D1148" s="372"/>
      <c r="E1148" s="775"/>
      <c r="F1148" s="775"/>
      <c r="G1148" s="775"/>
      <c r="H1148" s="775"/>
      <c r="I1148" s="775"/>
      <c r="J1148" s="775"/>
      <c r="K1148" s="775"/>
      <c r="L1148" s="775"/>
      <c r="M1148" s="775"/>
      <c r="N1148" s="775"/>
      <c r="O1148" s="775"/>
      <c r="P1148" s="775"/>
      <c r="Q1148" s="775"/>
      <c r="R1148" s="775"/>
      <c r="S1148" s="775"/>
      <c r="T1148" s="775"/>
      <c r="U1148" s="709"/>
      <c r="V1148" s="710"/>
      <c r="W1148" s="711"/>
      <c r="X1148" s="864"/>
      <c r="Y1148" s="864"/>
      <c r="Z1148" s="768"/>
    </row>
    <row r="1149" spans="1:26" s="62" customFormat="1" ht="17.100000000000001" customHeight="1" x14ac:dyDescent="0.15">
      <c r="A1149" s="762" t="s">
        <v>843</v>
      </c>
      <c r="B1149" s="770"/>
      <c r="C1149" s="771"/>
      <c r="D1149" s="712" t="s">
        <v>844</v>
      </c>
      <c r="E1149" s="713"/>
      <c r="F1149" s="713"/>
      <c r="G1149" s="713"/>
      <c r="H1149" s="713"/>
      <c r="I1149" s="713"/>
      <c r="J1149" s="713"/>
      <c r="K1149" s="713"/>
      <c r="L1149" s="713"/>
      <c r="M1149" s="713"/>
      <c r="N1149" s="713"/>
      <c r="O1149" s="713"/>
      <c r="P1149" s="713"/>
      <c r="Q1149" s="713"/>
      <c r="R1149" s="713"/>
      <c r="S1149" s="713"/>
      <c r="T1149" s="714"/>
      <c r="U1149" s="703" t="s">
        <v>845</v>
      </c>
      <c r="V1149" s="704"/>
      <c r="W1149" s="705"/>
      <c r="X1149" s="882"/>
      <c r="Y1149" s="725"/>
      <c r="Z1149" s="883"/>
    </row>
    <row r="1150" spans="1:26" s="62" customFormat="1" ht="17.100000000000001" customHeight="1" x14ac:dyDescent="0.15">
      <c r="A1150" s="772"/>
      <c r="B1150" s="773"/>
      <c r="C1150" s="774"/>
      <c r="D1150" s="715"/>
      <c r="E1150" s="716"/>
      <c r="F1150" s="716"/>
      <c r="G1150" s="716"/>
      <c r="H1150" s="716"/>
      <c r="I1150" s="716"/>
      <c r="J1150" s="716"/>
      <c r="K1150" s="716"/>
      <c r="L1150" s="716"/>
      <c r="M1150" s="716"/>
      <c r="N1150" s="716"/>
      <c r="O1150" s="716"/>
      <c r="P1150" s="716"/>
      <c r="Q1150" s="716"/>
      <c r="R1150" s="716"/>
      <c r="S1150" s="716"/>
      <c r="T1150" s="717"/>
      <c r="U1150" s="706"/>
      <c r="V1150" s="740"/>
      <c r="W1150" s="708"/>
      <c r="X1150" s="785"/>
      <c r="Y1150" s="726"/>
      <c r="Z1150" s="884"/>
    </row>
    <row r="1151" spans="1:26" s="62" customFormat="1" ht="17.100000000000001" customHeight="1" x14ac:dyDescent="0.15">
      <c r="A1151" s="772"/>
      <c r="B1151" s="773"/>
      <c r="C1151" s="774"/>
      <c r="D1151" s="715"/>
      <c r="E1151" s="716"/>
      <c r="F1151" s="716"/>
      <c r="G1151" s="716"/>
      <c r="H1151" s="716"/>
      <c r="I1151" s="716"/>
      <c r="J1151" s="716"/>
      <c r="K1151" s="716"/>
      <c r="L1151" s="716"/>
      <c r="M1151" s="716"/>
      <c r="N1151" s="716"/>
      <c r="O1151" s="716"/>
      <c r="P1151" s="716"/>
      <c r="Q1151" s="716"/>
      <c r="R1151" s="716"/>
      <c r="S1151" s="716"/>
      <c r="T1151" s="717"/>
      <c r="U1151" s="706"/>
      <c r="V1151" s="740"/>
      <c r="W1151" s="708"/>
      <c r="X1151" s="785"/>
      <c r="Y1151" s="726"/>
      <c r="Z1151" s="884"/>
    </row>
    <row r="1152" spans="1:26" s="62" customFormat="1" ht="17.100000000000001" customHeight="1" x14ac:dyDescent="0.15">
      <c r="A1152" s="772"/>
      <c r="B1152" s="773"/>
      <c r="C1152" s="774"/>
      <c r="D1152" s="715"/>
      <c r="E1152" s="716"/>
      <c r="F1152" s="716"/>
      <c r="G1152" s="716"/>
      <c r="H1152" s="716"/>
      <c r="I1152" s="716"/>
      <c r="J1152" s="716"/>
      <c r="K1152" s="716"/>
      <c r="L1152" s="716"/>
      <c r="M1152" s="716"/>
      <c r="N1152" s="716"/>
      <c r="O1152" s="716"/>
      <c r="P1152" s="716"/>
      <c r="Q1152" s="716"/>
      <c r="R1152" s="716"/>
      <c r="S1152" s="716"/>
      <c r="T1152" s="717"/>
      <c r="U1152" s="706"/>
      <c r="V1152" s="740"/>
      <c r="W1152" s="708"/>
      <c r="X1152" s="785"/>
      <c r="Y1152" s="726"/>
      <c r="Z1152" s="884"/>
    </row>
    <row r="1153" spans="1:26" s="62" customFormat="1" ht="17.100000000000001" customHeight="1" x14ac:dyDescent="0.15">
      <c r="A1153" s="772"/>
      <c r="B1153" s="773"/>
      <c r="C1153" s="774"/>
      <c r="D1153" s="718"/>
      <c r="E1153" s="719"/>
      <c r="F1153" s="719"/>
      <c r="G1153" s="719"/>
      <c r="H1153" s="719"/>
      <c r="I1153" s="719"/>
      <c r="J1153" s="719"/>
      <c r="K1153" s="719"/>
      <c r="L1153" s="719"/>
      <c r="M1153" s="719"/>
      <c r="N1153" s="719"/>
      <c r="O1153" s="719"/>
      <c r="P1153" s="719"/>
      <c r="Q1153" s="719"/>
      <c r="R1153" s="719"/>
      <c r="S1153" s="719"/>
      <c r="T1153" s="720"/>
      <c r="U1153" s="706"/>
      <c r="V1153" s="740"/>
      <c r="W1153" s="708"/>
      <c r="X1153" s="785"/>
      <c r="Y1153" s="726"/>
      <c r="Z1153" s="884"/>
    </row>
    <row r="1154" spans="1:26" s="62" customFormat="1" ht="17.100000000000001" customHeight="1" x14ac:dyDescent="0.15">
      <c r="A1154" s="889" t="s">
        <v>846</v>
      </c>
      <c r="B1154" s="889"/>
      <c r="C1154" s="889"/>
      <c r="D1154" s="762" t="s">
        <v>763</v>
      </c>
      <c r="E1154" s="770"/>
      <c r="F1154" s="770"/>
      <c r="G1154" s="770"/>
      <c r="H1154" s="770"/>
      <c r="I1154" s="770"/>
      <c r="J1154" s="770"/>
      <c r="K1154" s="770"/>
      <c r="L1154" s="770"/>
      <c r="M1154" s="770"/>
      <c r="N1154" s="770"/>
      <c r="O1154" s="770"/>
      <c r="P1154" s="770"/>
      <c r="Q1154" s="770"/>
      <c r="R1154" s="770"/>
      <c r="S1154" s="770"/>
      <c r="T1154" s="771"/>
      <c r="U1154" s="703" t="s">
        <v>847</v>
      </c>
      <c r="V1154" s="704"/>
      <c r="W1154" s="705"/>
      <c r="X1154" s="725"/>
      <c r="Y1154" s="725"/>
      <c r="Z1154" s="725"/>
    </row>
    <row r="1155" spans="1:26" s="62" customFormat="1" ht="17.100000000000001" customHeight="1" x14ac:dyDescent="0.15">
      <c r="A1155" s="889"/>
      <c r="B1155" s="889"/>
      <c r="C1155" s="889"/>
      <c r="D1155" s="772"/>
      <c r="E1155" s="773"/>
      <c r="F1155" s="773"/>
      <c r="G1155" s="773"/>
      <c r="H1155" s="773"/>
      <c r="I1155" s="773"/>
      <c r="J1155" s="773"/>
      <c r="K1155" s="773"/>
      <c r="L1155" s="773"/>
      <c r="M1155" s="773"/>
      <c r="N1155" s="773"/>
      <c r="O1155" s="773"/>
      <c r="P1155" s="773"/>
      <c r="Q1155" s="773"/>
      <c r="R1155" s="773"/>
      <c r="S1155" s="773"/>
      <c r="T1155" s="774"/>
      <c r="U1155" s="706"/>
      <c r="V1155" s="740"/>
      <c r="W1155" s="708"/>
      <c r="X1155" s="726"/>
      <c r="Y1155" s="726"/>
      <c r="Z1155" s="726"/>
    </row>
    <row r="1156" spans="1:26" s="62" customFormat="1" ht="17.100000000000001" customHeight="1" x14ac:dyDescent="0.15">
      <c r="A1156" s="889"/>
      <c r="B1156" s="889"/>
      <c r="C1156" s="889"/>
      <c r="D1156" s="840"/>
      <c r="E1156" s="841"/>
      <c r="F1156" s="841"/>
      <c r="G1156" s="841"/>
      <c r="H1156" s="841"/>
      <c r="I1156" s="841"/>
      <c r="J1156" s="841"/>
      <c r="K1156" s="841"/>
      <c r="L1156" s="841"/>
      <c r="M1156" s="841"/>
      <c r="N1156" s="841"/>
      <c r="O1156" s="841"/>
      <c r="P1156" s="841"/>
      <c r="Q1156" s="841"/>
      <c r="R1156" s="841"/>
      <c r="S1156" s="841"/>
      <c r="T1156" s="842"/>
      <c r="U1156" s="706"/>
      <c r="V1156" s="740"/>
      <c r="W1156" s="708"/>
      <c r="X1156" s="726"/>
      <c r="Y1156" s="726"/>
      <c r="Z1156" s="726"/>
    </row>
    <row r="1157" spans="1:26" s="62" customFormat="1" ht="17.100000000000001" customHeight="1" x14ac:dyDescent="0.15">
      <c r="A1157" s="889"/>
      <c r="B1157" s="889"/>
      <c r="C1157" s="889"/>
      <c r="D1157" s="322" t="s">
        <v>477</v>
      </c>
      <c r="E1157" s="773" t="s">
        <v>478</v>
      </c>
      <c r="F1157" s="773"/>
      <c r="G1157" s="773"/>
      <c r="H1157" s="773"/>
      <c r="I1157" s="773"/>
      <c r="J1157" s="773"/>
      <c r="K1157" s="773"/>
      <c r="L1157" s="773"/>
      <c r="M1157" s="773"/>
      <c r="N1157" s="773"/>
      <c r="O1157" s="773"/>
      <c r="P1157" s="773"/>
      <c r="Q1157" s="773"/>
      <c r="R1157" s="773"/>
      <c r="S1157" s="773"/>
      <c r="T1157" s="774"/>
      <c r="U1157" s="706"/>
      <c r="V1157" s="740"/>
      <c r="W1157" s="708"/>
      <c r="X1157" s="726"/>
      <c r="Y1157" s="726"/>
      <c r="Z1157" s="726"/>
    </row>
    <row r="1158" spans="1:26" s="62" customFormat="1" ht="17.100000000000001" customHeight="1" x14ac:dyDescent="0.15">
      <c r="A1158" s="889"/>
      <c r="B1158" s="889"/>
      <c r="C1158" s="889"/>
      <c r="D1158" s="322"/>
      <c r="E1158" s="773"/>
      <c r="F1158" s="773"/>
      <c r="G1158" s="773"/>
      <c r="H1158" s="773"/>
      <c r="I1158" s="773"/>
      <c r="J1158" s="773"/>
      <c r="K1158" s="773"/>
      <c r="L1158" s="773"/>
      <c r="M1158" s="773"/>
      <c r="N1158" s="773"/>
      <c r="O1158" s="773"/>
      <c r="P1158" s="773"/>
      <c r="Q1158" s="773"/>
      <c r="R1158" s="773"/>
      <c r="S1158" s="773"/>
      <c r="T1158" s="774"/>
      <c r="U1158" s="706"/>
      <c r="V1158" s="740"/>
      <c r="W1158" s="708"/>
      <c r="X1158" s="726"/>
      <c r="Y1158" s="726"/>
      <c r="Z1158" s="726"/>
    </row>
    <row r="1159" spans="1:26" s="62" customFormat="1" ht="17.100000000000001" customHeight="1" x14ac:dyDescent="0.15">
      <c r="A1159" s="889"/>
      <c r="B1159" s="889"/>
      <c r="C1159" s="889"/>
      <c r="D1159" s="322"/>
      <c r="E1159" s="773"/>
      <c r="F1159" s="773"/>
      <c r="G1159" s="773"/>
      <c r="H1159" s="773"/>
      <c r="I1159" s="773"/>
      <c r="J1159" s="773"/>
      <c r="K1159" s="773"/>
      <c r="L1159" s="773"/>
      <c r="M1159" s="773"/>
      <c r="N1159" s="773"/>
      <c r="O1159" s="773"/>
      <c r="P1159" s="773"/>
      <c r="Q1159" s="773"/>
      <c r="R1159" s="773"/>
      <c r="S1159" s="773"/>
      <c r="T1159" s="774"/>
      <c r="U1159" s="706"/>
      <c r="V1159" s="740"/>
      <c r="W1159" s="708"/>
      <c r="X1159" s="726"/>
      <c r="Y1159" s="726"/>
      <c r="Z1159" s="726"/>
    </row>
    <row r="1160" spans="1:26" s="62" customFormat="1" ht="17.100000000000001" customHeight="1" x14ac:dyDescent="0.15">
      <c r="A1160" s="889"/>
      <c r="B1160" s="889"/>
      <c r="C1160" s="889"/>
      <c r="D1160" s="322" t="s">
        <v>20</v>
      </c>
      <c r="E1160" s="773" t="s">
        <v>479</v>
      </c>
      <c r="F1160" s="773"/>
      <c r="G1160" s="773"/>
      <c r="H1160" s="773"/>
      <c r="I1160" s="773"/>
      <c r="J1160" s="773"/>
      <c r="K1160" s="773"/>
      <c r="L1160" s="773"/>
      <c r="M1160" s="773"/>
      <c r="N1160" s="773"/>
      <c r="O1160" s="773"/>
      <c r="P1160" s="773"/>
      <c r="Q1160" s="773"/>
      <c r="R1160" s="773"/>
      <c r="S1160" s="773"/>
      <c r="T1160" s="774"/>
      <c r="U1160" s="706"/>
      <c r="V1160" s="740"/>
      <c r="W1160" s="708"/>
      <c r="X1160" s="726"/>
      <c r="Y1160" s="726"/>
      <c r="Z1160" s="726"/>
    </row>
    <row r="1161" spans="1:26" s="62" customFormat="1" ht="17.100000000000001" customHeight="1" x14ac:dyDescent="0.15">
      <c r="A1161" s="889"/>
      <c r="B1161" s="889"/>
      <c r="C1161" s="889"/>
      <c r="D1161" s="322"/>
      <c r="E1161" s="773"/>
      <c r="F1161" s="773"/>
      <c r="G1161" s="773"/>
      <c r="H1161" s="773"/>
      <c r="I1161" s="773"/>
      <c r="J1161" s="773"/>
      <c r="K1161" s="773"/>
      <c r="L1161" s="773"/>
      <c r="M1161" s="773"/>
      <c r="N1161" s="773"/>
      <c r="O1161" s="773"/>
      <c r="P1161" s="773"/>
      <c r="Q1161" s="773"/>
      <c r="R1161" s="773"/>
      <c r="S1161" s="773"/>
      <c r="T1161" s="774"/>
      <c r="U1161" s="706"/>
      <c r="V1161" s="740"/>
      <c r="W1161" s="708"/>
      <c r="X1161" s="726"/>
      <c r="Y1161" s="726"/>
      <c r="Z1161" s="726"/>
    </row>
    <row r="1162" spans="1:26" s="62" customFormat="1" ht="17.100000000000001" customHeight="1" x14ac:dyDescent="0.15">
      <c r="A1162" s="889"/>
      <c r="B1162" s="889"/>
      <c r="C1162" s="889"/>
      <c r="D1162" s="322"/>
      <c r="E1162" s="773"/>
      <c r="F1162" s="773"/>
      <c r="G1162" s="773"/>
      <c r="H1162" s="773"/>
      <c r="I1162" s="773"/>
      <c r="J1162" s="773"/>
      <c r="K1162" s="773"/>
      <c r="L1162" s="773"/>
      <c r="M1162" s="773"/>
      <c r="N1162" s="773"/>
      <c r="O1162" s="773"/>
      <c r="P1162" s="773"/>
      <c r="Q1162" s="773"/>
      <c r="R1162" s="773"/>
      <c r="S1162" s="773"/>
      <c r="T1162" s="774"/>
      <c r="U1162" s="706"/>
      <c r="V1162" s="740"/>
      <c r="W1162" s="708"/>
      <c r="X1162" s="726"/>
      <c r="Y1162" s="726"/>
      <c r="Z1162" s="726"/>
    </row>
    <row r="1163" spans="1:26" s="62" customFormat="1" ht="17.100000000000001" customHeight="1" x14ac:dyDescent="0.15">
      <c r="A1163" s="889"/>
      <c r="B1163" s="889"/>
      <c r="C1163" s="889"/>
      <c r="D1163" s="323"/>
      <c r="E1163" s="775"/>
      <c r="F1163" s="775"/>
      <c r="G1163" s="775"/>
      <c r="H1163" s="775"/>
      <c r="I1163" s="775"/>
      <c r="J1163" s="775"/>
      <c r="K1163" s="775"/>
      <c r="L1163" s="775"/>
      <c r="M1163" s="775"/>
      <c r="N1163" s="775"/>
      <c r="O1163" s="775"/>
      <c r="P1163" s="775"/>
      <c r="Q1163" s="775"/>
      <c r="R1163" s="775"/>
      <c r="S1163" s="775"/>
      <c r="T1163" s="776"/>
      <c r="U1163" s="709"/>
      <c r="V1163" s="710"/>
      <c r="W1163" s="711"/>
      <c r="X1163" s="891"/>
      <c r="Y1163" s="891"/>
      <c r="Z1163" s="891"/>
    </row>
    <row r="1164" spans="1:26" s="62" customFormat="1" ht="17.100000000000001" customHeight="1" x14ac:dyDescent="0.15">
      <c r="A1164" s="889" t="s">
        <v>753</v>
      </c>
      <c r="B1164" s="889"/>
      <c r="C1164" s="889"/>
      <c r="D1164" s="762" t="s">
        <v>698</v>
      </c>
      <c r="E1164" s="770"/>
      <c r="F1164" s="770"/>
      <c r="G1164" s="770"/>
      <c r="H1164" s="770"/>
      <c r="I1164" s="770"/>
      <c r="J1164" s="770"/>
      <c r="K1164" s="770"/>
      <c r="L1164" s="770"/>
      <c r="M1164" s="770"/>
      <c r="N1164" s="770"/>
      <c r="O1164" s="770"/>
      <c r="P1164" s="770"/>
      <c r="Q1164" s="770"/>
      <c r="R1164" s="770"/>
      <c r="S1164" s="770"/>
      <c r="T1164" s="771"/>
      <c r="U1164" s="703" t="s">
        <v>704</v>
      </c>
      <c r="V1164" s="704"/>
      <c r="W1164" s="705"/>
      <c r="X1164" s="725"/>
      <c r="Y1164" s="725"/>
      <c r="Z1164" s="725"/>
    </row>
    <row r="1165" spans="1:26" s="62" customFormat="1" ht="17.100000000000001" customHeight="1" x14ac:dyDescent="0.15">
      <c r="A1165" s="889"/>
      <c r="B1165" s="889"/>
      <c r="C1165" s="889"/>
      <c r="D1165" s="772"/>
      <c r="E1165" s="773"/>
      <c r="F1165" s="773"/>
      <c r="G1165" s="773"/>
      <c r="H1165" s="773"/>
      <c r="I1165" s="773"/>
      <c r="J1165" s="773"/>
      <c r="K1165" s="773"/>
      <c r="L1165" s="773"/>
      <c r="M1165" s="773"/>
      <c r="N1165" s="773"/>
      <c r="O1165" s="773"/>
      <c r="P1165" s="773"/>
      <c r="Q1165" s="773"/>
      <c r="R1165" s="773"/>
      <c r="S1165" s="773"/>
      <c r="T1165" s="774"/>
      <c r="U1165" s="706"/>
      <c r="V1165" s="740"/>
      <c r="W1165" s="708"/>
      <c r="X1165" s="726"/>
      <c r="Y1165" s="726"/>
      <c r="Z1165" s="726"/>
    </row>
    <row r="1166" spans="1:26" s="62" customFormat="1" ht="17.100000000000001" customHeight="1" x14ac:dyDescent="0.15">
      <c r="A1166" s="889"/>
      <c r="B1166" s="889"/>
      <c r="C1166" s="889"/>
      <c r="D1166" s="772"/>
      <c r="E1166" s="773"/>
      <c r="F1166" s="773"/>
      <c r="G1166" s="773"/>
      <c r="H1166" s="773"/>
      <c r="I1166" s="773"/>
      <c r="J1166" s="773"/>
      <c r="K1166" s="773"/>
      <c r="L1166" s="773"/>
      <c r="M1166" s="773"/>
      <c r="N1166" s="773"/>
      <c r="O1166" s="773"/>
      <c r="P1166" s="773"/>
      <c r="Q1166" s="773"/>
      <c r="R1166" s="773"/>
      <c r="S1166" s="773"/>
      <c r="T1166" s="774"/>
      <c r="U1166" s="706"/>
      <c r="V1166" s="740"/>
      <c r="W1166" s="708"/>
      <c r="X1166" s="726"/>
      <c r="Y1166" s="726"/>
      <c r="Z1166" s="726"/>
    </row>
    <row r="1167" spans="1:26" s="62" customFormat="1" ht="17.100000000000001" customHeight="1" x14ac:dyDescent="0.15">
      <c r="A1167" s="889"/>
      <c r="B1167" s="889"/>
      <c r="C1167" s="889"/>
      <c r="D1167" s="772"/>
      <c r="E1167" s="773"/>
      <c r="F1167" s="773"/>
      <c r="G1167" s="773"/>
      <c r="H1167" s="773"/>
      <c r="I1167" s="773"/>
      <c r="J1167" s="773"/>
      <c r="K1167" s="773"/>
      <c r="L1167" s="773"/>
      <c r="M1167" s="773"/>
      <c r="N1167" s="773"/>
      <c r="O1167" s="773"/>
      <c r="P1167" s="773"/>
      <c r="Q1167" s="773"/>
      <c r="R1167" s="773"/>
      <c r="S1167" s="773"/>
      <c r="T1167" s="774"/>
      <c r="U1167" s="706"/>
      <c r="V1167" s="740"/>
      <c r="W1167" s="708"/>
      <c r="X1167" s="726"/>
      <c r="Y1167" s="726"/>
      <c r="Z1167" s="726"/>
    </row>
    <row r="1168" spans="1:26" s="62" customFormat="1" ht="17.100000000000001" customHeight="1" x14ac:dyDescent="0.15">
      <c r="A1168" s="889"/>
      <c r="B1168" s="889"/>
      <c r="C1168" s="889"/>
      <c r="D1168" s="840"/>
      <c r="E1168" s="841"/>
      <c r="F1168" s="841"/>
      <c r="G1168" s="841"/>
      <c r="H1168" s="841"/>
      <c r="I1168" s="841"/>
      <c r="J1168" s="841"/>
      <c r="K1168" s="841"/>
      <c r="L1168" s="841"/>
      <c r="M1168" s="841"/>
      <c r="N1168" s="841"/>
      <c r="O1168" s="841"/>
      <c r="P1168" s="841"/>
      <c r="Q1168" s="841"/>
      <c r="R1168" s="841"/>
      <c r="S1168" s="841"/>
      <c r="T1168" s="842"/>
      <c r="U1168" s="706"/>
      <c r="V1168" s="740"/>
      <c r="W1168" s="708"/>
      <c r="X1168" s="726"/>
      <c r="Y1168" s="726"/>
      <c r="Z1168" s="726"/>
    </row>
    <row r="1169" spans="1:26" s="62" customFormat="1" ht="17.100000000000001" customHeight="1" x14ac:dyDescent="0.15">
      <c r="A1169" s="889"/>
      <c r="B1169" s="889"/>
      <c r="C1169" s="889"/>
      <c r="D1169" s="6" t="s">
        <v>22</v>
      </c>
      <c r="E1169" s="24" t="s">
        <v>848</v>
      </c>
      <c r="F1169" s="24"/>
      <c r="G1169" s="24"/>
      <c r="H1169" s="24"/>
      <c r="I1169" s="24"/>
      <c r="J1169" s="24"/>
      <c r="K1169" s="390"/>
      <c r="L1169" s="390"/>
      <c r="M1169" s="390"/>
      <c r="N1169" s="390"/>
      <c r="O1169" s="390"/>
      <c r="P1169" s="7"/>
      <c r="Q1169" s="7"/>
      <c r="R1169" s="7"/>
      <c r="S1169" s="390"/>
      <c r="T1169" s="390"/>
      <c r="U1169" s="706"/>
      <c r="V1169" s="740"/>
      <c r="W1169" s="708"/>
      <c r="X1169" s="726"/>
      <c r="Y1169" s="726"/>
      <c r="Z1169" s="726"/>
    </row>
    <row r="1170" spans="1:26" s="62" customFormat="1" ht="17.100000000000001" customHeight="1" x14ac:dyDescent="0.15">
      <c r="A1170" s="889"/>
      <c r="B1170" s="889"/>
      <c r="C1170" s="889"/>
      <c r="D1170" s="6"/>
      <c r="E1170" s="24" t="s">
        <v>699</v>
      </c>
      <c r="F1170" s="24"/>
      <c r="G1170" s="24"/>
      <c r="H1170" s="24"/>
      <c r="I1170" s="24"/>
      <c r="J1170" s="24"/>
      <c r="K1170" s="390"/>
      <c r="L1170" s="390"/>
      <c r="M1170" s="390"/>
      <c r="N1170" s="390"/>
      <c r="O1170" s="390"/>
      <c r="P1170" s="7"/>
      <c r="Q1170" s="7"/>
      <c r="R1170" s="7"/>
      <c r="S1170" s="390"/>
      <c r="T1170" s="390"/>
      <c r="U1170" s="706"/>
      <c r="V1170" s="740"/>
      <c r="W1170" s="708"/>
      <c r="X1170" s="726"/>
      <c r="Y1170" s="726"/>
      <c r="Z1170" s="726"/>
    </row>
    <row r="1171" spans="1:26" s="62" customFormat="1" ht="17.100000000000001" customHeight="1" x14ac:dyDescent="0.15">
      <c r="A1171" s="889"/>
      <c r="B1171" s="889"/>
      <c r="C1171" s="889"/>
      <c r="D1171" s="6"/>
      <c r="E1171" s="25" t="s">
        <v>8</v>
      </c>
      <c r="F1171" s="773" t="s">
        <v>700</v>
      </c>
      <c r="G1171" s="773"/>
      <c r="H1171" s="773"/>
      <c r="I1171" s="773"/>
      <c r="J1171" s="773"/>
      <c r="K1171" s="773"/>
      <c r="L1171" s="773"/>
      <c r="M1171" s="773"/>
      <c r="N1171" s="773"/>
      <c r="O1171" s="773"/>
      <c r="P1171" s="773"/>
      <c r="Q1171" s="773"/>
      <c r="R1171" s="773"/>
      <c r="S1171" s="773"/>
      <c r="T1171" s="774"/>
      <c r="U1171" s="706"/>
      <c r="V1171" s="740"/>
      <c r="W1171" s="708"/>
      <c r="X1171" s="726"/>
      <c r="Y1171" s="726"/>
      <c r="Z1171" s="726"/>
    </row>
    <row r="1172" spans="1:26" s="62" customFormat="1" ht="17.100000000000001" customHeight="1" x14ac:dyDescent="0.15">
      <c r="A1172" s="889"/>
      <c r="B1172" s="889"/>
      <c r="C1172" s="889"/>
      <c r="D1172" s="6"/>
      <c r="E1172" s="25"/>
      <c r="F1172" s="773"/>
      <c r="G1172" s="773"/>
      <c r="H1172" s="773"/>
      <c r="I1172" s="773"/>
      <c r="J1172" s="773"/>
      <c r="K1172" s="773"/>
      <c r="L1172" s="773"/>
      <c r="M1172" s="773"/>
      <c r="N1172" s="773"/>
      <c r="O1172" s="773"/>
      <c r="P1172" s="773"/>
      <c r="Q1172" s="773"/>
      <c r="R1172" s="773"/>
      <c r="S1172" s="773"/>
      <c r="T1172" s="774"/>
      <c r="U1172" s="706"/>
      <c r="V1172" s="740"/>
      <c r="W1172" s="708"/>
      <c r="X1172" s="726"/>
      <c r="Y1172" s="726"/>
      <c r="Z1172" s="726"/>
    </row>
    <row r="1173" spans="1:26" s="62" customFormat="1" ht="17.100000000000001" customHeight="1" x14ac:dyDescent="0.15">
      <c r="A1173" s="889"/>
      <c r="B1173" s="889"/>
      <c r="C1173" s="889"/>
      <c r="D1173" s="6"/>
      <c r="E1173" s="1174" t="s">
        <v>10</v>
      </c>
      <c r="F1173" s="851" t="s">
        <v>701</v>
      </c>
      <c r="G1173" s="885"/>
      <c r="H1173" s="885"/>
      <c r="I1173" s="885"/>
      <c r="J1173" s="885"/>
      <c r="K1173" s="885"/>
      <c r="L1173" s="885"/>
      <c r="M1173" s="885"/>
      <c r="N1173" s="885"/>
      <c r="O1173" s="885"/>
      <c r="P1173" s="885"/>
      <c r="Q1173" s="885"/>
      <c r="R1173" s="885"/>
      <c r="S1173" s="885"/>
      <c r="T1173" s="886"/>
      <c r="U1173" s="706"/>
      <c r="V1173" s="740"/>
      <c r="W1173" s="708"/>
      <c r="X1173" s="726"/>
      <c r="Y1173" s="726"/>
      <c r="Z1173" s="726"/>
    </row>
    <row r="1174" spans="1:26" s="62" customFormat="1" ht="17.100000000000001" customHeight="1" x14ac:dyDescent="0.15">
      <c r="A1174" s="889"/>
      <c r="B1174" s="889"/>
      <c r="C1174" s="889"/>
      <c r="D1174" s="6"/>
      <c r="E1174" s="1174"/>
      <c r="F1174" s="851"/>
      <c r="G1174" s="885"/>
      <c r="H1174" s="885"/>
      <c r="I1174" s="885"/>
      <c r="J1174" s="885"/>
      <c r="K1174" s="885"/>
      <c r="L1174" s="885"/>
      <c r="M1174" s="885"/>
      <c r="N1174" s="885"/>
      <c r="O1174" s="885"/>
      <c r="P1174" s="885"/>
      <c r="Q1174" s="885"/>
      <c r="R1174" s="885"/>
      <c r="S1174" s="885"/>
      <c r="T1174" s="886"/>
      <c r="U1174" s="706"/>
      <c r="V1174" s="740"/>
      <c r="W1174" s="708"/>
      <c r="X1174" s="726"/>
      <c r="Y1174" s="726"/>
      <c r="Z1174" s="726"/>
    </row>
    <row r="1175" spans="1:26" s="62" customFormat="1" ht="17.100000000000001" customHeight="1" x14ac:dyDescent="0.15">
      <c r="A1175" s="889"/>
      <c r="B1175" s="889"/>
      <c r="C1175" s="889"/>
      <c r="D1175" s="6"/>
      <c r="E1175" s="25"/>
      <c r="F1175" s="851"/>
      <c r="G1175" s="885"/>
      <c r="H1175" s="885"/>
      <c r="I1175" s="885"/>
      <c r="J1175" s="885"/>
      <c r="K1175" s="885"/>
      <c r="L1175" s="885"/>
      <c r="M1175" s="885"/>
      <c r="N1175" s="885"/>
      <c r="O1175" s="885"/>
      <c r="P1175" s="885"/>
      <c r="Q1175" s="885"/>
      <c r="R1175" s="885"/>
      <c r="S1175" s="885"/>
      <c r="T1175" s="886"/>
      <c r="U1175" s="706"/>
      <c r="V1175" s="740"/>
      <c r="W1175" s="708"/>
      <c r="X1175" s="726"/>
      <c r="Y1175" s="726"/>
      <c r="Z1175" s="726"/>
    </row>
    <row r="1176" spans="1:26" s="62" customFormat="1" ht="17.100000000000001" customHeight="1" x14ac:dyDescent="0.15">
      <c r="A1176" s="889"/>
      <c r="B1176" s="889"/>
      <c r="C1176" s="889"/>
      <c r="D1176" s="6"/>
      <c r="E1176" s="25"/>
      <c r="F1176" s="851"/>
      <c r="G1176" s="885"/>
      <c r="H1176" s="885"/>
      <c r="I1176" s="885"/>
      <c r="J1176" s="885"/>
      <c r="K1176" s="885"/>
      <c r="L1176" s="885"/>
      <c r="M1176" s="885"/>
      <c r="N1176" s="885"/>
      <c r="O1176" s="885"/>
      <c r="P1176" s="885"/>
      <c r="Q1176" s="885"/>
      <c r="R1176" s="885"/>
      <c r="S1176" s="885"/>
      <c r="T1176" s="886"/>
      <c r="U1176" s="706"/>
      <c r="V1176" s="740"/>
      <c r="W1176" s="708"/>
      <c r="X1176" s="726"/>
      <c r="Y1176" s="726"/>
      <c r="Z1176" s="726"/>
    </row>
    <row r="1177" spans="1:26" s="62" customFormat="1" ht="17.100000000000001" customHeight="1" x14ac:dyDescent="0.15">
      <c r="A1177" s="889"/>
      <c r="B1177" s="889"/>
      <c r="C1177" s="889"/>
      <c r="D1177" s="6"/>
      <c r="E1177" s="25"/>
      <c r="F1177" s="851"/>
      <c r="G1177" s="885"/>
      <c r="H1177" s="885"/>
      <c r="I1177" s="885"/>
      <c r="J1177" s="885"/>
      <c r="K1177" s="885"/>
      <c r="L1177" s="885"/>
      <c r="M1177" s="885"/>
      <c r="N1177" s="885"/>
      <c r="O1177" s="885"/>
      <c r="P1177" s="885"/>
      <c r="Q1177" s="885"/>
      <c r="R1177" s="885"/>
      <c r="S1177" s="885"/>
      <c r="T1177" s="886"/>
      <c r="U1177" s="706"/>
      <c r="V1177" s="740"/>
      <c r="W1177" s="708"/>
      <c r="X1177" s="726"/>
      <c r="Y1177" s="726"/>
      <c r="Z1177" s="726"/>
    </row>
    <row r="1178" spans="1:26" s="62" customFormat="1" ht="17.100000000000001" customHeight="1" x14ac:dyDescent="0.15">
      <c r="A1178" s="889"/>
      <c r="B1178" s="889"/>
      <c r="C1178" s="889"/>
      <c r="D1178" s="6"/>
      <c r="E1178" s="25" t="s">
        <v>13</v>
      </c>
      <c r="F1178" s="773" t="s">
        <v>702</v>
      </c>
      <c r="G1178" s="773"/>
      <c r="H1178" s="773"/>
      <c r="I1178" s="773"/>
      <c r="J1178" s="773"/>
      <c r="K1178" s="773"/>
      <c r="L1178" s="773"/>
      <c r="M1178" s="773"/>
      <c r="N1178" s="773"/>
      <c r="O1178" s="773"/>
      <c r="P1178" s="773"/>
      <c r="Q1178" s="773"/>
      <c r="R1178" s="773"/>
      <c r="S1178" s="773"/>
      <c r="T1178" s="773"/>
      <c r="U1178" s="706"/>
      <c r="V1178" s="740"/>
      <c r="W1178" s="708"/>
      <c r="X1178" s="726"/>
      <c r="Y1178" s="726"/>
      <c r="Z1178" s="726"/>
    </row>
    <row r="1179" spans="1:26" s="62" customFormat="1" ht="17.100000000000001" customHeight="1" x14ac:dyDescent="0.15">
      <c r="A1179" s="889"/>
      <c r="B1179" s="889"/>
      <c r="C1179" s="889"/>
      <c r="D1179" s="6"/>
      <c r="E1179" s="25"/>
      <c r="F1179" s="773"/>
      <c r="G1179" s="773"/>
      <c r="H1179" s="773"/>
      <c r="I1179" s="773"/>
      <c r="J1179" s="773"/>
      <c r="K1179" s="773"/>
      <c r="L1179" s="773"/>
      <c r="M1179" s="773"/>
      <c r="N1179" s="773"/>
      <c r="O1179" s="773"/>
      <c r="P1179" s="773"/>
      <c r="Q1179" s="773"/>
      <c r="R1179" s="773"/>
      <c r="S1179" s="773"/>
      <c r="T1179" s="773"/>
      <c r="U1179" s="706"/>
      <c r="V1179" s="740"/>
      <c r="W1179" s="708"/>
      <c r="X1179" s="726"/>
      <c r="Y1179" s="726"/>
      <c r="Z1179" s="726"/>
    </row>
    <row r="1180" spans="1:26" s="62" customFormat="1" ht="17.100000000000001" customHeight="1" x14ac:dyDescent="0.15">
      <c r="A1180" s="889"/>
      <c r="B1180" s="889"/>
      <c r="C1180" s="889"/>
      <c r="D1180" s="12"/>
      <c r="E1180" s="5"/>
      <c r="F1180" s="841"/>
      <c r="G1180" s="841"/>
      <c r="H1180" s="841"/>
      <c r="I1180" s="841"/>
      <c r="J1180" s="841"/>
      <c r="K1180" s="841"/>
      <c r="L1180" s="841"/>
      <c r="M1180" s="841"/>
      <c r="N1180" s="841"/>
      <c r="O1180" s="841"/>
      <c r="P1180" s="841"/>
      <c r="Q1180" s="841"/>
      <c r="R1180" s="841"/>
      <c r="S1180" s="841"/>
      <c r="T1180" s="841"/>
      <c r="U1180" s="706"/>
      <c r="V1180" s="740"/>
      <c r="W1180" s="708"/>
      <c r="X1180" s="726"/>
      <c r="Y1180" s="726"/>
      <c r="Z1180" s="726"/>
    </row>
    <row r="1181" spans="1:26" s="62" customFormat="1" ht="17.100000000000001" customHeight="1" x14ac:dyDescent="0.15">
      <c r="A1181" s="889"/>
      <c r="B1181" s="889"/>
      <c r="C1181" s="889"/>
      <c r="D1181" s="6" t="s">
        <v>20</v>
      </c>
      <c r="E1181" s="24" t="s">
        <v>849</v>
      </c>
      <c r="F1181" s="24"/>
      <c r="G1181" s="24"/>
      <c r="H1181" s="24"/>
      <c r="I1181" s="24"/>
      <c r="J1181" s="24"/>
      <c r="K1181" s="390"/>
      <c r="L1181" s="390"/>
      <c r="M1181" s="390"/>
      <c r="N1181" s="390"/>
      <c r="O1181" s="390"/>
      <c r="P1181" s="7"/>
      <c r="Q1181" s="7"/>
      <c r="R1181" s="7"/>
      <c r="S1181" s="390"/>
      <c r="T1181" s="390"/>
      <c r="U1181" s="706"/>
      <c r="V1181" s="740"/>
      <c r="W1181" s="708"/>
      <c r="X1181" s="726"/>
      <c r="Y1181" s="726"/>
      <c r="Z1181" s="726"/>
    </row>
    <row r="1182" spans="1:26" s="62" customFormat="1" ht="17.100000000000001" customHeight="1" x14ac:dyDescent="0.15">
      <c r="A1182" s="889"/>
      <c r="B1182" s="889"/>
      <c r="C1182" s="889"/>
      <c r="D1182" s="6"/>
      <c r="E1182" s="25" t="s">
        <v>8</v>
      </c>
      <c r="F1182" s="773" t="s">
        <v>703</v>
      </c>
      <c r="G1182" s="773"/>
      <c r="H1182" s="773"/>
      <c r="I1182" s="773"/>
      <c r="J1182" s="773"/>
      <c r="K1182" s="773"/>
      <c r="L1182" s="773"/>
      <c r="M1182" s="773"/>
      <c r="N1182" s="773"/>
      <c r="O1182" s="773"/>
      <c r="P1182" s="773"/>
      <c r="Q1182" s="773"/>
      <c r="R1182" s="773"/>
      <c r="S1182" s="773"/>
      <c r="T1182" s="774"/>
      <c r="U1182" s="706"/>
      <c r="V1182" s="740"/>
      <c r="W1182" s="708"/>
      <c r="X1182" s="726"/>
      <c r="Y1182" s="726"/>
      <c r="Z1182" s="726"/>
    </row>
    <row r="1183" spans="1:26" s="62" customFormat="1" ht="17.100000000000001" customHeight="1" x14ac:dyDescent="0.15">
      <c r="A1183" s="889"/>
      <c r="B1183" s="889"/>
      <c r="C1183" s="889"/>
      <c r="D1183" s="6"/>
      <c r="E1183" s="25"/>
      <c r="F1183" s="773"/>
      <c r="G1183" s="773"/>
      <c r="H1183" s="773"/>
      <c r="I1183" s="773"/>
      <c r="J1183" s="773"/>
      <c r="K1183" s="773"/>
      <c r="L1183" s="773"/>
      <c r="M1183" s="773"/>
      <c r="N1183" s="773"/>
      <c r="O1183" s="773"/>
      <c r="P1183" s="773"/>
      <c r="Q1183" s="773"/>
      <c r="R1183" s="773"/>
      <c r="S1183" s="773"/>
      <c r="T1183" s="774"/>
      <c r="U1183" s="706"/>
      <c r="V1183" s="740"/>
      <c r="W1183" s="708"/>
      <c r="X1183" s="726"/>
      <c r="Y1183" s="726"/>
      <c r="Z1183" s="726"/>
    </row>
    <row r="1184" spans="1:26" s="62" customFormat="1" ht="17.100000000000001" customHeight="1" x14ac:dyDescent="0.15">
      <c r="A1184" s="889"/>
      <c r="B1184" s="889"/>
      <c r="C1184" s="889"/>
      <c r="D1184" s="6"/>
      <c r="E1184" s="25"/>
      <c r="F1184" s="773"/>
      <c r="G1184" s="773"/>
      <c r="H1184" s="773"/>
      <c r="I1184" s="773"/>
      <c r="J1184" s="773"/>
      <c r="K1184" s="773"/>
      <c r="L1184" s="773"/>
      <c r="M1184" s="773"/>
      <c r="N1184" s="773"/>
      <c r="O1184" s="773"/>
      <c r="P1184" s="773"/>
      <c r="Q1184" s="773"/>
      <c r="R1184" s="773"/>
      <c r="S1184" s="773"/>
      <c r="T1184" s="774"/>
      <c r="U1184" s="706"/>
      <c r="V1184" s="740"/>
      <c r="W1184" s="708"/>
      <c r="X1184" s="726"/>
      <c r="Y1184" s="726"/>
      <c r="Z1184" s="726"/>
    </row>
    <row r="1185" spans="1:26" s="62" customFormat="1" ht="17.100000000000001" customHeight="1" x14ac:dyDescent="0.15">
      <c r="A1185" s="889" t="s">
        <v>754</v>
      </c>
      <c r="B1185" s="889"/>
      <c r="C1185" s="889"/>
      <c r="D1185" s="762" t="s">
        <v>705</v>
      </c>
      <c r="E1185" s="770"/>
      <c r="F1185" s="770"/>
      <c r="G1185" s="770"/>
      <c r="H1185" s="770"/>
      <c r="I1185" s="770"/>
      <c r="J1185" s="770"/>
      <c r="K1185" s="770"/>
      <c r="L1185" s="770"/>
      <c r="M1185" s="770"/>
      <c r="N1185" s="770"/>
      <c r="O1185" s="770"/>
      <c r="P1185" s="770"/>
      <c r="Q1185" s="770"/>
      <c r="R1185" s="770"/>
      <c r="S1185" s="770"/>
      <c r="T1185" s="771"/>
      <c r="U1185" s="703" t="s">
        <v>709</v>
      </c>
      <c r="V1185" s="704"/>
      <c r="W1185" s="705"/>
      <c r="X1185" s="725"/>
      <c r="Y1185" s="725"/>
      <c r="Z1185" s="725"/>
    </row>
    <row r="1186" spans="1:26" s="62" customFormat="1" ht="17.100000000000001" customHeight="1" x14ac:dyDescent="0.15">
      <c r="A1186" s="889"/>
      <c r="B1186" s="889"/>
      <c r="C1186" s="889"/>
      <c r="D1186" s="772"/>
      <c r="E1186" s="773"/>
      <c r="F1186" s="773"/>
      <c r="G1186" s="773"/>
      <c r="H1186" s="773"/>
      <c r="I1186" s="773"/>
      <c r="J1186" s="773"/>
      <c r="K1186" s="773"/>
      <c r="L1186" s="773"/>
      <c r="M1186" s="773"/>
      <c r="N1186" s="773"/>
      <c r="O1186" s="773"/>
      <c r="P1186" s="773"/>
      <c r="Q1186" s="773"/>
      <c r="R1186" s="773"/>
      <c r="S1186" s="773"/>
      <c r="T1186" s="774"/>
      <c r="U1186" s="706"/>
      <c r="V1186" s="740"/>
      <c r="W1186" s="708"/>
      <c r="X1186" s="726"/>
      <c r="Y1186" s="726"/>
      <c r="Z1186" s="726"/>
    </row>
    <row r="1187" spans="1:26" s="62" customFormat="1" ht="17.100000000000001" customHeight="1" x14ac:dyDescent="0.15">
      <c r="A1187" s="889"/>
      <c r="B1187" s="889"/>
      <c r="C1187" s="889"/>
      <c r="D1187" s="772"/>
      <c r="E1187" s="773"/>
      <c r="F1187" s="773"/>
      <c r="G1187" s="773"/>
      <c r="H1187" s="773"/>
      <c r="I1187" s="773"/>
      <c r="J1187" s="773"/>
      <c r="K1187" s="773"/>
      <c r="L1187" s="773"/>
      <c r="M1187" s="773"/>
      <c r="N1187" s="773"/>
      <c r="O1187" s="773"/>
      <c r="P1187" s="773"/>
      <c r="Q1187" s="773"/>
      <c r="R1187" s="773"/>
      <c r="S1187" s="773"/>
      <c r="T1187" s="774"/>
      <c r="U1187" s="706"/>
      <c r="V1187" s="740"/>
      <c r="W1187" s="708"/>
      <c r="X1187" s="726"/>
      <c r="Y1187" s="726"/>
      <c r="Z1187" s="726"/>
    </row>
    <row r="1188" spans="1:26" s="62" customFormat="1" ht="17.100000000000001" customHeight="1" x14ac:dyDescent="0.15">
      <c r="A1188" s="889"/>
      <c r="B1188" s="889"/>
      <c r="C1188" s="889"/>
      <c r="D1188" s="772"/>
      <c r="E1188" s="773"/>
      <c r="F1188" s="773"/>
      <c r="G1188" s="773"/>
      <c r="H1188" s="773"/>
      <c r="I1188" s="773"/>
      <c r="J1188" s="773"/>
      <c r="K1188" s="773"/>
      <c r="L1188" s="773"/>
      <c r="M1188" s="773"/>
      <c r="N1188" s="773"/>
      <c r="O1188" s="773"/>
      <c r="P1188" s="773"/>
      <c r="Q1188" s="773"/>
      <c r="R1188" s="773"/>
      <c r="S1188" s="773"/>
      <c r="T1188" s="774"/>
      <c r="U1188" s="706"/>
      <c r="V1188" s="740"/>
      <c r="W1188" s="708"/>
      <c r="X1188" s="726"/>
      <c r="Y1188" s="726"/>
      <c r="Z1188" s="726"/>
    </row>
    <row r="1189" spans="1:26" s="62" customFormat="1" ht="17.100000000000001" customHeight="1" x14ac:dyDescent="0.15">
      <c r="A1189" s="889"/>
      <c r="B1189" s="889"/>
      <c r="C1189" s="889"/>
      <c r="D1189" s="848"/>
      <c r="E1189" s="775"/>
      <c r="F1189" s="775"/>
      <c r="G1189" s="775"/>
      <c r="H1189" s="775"/>
      <c r="I1189" s="775"/>
      <c r="J1189" s="775"/>
      <c r="K1189" s="775"/>
      <c r="L1189" s="775"/>
      <c r="M1189" s="775"/>
      <c r="N1189" s="775"/>
      <c r="O1189" s="775"/>
      <c r="P1189" s="775"/>
      <c r="Q1189" s="775"/>
      <c r="R1189" s="775"/>
      <c r="S1189" s="775"/>
      <c r="T1189" s="776"/>
      <c r="U1189" s="706"/>
      <c r="V1189" s="740"/>
      <c r="W1189" s="708"/>
      <c r="X1189" s="726"/>
      <c r="Y1189" s="726"/>
      <c r="Z1189" s="726"/>
    </row>
    <row r="1190" spans="1:26" s="62" customFormat="1" ht="17.100000000000001" customHeight="1" x14ac:dyDescent="0.15">
      <c r="A1190" s="762" t="s">
        <v>706</v>
      </c>
      <c r="B1190" s="770"/>
      <c r="C1190" s="771"/>
      <c r="D1190" s="762" t="s">
        <v>707</v>
      </c>
      <c r="E1190" s="770"/>
      <c r="F1190" s="770"/>
      <c r="G1190" s="770"/>
      <c r="H1190" s="770"/>
      <c r="I1190" s="770"/>
      <c r="J1190" s="770"/>
      <c r="K1190" s="770"/>
      <c r="L1190" s="770"/>
      <c r="M1190" s="770"/>
      <c r="N1190" s="770"/>
      <c r="O1190" s="770"/>
      <c r="P1190" s="770"/>
      <c r="Q1190" s="770"/>
      <c r="R1190" s="770"/>
      <c r="S1190" s="770"/>
      <c r="T1190" s="771"/>
      <c r="U1190" s="703" t="s">
        <v>708</v>
      </c>
      <c r="V1190" s="704"/>
      <c r="W1190" s="705"/>
      <c r="X1190" s="725"/>
      <c r="Y1190" s="725"/>
      <c r="Z1190" s="725"/>
    </row>
    <row r="1191" spans="1:26" s="62" customFormat="1" ht="17.100000000000001" customHeight="1" x14ac:dyDescent="0.15">
      <c r="A1191" s="772"/>
      <c r="B1191" s="773"/>
      <c r="C1191" s="774"/>
      <c r="D1191" s="772"/>
      <c r="E1191" s="773"/>
      <c r="F1191" s="773"/>
      <c r="G1191" s="773"/>
      <c r="H1191" s="773"/>
      <c r="I1191" s="773"/>
      <c r="J1191" s="773"/>
      <c r="K1191" s="773"/>
      <c r="L1191" s="773"/>
      <c r="M1191" s="773"/>
      <c r="N1191" s="773"/>
      <c r="O1191" s="773"/>
      <c r="P1191" s="773"/>
      <c r="Q1191" s="773"/>
      <c r="R1191" s="773"/>
      <c r="S1191" s="773"/>
      <c r="T1191" s="774"/>
      <c r="U1191" s="706"/>
      <c r="V1191" s="740"/>
      <c r="W1191" s="708"/>
      <c r="X1191" s="821"/>
      <c r="Y1191" s="821"/>
      <c r="Z1191" s="821"/>
    </row>
    <row r="1192" spans="1:26" s="62" customFormat="1" ht="17.100000000000001" customHeight="1" x14ac:dyDescent="0.15">
      <c r="A1192" s="772"/>
      <c r="B1192" s="773"/>
      <c r="C1192" s="774"/>
      <c r="D1192" s="772"/>
      <c r="E1192" s="773"/>
      <c r="F1192" s="773"/>
      <c r="G1192" s="773"/>
      <c r="H1192" s="773"/>
      <c r="I1192" s="773"/>
      <c r="J1192" s="773"/>
      <c r="K1192" s="773"/>
      <c r="L1192" s="773"/>
      <c r="M1192" s="773"/>
      <c r="N1192" s="773"/>
      <c r="O1192" s="773"/>
      <c r="P1192" s="773"/>
      <c r="Q1192" s="773"/>
      <c r="R1192" s="773"/>
      <c r="S1192" s="773"/>
      <c r="T1192" s="774"/>
      <c r="U1192" s="706"/>
      <c r="V1192" s="740"/>
      <c r="W1192" s="708"/>
      <c r="X1192" s="821"/>
      <c r="Y1192" s="821"/>
      <c r="Z1192" s="821"/>
    </row>
    <row r="1193" spans="1:26" s="62" customFormat="1" ht="17.100000000000001" customHeight="1" x14ac:dyDescent="0.15">
      <c r="A1193" s="772"/>
      <c r="B1193" s="773"/>
      <c r="C1193" s="774"/>
      <c r="D1193" s="772"/>
      <c r="E1193" s="773"/>
      <c r="F1193" s="773"/>
      <c r="G1193" s="773"/>
      <c r="H1193" s="773"/>
      <c r="I1193" s="773"/>
      <c r="J1193" s="773"/>
      <c r="K1193" s="773"/>
      <c r="L1193" s="773"/>
      <c r="M1193" s="773"/>
      <c r="N1193" s="773"/>
      <c r="O1193" s="773"/>
      <c r="P1193" s="773"/>
      <c r="Q1193" s="773"/>
      <c r="R1193" s="773"/>
      <c r="S1193" s="773"/>
      <c r="T1193" s="774"/>
      <c r="U1193" s="706"/>
      <c r="V1193" s="740"/>
      <c r="W1193" s="708"/>
      <c r="X1193" s="821"/>
      <c r="Y1193" s="821"/>
      <c r="Z1193" s="821"/>
    </row>
    <row r="1194" spans="1:26" s="62" customFormat="1" ht="17.100000000000001" customHeight="1" x14ac:dyDescent="0.15">
      <c r="A1194" s="772"/>
      <c r="B1194" s="773"/>
      <c r="C1194" s="774"/>
      <c r="D1194" s="772"/>
      <c r="E1194" s="773"/>
      <c r="F1194" s="773"/>
      <c r="G1194" s="773"/>
      <c r="H1194" s="773"/>
      <c r="I1194" s="773"/>
      <c r="J1194" s="773"/>
      <c r="K1194" s="773"/>
      <c r="L1194" s="773"/>
      <c r="M1194" s="773"/>
      <c r="N1194" s="773"/>
      <c r="O1194" s="773"/>
      <c r="P1194" s="773"/>
      <c r="Q1194" s="773"/>
      <c r="R1194" s="773"/>
      <c r="S1194" s="773"/>
      <c r="T1194" s="774"/>
      <c r="U1194" s="706"/>
      <c r="V1194" s="740"/>
      <c r="W1194" s="708"/>
      <c r="X1194" s="821"/>
      <c r="Y1194" s="821"/>
      <c r="Z1194" s="821"/>
    </row>
    <row r="1195" spans="1:26" s="62" customFormat="1" ht="17.100000000000001" customHeight="1" x14ac:dyDescent="0.15">
      <c r="A1195" s="772"/>
      <c r="B1195" s="773"/>
      <c r="C1195" s="774"/>
      <c r="D1195" s="840"/>
      <c r="E1195" s="841"/>
      <c r="F1195" s="841"/>
      <c r="G1195" s="841"/>
      <c r="H1195" s="841"/>
      <c r="I1195" s="841"/>
      <c r="J1195" s="841"/>
      <c r="K1195" s="841"/>
      <c r="L1195" s="841"/>
      <c r="M1195" s="841"/>
      <c r="N1195" s="841"/>
      <c r="O1195" s="841"/>
      <c r="P1195" s="841"/>
      <c r="Q1195" s="841"/>
      <c r="R1195" s="841"/>
      <c r="S1195" s="841"/>
      <c r="T1195" s="842"/>
      <c r="U1195" s="706"/>
      <c r="V1195" s="740"/>
      <c r="W1195" s="708"/>
      <c r="X1195" s="821"/>
      <c r="Y1195" s="821"/>
      <c r="Z1195" s="821"/>
    </row>
    <row r="1196" spans="1:26" s="62" customFormat="1" ht="17.100000000000001" customHeight="1" x14ac:dyDescent="0.15">
      <c r="A1196" s="772"/>
      <c r="B1196" s="773"/>
      <c r="C1196" s="774"/>
      <c r="D1196" s="6" t="s">
        <v>22</v>
      </c>
      <c r="E1196" s="24" t="s">
        <v>850</v>
      </c>
      <c r="F1196" s="24"/>
      <c r="G1196" s="24"/>
      <c r="H1196" s="24"/>
      <c r="I1196" s="24"/>
      <c r="J1196" s="24"/>
      <c r="K1196" s="390"/>
      <c r="L1196" s="390"/>
      <c r="M1196" s="390"/>
      <c r="N1196" s="390"/>
      <c r="O1196" s="390"/>
      <c r="P1196" s="7"/>
      <c r="Q1196" s="7"/>
      <c r="R1196" s="7"/>
      <c r="S1196" s="390"/>
      <c r="T1196" s="390"/>
      <c r="U1196" s="706"/>
      <c r="V1196" s="740"/>
      <c r="W1196" s="708"/>
      <c r="X1196" s="821"/>
      <c r="Y1196" s="821"/>
      <c r="Z1196" s="821"/>
    </row>
    <row r="1197" spans="1:26" s="62" customFormat="1" ht="17.100000000000001" customHeight="1" x14ac:dyDescent="0.15">
      <c r="A1197" s="772"/>
      <c r="B1197" s="773"/>
      <c r="C1197" s="774"/>
      <c r="D1197" s="6"/>
      <c r="E1197" s="24" t="s">
        <v>699</v>
      </c>
      <c r="G1197" s="125"/>
      <c r="H1197" s="125"/>
      <c r="I1197" s="125"/>
      <c r="J1197" s="125"/>
      <c r="K1197" s="125"/>
      <c r="L1197" s="125"/>
      <c r="M1197" s="125"/>
      <c r="N1197" s="125"/>
      <c r="O1197" s="125"/>
      <c r="P1197" s="125"/>
      <c r="Q1197" s="125"/>
      <c r="R1197" s="125"/>
      <c r="S1197" s="125"/>
      <c r="T1197" s="115"/>
      <c r="U1197" s="706"/>
      <c r="V1197" s="740"/>
      <c r="W1197" s="708"/>
      <c r="X1197" s="821"/>
      <c r="Y1197" s="821"/>
      <c r="Z1197" s="821"/>
    </row>
    <row r="1198" spans="1:26" s="62" customFormat="1" ht="17.100000000000001" customHeight="1" x14ac:dyDescent="0.15">
      <c r="A1198" s="772"/>
      <c r="B1198" s="773"/>
      <c r="C1198" s="774"/>
      <c r="D1198" s="6"/>
      <c r="E1198" s="25" t="s">
        <v>8</v>
      </c>
      <c r="F1198" s="773" t="s">
        <v>755</v>
      </c>
      <c r="G1198" s="885"/>
      <c r="H1198" s="885"/>
      <c r="I1198" s="885"/>
      <c r="J1198" s="885"/>
      <c r="K1198" s="885"/>
      <c r="L1198" s="885"/>
      <c r="M1198" s="885"/>
      <c r="N1198" s="885"/>
      <c r="O1198" s="885"/>
      <c r="P1198" s="885"/>
      <c r="Q1198" s="885"/>
      <c r="R1198" s="885"/>
      <c r="S1198" s="885"/>
      <c r="T1198" s="886"/>
      <c r="U1198" s="706"/>
      <c r="V1198" s="740"/>
      <c r="W1198" s="708"/>
      <c r="X1198" s="821"/>
      <c r="Y1198" s="821"/>
      <c r="Z1198" s="821"/>
    </row>
    <row r="1199" spans="1:26" s="62" customFormat="1" ht="17.100000000000001" customHeight="1" x14ac:dyDescent="0.15">
      <c r="A1199" s="772"/>
      <c r="B1199" s="773"/>
      <c r="C1199" s="774"/>
      <c r="D1199" s="6"/>
      <c r="E1199" s="25"/>
      <c r="F1199" s="885"/>
      <c r="G1199" s="885"/>
      <c r="H1199" s="885"/>
      <c r="I1199" s="885"/>
      <c r="J1199" s="885"/>
      <c r="K1199" s="885"/>
      <c r="L1199" s="885"/>
      <c r="M1199" s="885"/>
      <c r="N1199" s="885"/>
      <c r="O1199" s="885"/>
      <c r="P1199" s="885"/>
      <c r="Q1199" s="885"/>
      <c r="R1199" s="885"/>
      <c r="S1199" s="885"/>
      <c r="T1199" s="886"/>
      <c r="U1199" s="706"/>
      <c r="V1199" s="740"/>
      <c r="W1199" s="708"/>
      <c r="X1199" s="821"/>
      <c r="Y1199" s="821"/>
      <c r="Z1199" s="821"/>
    </row>
    <row r="1200" spans="1:26" s="62" customFormat="1" ht="17.100000000000001" customHeight="1" x14ac:dyDescent="0.15">
      <c r="A1200" s="772"/>
      <c r="B1200" s="773"/>
      <c r="C1200" s="774"/>
      <c r="D1200" s="6"/>
      <c r="E1200" s="25"/>
      <c r="F1200" s="885"/>
      <c r="G1200" s="885"/>
      <c r="H1200" s="885"/>
      <c r="I1200" s="885"/>
      <c r="J1200" s="885"/>
      <c r="K1200" s="885"/>
      <c r="L1200" s="885"/>
      <c r="M1200" s="885"/>
      <c r="N1200" s="885"/>
      <c r="O1200" s="885"/>
      <c r="P1200" s="885"/>
      <c r="Q1200" s="885"/>
      <c r="R1200" s="885"/>
      <c r="S1200" s="885"/>
      <c r="T1200" s="886"/>
      <c r="U1200" s="706"/>
      <c r="V1200" s="740"/>
      <c r="W1200" s="708"/>
      <c r="X1200" s="821"/>
      <c r="Y1200" s="821"/>
      <c r="Z1200" s="821"/>
    </row>
    <row r="1201" spans="1:26" s="62" customFormat="1" ht="17.100000000000001" customHeight="1" x14ac:dyDescent="0.15">
      <c r="A1201" s="772"/>
      <c r="B1201" s="773"/>
      <c r="C1201" s="774"/>
      <c r="D1201" s="6"/>
      <c r="E1201" s="25"/>
      <c r="F1201" s="885"/>
      <c r="G1201" s="885"/>
      <c r="H1201" s="885"/>
      <c r="I1201" s="885"/>
      <c r="J1201" s="885"/>
      <c r="K1201" s="885"/>
      <c r="L1201" s="885"/>
      <c r="M1201" s="885"/>
      <c r="N1201" s="885"/>
      <c r="O1201" s="885"/>
      <c r="P1201" s="885"/>
      <c r="Q1201" s="885"/>
      <c r="R1201" s="885"/>
      <c r="S1201" s="885"/>
      <c r="T1201" s="886"/>
      <c r="U1201" s="706"/>
      <c r="V1201" s="740"/>
      <c r="W1201" s="708"/>
      <c r="X1201" s="821"/>
      <c r="Y1201" s="821"/>
      <c r="Z1201" s="821"/>
    </row>
    <row r="1202" spans="1:26" s="62" customFormat="1" ht="17.100000000000001" customHeight="1" x14ac:dyDescent="0.15">
      <c r="A1202" s="772"/>
      <c r="B1202" s="773"/>
      <c r="C1202" s="774"/>
      <c r="D1202" s="6"/>
      <c r="E1202" s="25"/>
      <c r="F1202" s="893" t="s">
        <v>710</v>
      </c>
      <c r="G1202" s="893"/>
      <c r="H1202" s="893"/>
      <c r="I1202" s="893"/>
      <c r="J1202" s="893"/>
      <c r="K1202" s="893"/>
      <c r="L1202" s="893"/>
      <c r="M1202" s="893"/>
      <c r="N1202" s="893"/>
      <c r="O1202" s="893"/>
      <c r="P1202" s="893"/>
      <c r="Q1202" s="893"/>
      <c r="R1202" s="893"/>
      <c r="S1202" s="893"/>
      <c r="T1202" s="977"/>
      <c r="U1202" s="706"/>
      <c r="V1202" s="740"/>
      <c r="W1202" s="708"/>
      <c r="X1202" s="821"/>
      <c r="Y1202" s="821"/>
      <c r="Z1202" s="821"/>
    </row>
    <row r="1203" spans="1:26" s="62" customFormat="1" ht="17.100000000000001" customHeight="1" x14ac:dyDescent="0.15">
      <c r="A1203" s="772"/>
      <c r="B1203" s="773"/>
      <c r="C1203" s="774"/>
      <c r="D1203" s="6"/>
      <c r="E1203" s="25"/>
      <c r="F1203" s="893"/>
      <c r="G1203" s="893"/>
      <c r="H1203" s="893"/>
      <c r="I1203" s="893"/>
      <c r="J1203" s="893"/>
      <c r="K1203" s="893"/>
      <c r="L1203" s="893"/>
      <c r="M1203" s="893"/>
      <c r="N1203" s="893"/>
      <c r="O1203" s="893"/>
      <c r="P1203" s="893"/>
      <c r="Q1203" s="893"/>
      <c r="R1203" s="893"/>
      <c r="S1203" s="893"/>
      <c r="T1203" s="977"/>
      <c r="U1203" s="706"/>
      <c r="V1203" s="740"/>
      <c r="W1203" s="708"/>
      <c r="X1203" s="821"/>
      <c r="Y1203" s="821"/>
      <c r="Z1203" s="821"/>
    </row>
    <row r="1204" spans="1:26" s="62" customFormat="1" ht="17.100000000000001" customHeight="1" x14ac:dyDescent="0.15">
      <c r="A1204" s="772"/>
      <c r="B1204" s="773"/>
      <c r="C1204" s="774"/>
      <c r="D1204" s="6"/>
      <c r="E1204" s="25"/>
      <c r="F1204" s="893" t="s">
        <v>756</v>
      </c>
      <c r="G1204" s="893"/>
      <c r="H1204" s="893"/>
      <c r="I1204" s="893"/>
      <c r="J1204" s="893"/>
      <c r="K1204" s="893"/>
      <c r="L1204" s="893"/>
      <c r="M1204" s="893"/>
      <c r="N1204" s="893"/>
      <c r="O1204" s="893"/>
      <c r="P1204" s="893"/>
      <c r="Q1204" s="893"/>
      <c r="R1204" s="893"/>
      <c r="S1204" s="893"/>
      <c r="T1204" s="977"/>
      <c r="U1204" s="706"/>
      <c r="V1204" s="740"/>
      <c r="W1204" s="708"/>
      <c r="X1204" s="821"/>
      <c r="Y1204" s="821"/>
      <c r="Z1204" s="821"/>
    </row>
    <row r="1205" spans="1:26" s="62" customFormat="1" ht="17.100000000000001" customHeight="1" x14ac:dyDescent="0.15">
      <c r="A1205" s="772"/>
      <c r="B1205" s="773"/>
      <c r="C1205" s="774"/>
      <c r="D1205" s="6"/>
      <c r="E1205" s="25"/>
      <c r="F1205" s="893" t="s">
        <v>711</v>
      </c>
      <c r="G1205" s="893"/>
      <c r="H1205" s="893"/>
      <c r="I1205" s="893"/>
      <c r="J1205" s="893"/>
      <c r="K1205" s="893"/>
      <c r="L1205" s="893"/>
      <c r="M1205" s="893"/>
      <c r="N1205" s="893"/>
      <c r="O1205" s="893"/>
      <c r="P1205" s="893"/>
      <c r="Q1205" s="893"/>
      <c r="R1205" s="893"/>
      <c r="S1205" s="893"/>
      <c r="T1205" s="977"/>
      <c r="U1205" s="706"/>
      <c r="V1205" s="740"/>
      <c r="W1205" s="708"/>
      <c r="X1205" s="821"/>
      <c r="Y1205" s="821"/>
      <c r="Z1205" s="821"/>
    </row>
    <row r="1206" spans="1:26" s="62" customFormat="1" ht="17.100000000000001" customHeight="1" x14ac:dyDescent="0.15">
      <c r="A1206" s="772"/>
      <c r="B1206" s="773"/>
      <c r="C1206" s="774"/>
      <c r="D1206" s="6"/>
      <c r="E1206" s="25"/>
      <c r="F1206" s="893" t="s">
        <v>712</v>
      </c>
      <c r="G1206" s="893"/>
      <c r="H1206" s="893"/>
      <c r="I1206" s="893"/>
      <c r="J1206" s="893"/>
      <c r="K1206" s="893"/>
      <c r="L1206" s="893"/>
      <c r="M1206" s="893"/>
      <c r="N1206" s="893"/>
      <c r="O1206" s="893"/>
      <c r="P1206" s="893"/>
      <c r="Q1206" s="893"/>
      <c r="R1206" s="893"/>
      <c r="S1206" s="893"/>
      <c r="T1206" s="977"/>
      <c r="U1206" s="706"/>
      <c r="V1206" s="740"/>
      <c r="W1206" s="708"/>
      <c r="X1206" s="821"/>
      <c r="Y1206" s="821"/>
      <c r="Z1206" s="821"/>
    </row>
    <row r="1207" spans="1:26" s="62" customFormat="1" ht="17.100000000000001" customHeight="1" x14ac:dyDescent="0.15">
      <c r="A1207" s="772"/>
      <c r="B1207" s="773"/>
      <c r="C1207" s="774"/>
      <c r="D1207" s="6"/>
      <c r="E1207" s="25"/>
      <c r="F1207" s="893"/>
      <c r="G1207" s="893"/>
      <c r="H1207" s="893"/>
      <c r="I1207" s="893"/>
      <c r="J1207" s="893"/>
      <c r="K1207" s="893"/>
      <c r="L1207" s="893"/>
      <c r="M1207" s="893"/>
      <c r="N1207" s="893"/>
      <c r="O1207" s="893"/>
      <c r="P1207" s="893"/>
      <c r="Q1207" s="893"/>
      <c r="R1207" s="893"/>
      <c r="S1207" s="893"/>
      <c r="T1207" s="977"/>
      <c r="U1207" s="706"/>
      <c r="V1207" s="740"/>
      <c r="W1207" s="708"/>
      <c r="X1207" s="821"/>
      <c r="Y1207" s="821"/>
      <c r="Z1207" s="821"/>
    </row>
    <row r="1208" spans="1:26" s="62" customFormat="1" ht="17.100000000000001" customHeight="1" x14ac:dyDescent="0.15">
      <c r="A1208" s="772"/>
      <c r="B1208" s="773"/>
      <c r="C1208" s="774"/>
      <c r="D1208" s="6"/>
      <c r="E1208" s="25" t="s">
        <v>713</v>
      </c>
      <c r="F1208" s="893" t="s">
        <v>714</v>
      </c>
      <c r="G1208" s="894"/>
      <c r="H1208" s="894"/>
      <c r="I1208" s="894"/>
      <c r="J1208" s="894"/>
      <c r="K1208" s="894"/>
      <c r="L1208" s="894"/>
      <c r="M1208" s="894"/>
      <c r="N1208" s="894"/>
      <c r="O1208" s="894"/>
      <c r="P1208" s="894"/>
      <c r="Q1208" s="894"/>
      <c r="R1208" s="894"/>
      <c r="S1208" s="894"/>
      <c r="T1208" s="895"/>
      <c r="U1208" s="706"/>
      <c r="V1208" s="740"/>
      <c r="W1208" s="708"/>
      <c r="X1208" s="821"/>
      <c r="Y1208" s="821"/>
      <c r="Z1208" s="821"/>
    </row>
    <row r="1209" spans="1:26" s="62" customFormat="1" ht="17.100000000000001" customHeight="1" x14ac:dyDescent="0.15">
      <c r="A1209" s="772"/>
      <c r="B1209" s="773"/>
      <c r="C1209" s="774"/>
      <c r="D1209" s="6"/>
      <c r="E1209" s="25"/>
      <c r="F1209" s="894"/>
      <c r="G1209" s="894"/>
      <c r="H1209" s="894"/>
      <c r="I1209" s="894"/>
      <c r="J1209" s="894"/>
      <c r="K1209" s="894"/>
      <c r="L1209" s="894"/>
      <c r="M1209" s="894"/>
      <c r="N1209" s="894"/>
      <c r="O1209" s="894"/>
      <c r="P1209" s="894"/>
      <c r="Q1209" s="894"/>
      <c r="R1209" s="894"/>
      <c r="S1209" s="894"/>
      <c r="T1209" s="895"/>
      <c r="U1209" s="706"/>
      <c r="V1209" s="740"/>
      <c r="W1209" s="708"/>
      <c r="X1209" s="821"/>
      <c r="Y1209" s="821"/>
      <c r="Z1209" s="821"/>
    </row>
    <row r="1210" spans="1:26" s="62" customFormat="1" ht="17.100000000000001" customHeight="1" x14ac:dyDescent="0.15">
      <c r="A1210" s="772"/>
      <c r="B1210" s="773"/>
      <c r="C1210" s="774"/>
      <c r="D1210" s="6"/>
      <c r="E1210" s="25" t="s">
        <v>13</v>
      </c>
      <c r="F1210" s="851" t="s">
        <v>715</v>
      </c>
      <c r="G1210" s="885"/>
      <c r="H1210" s="885"/>
      <c r="I1210" s="885"/>
      <c r="J1210" s="885"/>
      <c r="K1210" s="885"/>
      <c r="L1210" s="885"/>
      <c r="M1210" s="885"/>
      <c r="N1210" s="885"/>
      <c r="O1210" s="885"/>
      <c r="P1210" s="885"/>
      <c r="Q1210" s="885"/>
      <c r="R1210" s="885"/>
      <c r="S1210" s="885"/>
      <c r="T1210" s="886"/>
      <c r="U1210" s="706"/>
      <c r="V1210" s="740"/>
      <c r="W1210" s="708"/>
      <c r="X1210" s="821"/>
      <c r="Y1210" s="821"/>
      <c r="Z1210" s="821"/>
    </row>
    <row r="1211" spans="1:26" s="62" customFormat="1" ht="17.100000000000001" customHeight="1" x14ac:dyDescent="0.15">
      <c r="A1211" s="772"/>
      <c r="B1211" s="773"/>
      <c r="C1211" s="774"/>
      <c r="D1211" s="6"/>
      <c r="E1211" s="25" t="s">
        <v>14</v>
      </c>
      <c r="F1211" s="773" t="s">
        <v>716</v>
      </c>
      <c r="G1211" s="773"/>
      <c r="H1211" s="773"/>
      <c r="I1211" s="773"/>
      <c r="J1211" s="773"/>
      <c r="K1211" s="773"/>
      <c r="L1211" s="773"/>
      <c r="M1211" s="773"/>
      <c r="N1211" s="773"/>
      <c r="O1211" s="773"/>
      <c r="P1211" s="773"/>
      <c r="Q1211" s="773"/>
      <c r="R1211" s="773"/>
      <c r="S1211" s="773"/>
      <c r="T1211" s="773"/>
      <c r="U1211" s="706"/>
      <c r="V1211" s="740"/>
      <c r="W1211" s="708"/>
      <c r="X1211" s="821"/>
      <c r="Y1211" s="821"/>
      <c r="Z1211" s="821"/>
    </row>
    <row r="1212" spans="1:26" s="62" customFormat="1" ht="17.100000000000001" customHeight="1" x14ac:dyDescent="0.15">
      <c r="A1212" s="772"/>
      <c r="B1212" s="773"/>
      <c r="C1212" s="774"/>
      <c r="D1212" s="6"/>
      <c r="E1212" s="25"/>
      <c r="F1212" s="773"/>
      <c r="G1212" s="773"/>
      <c r="H1212" s="773"/>
      <c r="I1212" s="773"/>
      <c r="J1212" s="773"/>
      <c r="K1212" s="773"/>
      <c r="L1212" s="773"/>
      <c r="M1212" s="773"/>
      <c r="N1212" s="773"/>
      <c r="O1212" s="773"/>
      <c r="P1212" s="773"/>
      <c r="Q1212" s="773"/>
      <c r="R1212" s="773"/>
      <c r="S1212" s="773"/>
      <c r="T1212" s="773"/>
      <c r="U1212" s="706"/>
      <c r="V1212" s="740"/>
      <c r="W1212" s="708"/>
      <c r="X1212" s="821"/>
      <c r="Y1212" s="821"/>
      <c r="Z1212" s="821"/>
    </row>
    <row r="1213" spans="1:26" s="62" customFormat="1" ht="17.100000000000001" customHeight="1" x14ac:dyDescent="0.15">
      <c r="A1213" s="772"/>
      <c r="B1213" s="773"/>
      <c r="C1213" s="774"/>
      <c r="D1213" s="6"/>
      <c r="E1213" s="25"/>
      <c r="F1213" s="773"/>
      <c r="G1213" s="773"/>
      <c r="H1213" s="773"/>
      <c r="I1213" s="773"/>
      <c r="J1213" s="773"/>
      <c r="K1213" s="773"/>
      <c r="L1213" s="773"/>
      <c r="M1213" s="773"/>
      <c r="N1213" s="773"/>
      <c r="O1213" s="773"/>
      <c r="P1213" s="773"/>
      <c r="Q1213" s="773"/>
      <c r="R1213" s="773"/>
      <c r="S1213" s="773"/>
      <c r="T1213" s="773"/>
      <c r="U1213" s="706"/>
      <c r="V1213" s="740"/>
      <c r="W1213" s="708"/>
      <c r="X1213" s="821"/>
      <c r="Y1213" s="821"/>
      <c r="Z1213" s="821"/>
    </row>
    <row r="1214" spans="1:26" s="62" customFormat="1" ht="17.100000000000001" customHeight="1" x14ac:dyDescent="0.15">
      <c r="A1214" s="772"/>
      <c r="B1214" s="773"/>
      <c r="C1214" s="774"/>
      <c r="D1214" s="6"/>
      <c r="E1214" s="24"/>
      <c r="F1214" s="773"/>
      <c r="G1214" s="773"/>
      <c r="H1214" s="773"/>
      <c r="I1214" s="773"/>
      <c r="J1214" s="773"/>
      <c r="K1214" s="773"/>
      <c r="L1214" s="773"/>
      <c r="M1214" s="773"/>
      <c r="N1214" s="773"/>
      <c r="O1214" s="773"/>
      <c r="P1214" s="773"/>
      <c r="Q1214" s="773"/>
      <c r="R1214" s="773"/>
      <c r="S1214" s="773"/>
      <c r="T1214" s="773"/>
      <c r="U1214" s="706"/>
      <c r="V1214" s="740"/>
      <c r="W1214" s="708"/>
      <c r="X1214" s="821"/>
      <c r="Y1214" s="821"/>
      <c r="Z1214" s="821"/>
    </row>
    <row r="1215" spans="1:26" s="62" customFormat="1" ht="17.100000000000001" customHeight="1" x14ac:dyDescent="0.15">
      <c r="A1215" s="772"/>
      <c r="B1215" s="773"/>
      <c r="C1215" s="774"/>
      <c r="D1215" s="6"/>
      <c r="E1215" s="25" t="s">
        <v>717</v>
      </c>
      <c r="F1215" s="773" t="s">
        <v>757</v>
      </c>
      <c r="G1215" s="773"/>
      <c r="H1215" s="773"/>
      <c r="I1215" s="773"/>
      <c r="J1215" s="773"/>
      <c r="K1215" s="773"/>
      <c r="L1215" s="773"/>
      <c r="M1215" s="773"/>
      <c r="N1215" s="773"/>
      <c r="O1215" s="773"/>
      <c r="P1215" s="773"/>
      <c r="Q1215" s="773"/>
      <c r="R1215" s="773"/>
      <c r="S1215" s="773"/>
      <c r="T1215" s="774"/>
      <c r="U1215" s="706"/>
      <c r="V1215" s="740"/>
      <c r="W1215" s="708"/>
      <c r="X1215" s="821"/>
      <c r="Y1215" s="821"/>
      <c r="Z1215" s="821"/>
    </row>
    <row r="1216" spans="1:26" s="62" customFormat="1" ht="17.100000000000001" customHeight="1" x14ac:dyDescent="0.15">
      <c r="A1216" s="772"/>
      <c r="B1216" s="773"/>
      <c r="C1216" s="774"/>
      <c r="D1216" s="6"/>
      <c r="E1216" s="25"/>
      <c r="F1216" s="773"/>
      <c r="G1216" s="773"/>
      <c r="H1216" s="773"/>
      <c r="I1216" s="773"/>
      <c r="J1216" s="773"/>
      <c r="K1216" s="773"/>
      <c r="L1216" s="773"/>
      <c r="M1216" s="773"/>
      <c r="N1216" s="773"/>
      <c r="O1216" s="773"/>
      <c r="P1216" s="773"/>
      <c r="Q1216" s="773"/>
      <c r="R1216" s="773"/>
      <c r="S1216" s="773"/>
      <c r="T1216" s="774"/>
      <c r="U1216" s="706"/>
      <c r="V1216" s="740"/>
      <c r="W1216" s="708"/>
      <c r="X1216" s="821"/>
      <c r="Y1216" s="821"/>
      <c r="Z1216" s="821"/>
    </row>
    <row r="1217" spans="1:26" s="62" customFormat="1" ht="17.100000000000001" customHeight="1" x14ac:dyDescent="0.15">
      <c r="A1217" s="772"/>
      <c r="B1217" s="773"/>
      <c r="C1217" s="774"/>
      <c r="D1217" s="407" t="s">
        <v>20</v>
      </c>
      <c r="E1217" s="132" t="s">
        <v>851</v>
      </c>
      <c r="F1217" s="132"/>
      <c r="G1217" s="132"/>
      <c r="H1217" s="132"/>
      <c r="I1217" s="132"/>
      <c r="J1217" s="132"/>
      <c r="K1217" s="400"/>
      <c r="L1217" s="400"/>
      <c r="M1217" s="400"/>
      <c r="N1217" s="400"/>
      <c r="O1217" s="400"/>
      <c r="P1217" s="336"/>
      <c r="Q1217" s="336"/>
      <c r="R1217" s="336"/>
      <c r="S1217" s="400"/>
      <c r="T1217" s="429"/>
      <c r="U1217" s="706"/>
      <c r="V1217" s="740"/>
      <c r="W1217" s="708"/>
      <c r="X1217" s="366"/>
      <c r="Y1217" s="366"/>
      <c r="Z1217" s="366"/>
    </row>
    <row r="1218" spans="1:26" s="62" customFormat="1" ht="17.100000000000001" customHeight="1" x14ac:dyDescent="0.15">
      <c r="A1218" s="772"/>
      <c r="B1218" s="773"/>
      <c r="C1218" s="774"/>
      <c r="D1218" s="6"/>
      <c r="E1218" s="24" t="s">
        <v>699</v>
      </c>
      <c r="F1218" s="24"/>
      <c r="G1218" s="24"/>
      <c r="H1218" s="24"/>
      <c r="I1218" s="24"/>
      <c r="J1218" s="24"/>
      <c r="K1218" s="390"/>
      <c r="L1218" s="390"/>
      <c r="M1218" s="390"/>
      <c r="N1218" s="390"/>
      <c r="O1218" s="390"/>
      <c r="P1218" s="7"/>
      <c r="Q1218" s="7"/>
      <c r="R1218" s="7"/>
      <c r="S1218" s="390"/>
      <c r="T1218" s="390"/>
      <c r="U1218" s="706"/>
      <c r="V1218" s="740"/>
      <c r="W1218" s="708"/>
      <c r="X1218" s="364"/>
      <c r="Y1218" s="364"/>
      <c r="Z1218" s="364"/>
    </row>
    <row r="1219" spans="1:26" s="62" customFormat="1" ht="17.100000000000001" customHeight="1" x14ac:dyDescent="0.15">
      <c r="A1219" s="772"/>
      <c r="B1219" s="773"/>
      <c r="C1219" s="774"/>
      <c r="D1219" s="6"/>
      <c r="E1219" s="25" t="s">
        <v>8</v>
      </c>
      <c r="F1219" s="773" t="s">
        <v>718</v>
      </c>
      <c r="G1219" s="773"/>
      <c r="H1219" s="773"/>
      <c r="I1219" s="773"/>
      <c r="J1219" s="773"/>
      <c r="K1219" s="773"/>
      <c r="L1219" s="773"/>
      <c r="M1219" s="773"/>
      <c r="N1219" s="773"/>
      <c r="O1219" s="773"/>
      <c r="P1219" s="773"/>
      <c r="Q1219" s="773"/>
      <c r="R1219" s="773"/>
      <c r="S1219" s="773"/>
      <c r="T1219" s="774"/>
      <c r="U1219" s="706"/>
      <c r="V1219" s="740"/>
      <c r="W1219" s="708"/>
      <c r="X1219" s="364"/>
      <c r="Y1219" s="364"/>
      <c r="Z1219" s="364"/>
    </row>
    <row r="1220" spans="1:26" s="62" customFormat="1" ht="17.100000000000001" customHeight="1" x14ac:dyDescent="0.15">
      <c r="A1220" s="765"/>
      <c r="B1220" s="890"/>
      <c r="C1220" s="767"/>
      <c r="D1220" s="6"/>
      <c r="E1220" s="25" t="s">
        <v>10</v>
      </c>
      <c r="F1220" s="773" t="s">
        <v>719</v>
      </c>
      <c r="G1220" s="773"/>
      <c r="H1220" s="773"/>
      <c r="I1220" s="773"/>
      <c r="J1220" s="773"/>
      <c r="K1220" s="773"/>
      <c r="L1220" s="773"/>
      <c r="M1220" s="773"/>
      <c r="N1220" s="773"/>
      <c r="O1220" s="773"/>
      <c r="P1220" s="773"/>
      <c r="Q1220" s="773"/>
      <c r="R1220" s="773"/>
      <c r="S1220" s="773"/>
      <c r="T1220" s="774"/>
      <c r="U1220" s="829"/>
      <c r="V1220" s="1190"/>
      <c r="W1220" s="831"/>
      <c r="X1220" s="364"/>
      <c r="Y1220" s="364"/>
      <c r="Z1220" s="364"/>
    </row>
    <row r="1221" spans="1:26" s="62" customFormat="1" ht="17.100000000000001" customHeight="1" x14ac:dyDescent="0.15">
      <c r="A1221" s="765"/>
      <c r="B1221" s="890"/>
      <c r="C1221" s="767"/>
      <c r="D1221" s="6"/>
      <c r="E1221" s="25" t="s">
        <v>13</v>
      </c>
      <c r="F1221" s="773" t="s">
        <v>758</v>
      </c>
      <c r="G1221" s="773"/>
      <c r="H1221" s="773"/>
      <c r="I1221" s="773"/>
      <c r="J1221" s="773"/>
      <c r="K1221" s="773"/>
      <c r="L1221" s="773"/>
      <c r="M1221" s="773"/>
      <c r="N1221" s="773"/>
      <c r="O1221" s="773"/>
      <c r="P1221" s="773"/>
      <c r="Q1221" s="773"/>
      <c r="R1221" s="773"/>
      <c r="S1221" s="773"/>
      <c r="T1221" s="774"/>
      <c r="U1221" s="829"/>
      <c r="V1221" s="1190"/>
      <c r="W1221" s="831"/>
      <c r="X1221" s="364"/>
      <c r="Y1221" s="364"/>
      <c r="Z1221" s="364"/>
    </row>
    <row r="1222" spans="1:26" s="62" customFormat="1" ht="17.100000000000001" customHeight="1" x14ac:dyDescent="0.15">
      <c r="A1222" s="765"/>
      <c r="B1222" s="890"/>
      <c r="C1222" s="767"/>
      <c r="D1222" s="6"/>
      <c r="E1222" s="25"/>
      <c r="F1222" s="773"/>
      <c r="G1222" s="773"/>
      <c r="H1222" s="773"/>
      <c r="I1222" s="773"/>
      <c r="J1222" s="773"/>
      <c r="K1222" s="773"/>
      <c r="L1222" s="773"/>
      <c r="M1222" s="773"/>
      <c r="N1222" s="773"/>
      <c r="O1222" s="773"/>
      <c r="P1222" s="773"/>
      <c r="Q1222" s="773"/>
      <c r="R1222" s="773"/>
      <c r="S1222" s="773"/>
      <c r="T1222" s="774"/>
      <c r="U1222" s="832"/>
      <c r="V1222" s="833"/>
      <c r="W1222" s="834"/>
      <c r="X1222" s="364"/>
      <c r="Y1222" s="364"/>
      <c r="Z1222" s="364"/>
    </row>
    <row r="1223" spans="1:26" s="62" customFormat="1" ht="17.100000000000001" customHeight="1" x14ac:dyDescent="0.15">
      <c r="A1223" s="854" t="s">
        <v>852</v>
      </c>
      <c r="B1223" s="855"/>
      <c r="C1223" s="856"/>
      <c r="D1223" s="762" t="s">
        <v>853</v>
      </c>
      <c r="E1223" s="770"/>
      <c r="F1223" s="770"/>
      <c r="G1223" s="770"/>
      <c r="H1223" s="770"/>
      <c r="I1223" s="770"/>
      <c r="J1223" s="770"/>
      <c r="K1223" s="770"/>
      <c r="L1223" s="770"/>
      <c r="M1223" s="770"/>
      <c r="N1223" s="770"/>
      <c r="O1223" s="770"/>
      <c r="P1223" s="770"/>
      <c r="Q1223" s="770"/>
      <c r="R1223" s="770"/>
      <c r="S1223" s="770"/>
      <c r="T1223" s="771"/>
      <c r="U1223" s="704" t="s">
        <v>854</v>
      </c>
      <c r="V1223" s="704"/>
      <c r="W1223" s="705"/>
      <c r="X1223" s="725"/>
      <c r="Y1223" s="725"/>
      <c r="Z1223" s="725"/>
    </row>
    <row r="1224" spans="1:26" s="62" customFormat="1" ht="17.100000000000001" customHeight="1" x14ac:dyDescent="0.15">
      <c r="A1224" s="857"/>
      <c r="B1224" s="858"/>
      <c r="C1224" s="859"/>
      <c r="D1224" s="772"/>
      <c r="E1224" s="773"/>
      <c r="F1224" s="773"/>
      <c r="G1224" s="773"/>
      <c r="H1224" s="773"/>
      <c r="I1224" s="773"/>
      <c r="J1224" s="773"/>
      <c r="K1224" s="773"/>
      <c r="L1224" s="773"/>
      <c r="M1224" s="773"/>
      <c r="N1224" s="773"/>
      <c r="O1224" s="773"/>
      <c r="P1224" s="773"/>
      <c r="Q1224" s="773"/>
      <c r="R1224" s="773"/>
      <c r="S1224" s="773"/>
      <c r="T1224" s="774"/>
      <c r="U1224" s="740"/>
      <c r="V1224" s="740"/>
      <c r="W1224" s="708"/>
      <c r="X1224" s="726"/>
      <c r="Y1224" s="726"/>
      <c r="Z1224" s="726"/>
    </row>
    <row r="1225" spans="1:26" s="62" customFormat="1" ht="17.100000000000001" customHeight="1" x14ac:dyDescent="0.15">
      <c r="A1225" s="857"/>
      <c r="B1225" s="858"/>
      <c r="C1225" s="859"/>
      <c r="D1225" s="772"/>
      <c r="E1225" s="773"/>
      <c r="F1225" s="773"/>
      <c r="G1225" s="773"/>
      <c r="H1225" s="773"/>
      <c r="I1225" s="773"/>
      <c r="J1225" s="773"/>
      <c r="K1225" s="773"/>
      <c r="L1225" s="773"/>
      <c r="M1225" s="773"/>
      <c r="N1225" s="773"/>
      <c r="O1225" s="773"/>
      <c r="P1225" s="773"/>
      <c r="Q1225" s="773"/>
      <c r="R1225" s="773"/>
      <c r="S1225" s="773"/>
      <c r="T1225" s="774"/>
      <c r="U1225" s="740"/>
      <c r="V1225" s="740"/>
      <c r="W1225" s="708"/>
      <c r="X1225" s="726"/>
      <c r="Y1225" s="726"/>
      <c r="Z1225" s="726"/>
    </row>
    <row r="1226" spans="1:26" s="62" customFormat="1" ht="17.100000000000001" customHeight="1" x14ac:dyDescent="0.15">
      <c r="A1226" s="857"/>
      <c r="B1226" s="858"/>
      <c r="C1226" s="859"/>
      <c r="D1226" s="772"/>
      <c r="E1226" s="773"/>
      <c r="F1226" s="773"/>
      <c r="G1226" s="773"/>
      <c r="H1226" s="773"/>
      <c r="I1226" s="773"/>
      <c r="J1226" s="773"/>
      <c r="K1226" s="773"/>
      <c r="L1226" s="773"/>
      <c r="M1226" s="773"/>
      <c r="N1226" s="773"/>
      <c r="O1226" s="773"/>
      <c r="P1226" s="773"/>
      <c r="Q1226" s="773"/>
      <c r="R1226" s="773"/>
      <c r="S1226" s="773"/>
      <c r="T1226" s="774"/>
      <c r="U1226" s="740"/>
      <c r="V1226" s="740"/>
      <c r="W1226" s="708"/>
      <c r="X1226" s="726"/>
      <c r="Y1226" s="726"/>
      <c r="Z1226" s="726"/>
    </row>
    <row r="1227" spans="1:26" s="62" customFormat="1" ht="17.100000000000001" customHeight="1" x14ac:dyDescent="0.15">
      <c r="A1227" s="857"/>
      <c r="B1227" s="858"/>
      <c r="C1227" s="859"/>
      <c r="D1227" s="772"/>
      <c r="E1227" s="773"/>
      <c r="F1227" s="773"/>
      <c r="G1227" s="773"/>
      <c r="H1227" s="773"/>
      <c r="I1227" s="773"/>
      <c r="J1227" s="773"/>
      <c r="K1227" s="773"/>
      <c r="L1227" s="773"/>
      <c r="M1227" s="773"/>
      <c r="N1227" s="773"/>
      <c r="O1227" s="773"/>
      <c r="P1227" s="773"/>
      <c r="Q1227" s="773"/>
      <c r="R1227" s="773"/>
      <c r="S1227" s="773"/>
      <c r="T1227" s="774"/>
      <c r="U1227" s="740"/>
      <c r="V1227" s="740"/>
      <c r="W1227" s="708"/>
      <c r="X1227" s="726"/>
      <c r="Y1227" s="726"/>
      <c r="Z1227" s="726"/>
    </row>
    <row r="1228" spans="1:26" s="62" customFormat="1" ht="17.100000000000001" customHeight="1" x14ac:dyDescent="0.15">
      <c r="A1228" s="857"/>
      <c r="B1228" s="858"/>
      <c r="C1228" s="859"/>
      <c r="D1228" s="772"/>
      <c r="E1228" s="773"/>
      <c r="F1228" s="773"/>
      <c r="G1228" s="773"/>
      <c r="H1228" s="773"/>
      <c r="I1228" s="773"/>
      <c r="J1228" s="773"/>
      <c r="K1228" s="773"/>
      <c r="L1228" s="773"/>
      <c r="M1228" s="773"/>
      <c r="N1228" s="773"/>
      <c r="O1228" s="773"/>
      <c r="P1228" s="773"/>
      <c r="Q1228" s="773"/>
      <c r="R1228" s="773"/>
      <c r="S1228" s="773"/>
      <c r="T1228" s="774"/>
      <c r="U1228" s="740"/>
      <c r="V1228" s="740"/>
      <c r="W1228" s="708"/>
      <c r="X1228" s="726"/>
      <c r="Y1228" s="726"/>
      <c r="Z1228" s="726"/>
    </row>
    <row r="1229" spans="1:26" s="309" customFormat="1" ht="15.75" customHeight="1" x14ac:dyDescent="0.15">
      <c r="A1229" s="857"/>
      <c r="B1229" s="858"/>
      <c r="C1229" s="859"/>
      <c r="D1229" s="772"/>
      <c r="E1229" s="773"/>
      <c r="F1229" s="773"/>
      <c r="G1229" s="773"/>
      <c r="H1229" s="773"/>
      <c r="I1229" s="773"/>
      <c r="J1229" s="773"/>
      <c r="K1229" s="773"/>
      <c r="L1229" s="773"/>
      <c r="M1229" s="773"/>
      <c r="N1229" s="773"/>
      <c r="O1229" s="773"/>
      <c r="P1229" s="773"/>
      <c r="Q1229" s="773"/>
      <c r="R1229" s="773"/>
      <c r="S1229" s="773"/>
      <c r="T1229" s="774"/>
      <c r="U1229" s="740"/>
      <c r="V1229" s="740"/>
      <c r="W1229" s="708"/>
      <c r="X1229" s="726"/>
      <c r="Y1229" s="726"/>
      <c r="Z1229" s="726"/>
    </row>
    <row r="1230" spans="1:26" s="62" customFormat="1" ht="17.100000000000001" customHeight="1" x14ac:dyDescent="0.15">
      <c r="A1230" s="857"/>
      <c r="B1230" s="858"/>
      <c r="C1230" s="859"/>
      <c r="D1230" s="324" t="s">
        <v>22</v>
      </c>
      <c r="E1230" s="325" t="s">
        <v>480</v>
      </c>
      <c r="F1230" s="325"/>
      <c r="G1230" s="325"/>
      <c r="H1230" s="325"/>
      <c r="I1230" s="325"/>
      <c r="J1230" s="325"/>
      <c r="K1230" s="325"/>
      <c r="M1230" s="376"/>
      <c r="N1230" s="376"/>
      <c r="O1230" s="376"/>
      <c r="P1230" s="376"/>
      <c r="Q1230" s="892" t="s">
        <v>481</v>
      </c>
      <c r="R1230" s="892"/>
      <c r="S1230" s="376"/>
      <c r="T1230" s="377"/>
      <c r="U1230" s="740"/>
      <c r="V1230" s="740"/>
      <c r="W1230" s="708"/>
      <c r="X1230" s="726"/>
      <c r="Y1230" s="726"/>
      <c r="Z1230" s="726"/>
    </row>
    <row r="1231" spans="1:26" s="62" customFormat="1" ht="17.100000000000001" customHeight="1" x14ac:dyDescent="0.15">
      <c r="A1231" s="857"/>
      <c r="B1231" s="858"/>
      <c r="C1231" s="859"/>
      <c r="D1231" s="383"/>
      <c r="E1231" s="326" t="s">
        <v>8</v>
      </c>
      <c r="F1231" s="773" t="s">
        <v>490</v>
      </c>
      <c r="G1231" s="773"/>
      <c r="H1231" s="773"/>
      <c r="I1231" s="773"/>
      <c r="J1231" s="773"/>
      <c r="K1231" s="773"/>
      <c r="L1231" s="773"/>
      <c r="M1231" s="773"/>
      <c r="N1231" s="773"/>
      <c r="O1231" s="773"/>
      <c r="P1231" s="773"/>
      <c r="Q1231" s="773"/>
      <c r="R1231" s="773"/>
      <c r="S1231" s="773"/>
      <c r="T1231" s="774"/>
      <c r="U1231" s="740"/>
      <c r="V1231" s="740"/>
      <c r="W1231" s="708"/>
      <c r="X1231" s="726"/>
      <c r="Y1231" s="726"/>
      <c r="Z1231" s="726"/>
    </row>
    <row r="1232" spans="1:26" s="62" customFormat="1" ht="17.100000000000001" customHeight="1" x14ac:dyDescent="0.15">
      <c r="A1232" s="857"/>
      <c r="B1232" s="858"/>
      <c r="C1232" s="859"/>
      <c r="D1232" s="383"/>
      <c r="F1232" s="327" t="s">
        <v>486</v>
      </c>
      <c r="G1232" s="773" t="s">
        <v>489</v>
      </c>
      <c r="H1232" s="773"/>
      <c r="I1232" s="773"/>
      <c r="J1232" s="773"/>
      <c r="K1232" s="773"/>
      <c r="L1232" s="773"/>
      <c r="M1232" s="773"/>
      <c r="N1232" s="773"/>
      <c r="O1232" s="773"/>
      <c r="P1232" s="773"/>
      <c r="Q1232" s="773"/>
      <c r="R1232" s="773"/>
      <c r="S1232" s="773"/>
      <c r="T1232" s="774"/>
      <c r="U1232" s="740"/>
      <c r="V1232" s="740"/>
      <c r="W1232" s="708"/>
      <c r="X1232" s="726"/>
      <c r="Y1232" s="726"/>
      <c r="Z1232" s="726"/>
    </row>
    <row r="1233" spans="1:26" s="62" customFormat="1" ht="17.100000000000001" customHeight="1" x14ac:dyDescent="0.15">
      <c r="A1233" s="857"/>
      <c r="B1233" s="858"/>
      <c r="C1233" s="859"/>
      <c r="D1233" s="383"/>
      <c r="E1233" s="327"/>
      <c r="F1233" s="368"/>
      <c r="G1233" s="773"/>
      <c r="H1233" s="773"/>
      <c r="I1233" s="773"/>
      <c r="J1233" s="773"/>
      <c r="K1233" s="773"/>
      <c r="L1233" s="773"/>
      <c r="M1233" s="773"/>
      <c r="N1233" s="773"/>
      <c r="O1233" s="773"/>
      <c r="P1233" s="773"/>
      <c r="Q1233" s="773"/>
      <c r="R1233" s="773"/>
      <c r="S1233" s="773"/>
      <c r="T1233" s="774"/>
      <c r="U1233" s="740"/>
      <c r="V1233" s="740"/>
      <c r="W1233" s="708"/>
      <c r="X1233" s="726"/>
      <c r="Y1233" s="726"/>
      <c r="Z1233" s="726"/>
    </row>
    <row r="1234" spans="1:26" s="62" customFormat="1" ht="17.100000000000001" customHeight="1" x14ac:dyDescent="0.15">
      <c r="A1234" s="857"/>
      <c r="B1234" s="858"/>
      <c r="C1234" s="859"/>
      <c r="D1234" s="383"/>
      <c r="E1234" s="327"/>
      <c r="F1234" s="327" t="s">
        <v>487</v>
      </c>
      <c r="G1234" s="773" t="s">
        <v>855</v>
      </c>
      <c r="H1234" s="773"/>
      <c r="I1234" s="773"/>
      <c r="J1234" s="773"/>
      <c r="K1234" s="773"/>
      <c r="L1234" s="773"/>
      <c r="M1234" s="773"/>
      <c r="N1234" s="773"/>
      <c r="O1234" s="773"/>
      <c r="P1234" s="773"/>
      <c r="Q1234" s="773"/>
      <c r="R1234" s="773"/>
      <c r="S1234" s="773"/>
      <c r="T1234" s="774"/>
      <c r="U1234" s="740"/>
      <c r="V1234" s="740"/>
      <c r="W1234" s="708"/>
      <c r="X1234" s="726"/>
      <c r="Y1234" s="726"/>
      <c r="Z1234" s="726"/>
    </row>
    <row r="1235" spans="1:26" s="62" customFormat="1" ht="17.100000000000001" customHeight="1" x14ac:dyDescent="0.15">
      <c r="A1235" s="857"/>
      <c r="B1235" s="858"/>
      <c r="C1235" s="859"/>
      <c r="D1235" s="383"/>
      <c r="E1235" s="327"/>
      <c r="F1235" s="327"/>
      <c r="G1235" s="773"/>
      <c r="H1235" s="773"/>
      <c r="I1235" s="773"/>
      <c r="J1235" s="773"/>
      <c r="K1235" s="773"/>
      <c r="L1235" s="773"/>
      <c r="M1235" s="773"/>
      <c r="N1235" s="773"/>
      <c r="O1235" s="773"/>
      <c r="P1235" s="773"/>
      <c r="Q1235" s="773"/>
      <c r="R1235" s="773"/>
      <c r="S1235" s="773"/>
      <c r="T1235" s="774"/>
      <c r="U1235" s="740"/>
      <c r="V1235" s="740"/>
      <c r="W1235" s="708"/>
      <c r="X1235" s="726"/>
      <c r="Y1235" s="726"/>
      <c r="Z1235" s="726"/>
    </row>
    <row r="1236" spans="1:26" s="62" customFormat="1" ht="17.100000000000001" customHeight="1" x14ac:dyDescent="0.15">
      <c r="A1236" s="857"/>
      <c r="B1236" s="858"/>
      <c r="C1236" s="859"/>
      <c r="D1236" s="328"/>
      <c r="E1236" s="329" t="s">
        <v>10</v>
      </c>
      <c r="F1236" s="860" t="s">
        <v>488</v>
      </c>
      <c r="G1236" s="860"/>
      <c r="H1236" s="860"/>
      <c r="I1236" s="860"/>
      <c r="J1236" s="860"/>
      <c r="K1236" s="860"/>
      <c r="L1236" s="860"/>
      <c r="M1236" s="860"/>
      <c r="N1236" s="860"/>
      <c r="O1236" s="860"/>
      <c r="P1236" s="860"/>
      <c r="Q1236" s="860"/>
      <c r="R1236" s="860"/>
      <c r="S1236" s="860"/>
      <c r="T1236" s="861"/>
      <c r="U1236" s="740"/>
      <c r="V1236" s="740"/>
      <c r="W1236" s="708"/>
      <c r="X1236" s="726"/>
      <c r="Y1236" s="726"/>
      <c r="Z1236" s="726"/>
    </row>
    <row r="1237" spans="1:26" s="62" customFormat="1" ht="17.100000000000001" customHeight="1" x14ac:dyDescent="0.15">
      <c r="A1237" s="857"/>
      <c r="B1237" s="858"/>
      <c r="C1237" s="859"/>
      <c r="D1237" s="324" t="s">
        <v>60</v>
      </c>
      <c r="E1237" s="325" t="s">
        <v>482</v>
      </c>
      <c r="F1237" s="325"/>
      <c r="G1237" s="325"/>
      <c r="H1237" s="325"/>
      <c r="I1237" s="325"/>
      <c r="J1237" s="325"/>
      <c r="K1237" s="325"/>
      <c r="M1237" s="376"/>
      <c r="N1237" s="376"/>
      <c r="O1237" s="376"/>
      <c r="P1237" s="376"/>
      <c r="Q1237" s="892" t="s">
        <v>483</v>
      </c>
      <c r="R1237" s="892"/>
      <c r="S1237" s="376"/>
      <c r="T1237" s="377"/>
      <c r="U1237" s="740"/>
      <c r="V1237" s="740"/>
      <c r="W1237" s="708"/>
      <c r="X1237" s="726"/>
      <c r="Y1237" s="726"/>
      <c r="Z1237" s="726"/>
    </row>
    <row r="1238" spans="1:26" s="62" customFormat="1" ht="17.100000000000001" customHeight="1" x14ac:dyDescent="0.15">
      <c r="A1238" s="857"/>
      <c r="B1238" s="858"/>
      <c r="C1238" s="859"/>
      <c r="D1238" s="324"/>
      <c r="E1238" s="326" t="s">
        <v>8</v>
      </c>
      <c r="F1238" s="1181" t="s">
        <v>856</v>
      </c>
      <c r="G1238" s="1181"/>
      <c r="H1238" s="1181"/>
      <c r="I1238" s="1181"/>
      <c r="J1238" s="1181"/>
      <c r="K1238" s="1181"/>
      <c r="L1238" s="1181"/>
      <c r="M1238" s="1181"/>
      <c r="N1238" s="1181"/>
      <c r="O1238" s="1181"/>
      <c r="P1238" s="1181"/>
      <c r="Q1238" s="1181"/>
      <c r="R1238" s="1181"/>
      <c r="S1238" s="1181"/>
      <c r="T1238" s="774"/>
      <c r="U1238" s="740"/>
      <c r="V1238" s="740"/>
      <c r="W1238" s="708"/>
      <c r="X1238" s="726"/>
      <c r="Y1238" s="726"/>
      <c r="Z1238" s="726"/>
    </row>
    <row r="1239" spans="1:26" s="62" customFormat="1" ht="17.100000000000001" customHeight="1" x14ac:dyDescent="0.15">
      <c r="A1239" s="857"/>
      <c r="B1239" s="858"/>
      <c r="C1239" s="859"/>
      <c r="D1239" s="324"/>
      <c r="E1239" s="326"/>
      <c r="F1239" s="1181"/>
      <c r="G1239" s="1181"/>
      <c r="H1239" s="1181"/>
      <c r="I1239" s="1181"/>
      <c r="J1239" s="1181"/>
      <c r="K1239" s="1181"/>
      <c r="L1239" s="1181"/>
      <c r="M1239" s="1181"/>
      <c r="N1239" s="1181"/>
      <c r="O1239" s="1181"/>
      <c r="P1239" s="1181"/>
      <c r="Q1239" s="1181"/>
      <c r="R1239" s="1181"/>
      <c r="S1239" s="1181"/>
      <c r="T1239" s="774"/>
      <c r="U1239" s="740"/>
      <c r="V1239" s="740"/>
      <c r="W1239" s="708"/>
      <c r="X1239" s="726"/>
      <c r="Y1239" s="726"/>
      <c r="Z1239" s="726"/>
    </row>
    <row r="1240" spans="1:26" s="62" customFormat="1" ht="17.100000000000001" customHeight="1" x14ac:dyDescent="0.15">
      <c r="A1240" s="857"/>
      <c r="B1240" s="858"/>
      <c r="C1240" s="859"/>
      <c r="D1240" s="9"/>
      <c r="E1240" s="97" t="s">
        <v>10</v>
      </c>
      <c r="F1240" s="887" t="s">
        <v>488</v>
      </c>
      <c r="G1240" s="887"/>
      <c r="H1240" s="887"/>
      <c r="I1240" s="887"/>
      <c r="J1240" s="887"/>
      <c r="K1240" s="887"/>
      <c r="L1240" s="887"/>
      <c r="M1240" s="887"/>
      <c r="N1240" s="887"/>
      <c r="O1240" s="887"/>
      <c r="P1240" s="887"/>
      <c r="Q1240" s="887"/>
      <c r="R1240" s="887"/>
      <c r="S1240" s="887"/>
      <c r="T1240" s="888"/>
      <c r="U1240" s="740"/>
      <c r="V1240" s="740"/>
      <c r="W1240" s="708"/>
      <c r="X1240" s="726"/>
      <c r="Y1240" s="726"/>
      <c r="Z1240" s="726"/>
    </row>
    <row r="1241" spans="1:26" s="62" customFormat="1" ht="17.100000000000001" customHeight="1" x14ac:dyDescent="0.15">
      <c r="A1241" s="857"/>
      <c r="B1241" s="858"/>
      <c r="C1241" s="859"/>
      <c r="D1241" s="324" t="s">
        <v>61</v>
      </c>
      <c r="E1241" s="325" t="s">
        <v>484</v>
      </c>
      <c r="F1241" s="325"/>
      <c r="G1241" s="325"/>
      <c r="H1241" s="325"/>
      <c r="I1241" s="325"/>
      <c r="J1241" s="325"/>
      <c r="K1241" s="325"/>
      <c r="M1241" s="368"/>
      <c r="N1241" s="368"/>
      <c r="O1241" s="368"/>
      <c r="P1241" s="368"/>
      <c r="Q1241" s="892" t="s">
        <v>485</v>
      </c>
      <c r="R1241" s="892"/>
      <c r="S1241" s="376"/>
      <c r="T1241" s="377"/>
      <c r="U1241" s="740"/>
      <c r="V1241" s="740"/>
      <c r="W1241" s="708"/>
      <c r="X1241" s="726"/>
      <c r="Y1241" s="726"/>
      <c r="Z1241" s="726"/>
    </row>
    <row r="1242" spans="1:26" s="62" customFormat="1" ht="17.100000000000001" customHeight="1" x14ac:dyDescent="0.15">
      <c r="A1242" s="857"/>
      <c r="B1242" s="858"/>
      <c r="C1242" s="859"/>
      <c r="D1242" s="324"/>
      <c r="E1242" s="153" t="s">
        <v>491</v>
      </c>
      <c r="F1242" s="325" t="s">
        <v>492</v>
      </c>
      <c r="G1242" s="325"/>
      <c r="H1242" s="325"/>
      <c r="I1242" s="325"/>
      <c r="J1242" s="325"/>
      <c r="K1242" s="325"/>
      <c r="M1242" s="376"/>
      <c r="N1242" s="376"/>
      <c r="O1242" s="376"/>
      <c r="P1242" s="376"/>
      <c r="Q1242" s="408"/>
      <c r="R1242" s="438"/>
      <c r="S1242" s="376"/>
      <c r="T1242" s="377"/>
      <c r="U1242" s="740"/>
      <c r="V1242" s="740"/>
      <c r="W1242" s="708"/>
      <c r="X1242" s="726"/>
      <c r="Y1242" s="726"/>
      <c r="Z1242" s="726"/>
    </row>
    <row r="1243" spans="1:26" s="62" customFormat="1" ht="17.100000000000001" customHeight="1" x14ac:dyDescent="0.15">
      <c r="A1243" s="857"/>
      <c r="B1243" s="858"/>
      <c r="C1243" s="859"/>
      <c r="D1243" s="383"/>
      <c r="F1243" s="327" t="s">
        <v>486</v>
      </c>
      <c r="G1243" s="773" t="s">
        <v>493</v>
      </c>
      <c r="H1243" s="773"/>
      <c r="I1243" s="773"/>
      <c r="J1243" s="773"/>
      <c r="K1243" s="773"/>
      <c r="L1243" s="773"/>
      <c r="M1243" s="773"/>
      <c r="N1243" s="773"/>
      <c r="O1243" s="773"/>
      <c r="P1243" s="773"/>
      <c r="Q1243" s="773"/>
      <c r="R1243" s="773"/>
      <c r="S1243" s="773"/>
      <c r="T1243" s="774"/>
      <c r="U1243" s="740"/>
      <c r="V1243" s="740"/>
      <c r="W1243" s="708"/>
      <c r="X1243" s="726"/>
      <c r="Y1243" s="726"/>
      <c r="Z1243" s="726"/>
    </row>
    <row r="1244" spans="1:26" s="62" customFormat="1" ht="17.100000000000001" customHeight="1" x14ac:dyDescent="0.15">
      <c r="A1244" s="857"/>
      <c r="B1244" s="858"/>
      <c r="C1244" s="859"/>
      <c r="D1244" s="383"/>
      <c r="E1244" s="327"/>
      <c r="F1244" s="368"/>
      <c r="G1244" s="773"/>
      <c r="H1244" s="773"/>
      <c r="I1244" s="773"/>
      <c r="J1244" s="773"/>
      <c r="K1244" s="773"/>
      <c r="L1244" s="773"/>
      <c r="M1244" s="773"/>
      <c r="N1244" s="773"/>
      <c r="O1244" s="773"/>
      <c r="P1244" s="773"/>
      <c r="Q1244" s="773"/>
      <c r="R1244" s="773"/>
      <c r="S1244" s="773"/>
      <c r="T1244" s="774"/>
      <c r="U1244" s="740"/>
      <c r="V1244" s="740"/>
      <c r="W1244" s="708"/>
      <c r="X1244" s="726"/>
      <c r="Y1244" s="726"/>
      <c r="Z1244" s="726"/>
    </row>
    <row r="1245" spans="1:26" s="62" customFormat="1" ht="17.100000000000001" customHeight="1" x14ac:dyDescent="0.15">
      <c r="A1245" s="857"/>
      <c r="B1245" s="858"/>
      <c r="C1245" s="859"/>
      <c r="D1245" s="383"/>
      <c r="E1245" s="327"/>
      <c r="F1245" s="327" t="s">
        <v>487</v>
      </c>
      <c r="G1245" s="773" t="s">
        <v>494</v>
      </c>
      <c r="H1245" s="773"/>
      <c r="I1245" s="773"/>
      <c r="J1245" s="773"/>
      <c r="K1245" s="773"/>
      <c r="L1245" s="773"/>
      <c r="M1245" s="773"/>
      <c r="N1245" s="773"/>
      <c r="O1245" s="773"/>
      <c r="P1245" s="773"/>
      <c r="Q1245" s="773"/>
      <c r="R1245" s="773"/>
      <c r="S1245" s="773"/>
      <c r="T1245" s="774"/>
      <c r="U1245" s="740"/>
      <c r="V1245" s="740"/>
      <c r="W1245" s="708"/>
      <c r="X1245" s="726"/>
      <c r="Y1245" s="726"/>
      <c r="Z1245" s="726"/>
    </row>
    <row r="1246" spans="1:26" s="62" customFormat="1" ht="17.100000000000001" customHeight="1" x14ac:dyDescent="0.15">
      <c r="A1246" s="857"/>
      <c r="B1246" s="858"/>
      <c r="C1246" s="859"/>
      <c r="D1246" s="383"/>
      <c r="E1246" s="327"/>
      <c r="F1246" s="327"/>
      <c r="G1246" s="773"/>
      <c r="H1246" s="773"/>
      <c r="I1246" s="773"/>
      <c r="J1246" s="773"/>
      <c r="K1246" s="773"/>
      <c r="L1246" s="773"/>
      <c r="M1246" s="773"/>
      <c r="N1246" s="773"/>
      <c r="O1246" s="773"/>
      <c r="P1246" s="773"/>
      <c r="Q1246" s="773"/>
      <c r="R1246" s="773"/>
      <c r="S1246" s="773"/>
      <c r="T1246" s="774"/>
      <c r="U1246" s="740"/>
      <c r="V1246" s="740"/>
      <c r="W1246" s="708"/>
      <c r="X1246" s="726"/>
      <c r="Y1246" s="726"/>
      <c r="Z1246" s="726"/>
    </row>
    <row r="1247" spans="1:26" s="62" customFormat="1" ht="17.100000000000001" customHeight="1" x14ac:dyDescent="0.15">
      <c r="A1247" s="857"/>
      <c r="B1247" s="858"/>
      <c r="C1247" s="859"/>
      <c r="D1247" s="384"/>
      <c r="E1247" s="327"/>
      <c r="F1247" s="327" t="s">
        <v>495</v>
      </c>
      <c r="G1247" s="773" t="s">
        <v>496</v>
      </c>
      <c r="H1247" s="773"/>
      <c r="I1247" s="773"/>
      <c r="J1247" s="773"/>
      <c r="K1247" s="773"/>
      <c r="L1247" s="773"/>
      <c r="M1247" s="773"/>
      <c r="N1247" s="773"/>
      <c r="O1247" s="773"/>
      <c r="P1247" s="773"/>
      <c r="Q1247" s="773"/>
      <c r="R1247" s="773"/>
      <c r="S1247" s="773"/>
      <c r="T1247" s="774"/>
      <c r="U1247" s="740"/>
      <c r="V1247" s="740"/>
      <c r="W1247" s="708"/>
      <c r="X1247" s="726"/>
      <c r="Y1247" s="726"/>
      <c r="Z1247" s="726"/>
    </row>
    <row r="1248" spans="1:26" s="62" customFormat="1" ht="17.100000000000001" customHeight="1" x14ac:dyDescent="0.15">
      <c r="A1248" s="857"/>
      <c r="B1248" s="858"/>
      <c r="C1248" s="859"/>
      <c r="D1248" s="384"/>
      <c r="E1248" s="327"/>
      <c r="F1248" s="327"/>
      <c r="G1248" s="773"/>
      <c r="H1248" s="773"/>
      <c r="I1248" s="773"/>
      <c r="J1248" s="773"/>
      <c r="K1248" s="773"/>
      <c r="L1248" s="773"/>
      <c r="M1248" s="773"/>
      <c r="N1248" s="773"/>
      <c r="O1248" s="773"/>
      <c r="P1248" s="773"/>
      <c r="Q1248" s="773"/>
      <c r="R1248" s="773"/>
      <c r="S1248" s="773"/>
      <c r="T1248" s="774"/>
      <c r="U1248" s="740"/>
      <c r="V1248" s="740"/>
      <c r="W1248" s="708"/>
      <c r="X1248" s="726"/>
      <c r="Y1248" s="726"/>
      <c r="Z1248" s="726"/>
    </row>
    <row r="1249" spans="1:27" s="62" customFormat="1" ht="17.100000000000001" customHeight="1" x14ac:dyDescent="0.15">
      <c r="A1249" s="857"/>
      <c r="B1249" s="858"/>
      <c r="C1249" s="859"/>
      <c r="E1249" s="153"/>
      <c r="G1249" s="773"/>
      <c r="H1249" s="773"/>
      <c r="I1249" s="773"/>
      <c r="J1249" s="773"/>
      <c r="K1249" s="773"/>
      <c r="L1249" s="773"/>
      <c r="M1249" s="773"/>
      <c r="N1249" s="773"/>
      <c r="O1249" s="773"/>
      <c r="P1249" s="773"/>
      <c r="Q1249" s="773"/>
      <c r="R1249" s="773"/>
      <c r="S1249" s="773"/>
      <c r="T1249" s="774"/>
      <c r="U1249" s="740"/>
      <c r="V1249" s="740"/>
      <c r="W1249" s="708"/>
      <c r="X1249" s="726"/>
      <c r="Y1249" s="726"/>
      <c r="Z1249" s="726"/>
    </row>
    <row r="1250" spans="1:27" s="62" customFormat="1" ht="17.100000000000001" customHeight="1" x14ac:dyDescent="0.15">
      <c r="A1250" s="845"/>
      <c r="B1250" s="846"/>
      <c r="C1250" s="847"/>
      <c r="E1250" s="97" t="s">
        <v>10</v>
      </c>
      <c r="F1250" s="887" t="s">
        <v>488</v>
      </c>
      <c r="G1250" s="887"/>
      <c r="H1250" s="887"/>
      <c r="I1250" s="887"/>
      <c r="J1250" s="887"/>
      <c r="K1250" s="887"/>
      <c r="L1250" s="887"/>
      <c r="M1250" s="887"/>
      <c r="N1250" s="887"/>
      <c r="O1250" s="887"/>
      <c r="P1250" s="887"/>
      <c r="Q1250" s="887"/>
      <c r="R1250" s="887"/>
      <c r="S1250" s="887"/>
      <c r="T1250" s="888"/>
      <c r="U1250" s="710"/>
      <c r="V1250" s="710"/>
      <c r="W1250" s="711"/>
      <c r="X1250" s="891"/>
      <c r="Y1250" s="891"/>
      <c r="Z1250" s="891"/>
    </row>
    <row r="1251" spans="1:27" s="62" customFormat="1" ht="17.100000000000001" customHeight="1" x14ac:dyDescent="0.15">
      <c r="A1251" s="762" t="s">
        <v>857</v>
      </c>
      <c r="B1251" s="770"/>
      <c r="C1251" s="771"/>
      <c r="D1251" s="762" t="s">
        <v>858</v>
      </c>
      <c r="E1251" s="770"/>
      <c r="F1251" s="770"/>
      <c r="G1251" s="770"/>
      <c r="H1251" s="770"/>
      <c r="I1251" s="770"/>
      <c r="J1251" s="770"/>
      <c r="K1251" s="770"/>
      <c r="L1251" s="770"/>
      <c r="M1251" s="770"/>
      <c r="N1251" s="770"/>
      <c r="O1251" s="770"/>
      <c r="P1251" s="770"/>
      <c r="Q1251" s="770"/>
      <c r="R1251" s="770"/>
      <c r="S1251" s="770"/>
      <c r="T1251" s="771"/>
      <c r="U1251" s="703" t="s">
        <v>859</v>
      </c>
      <c r="V1251" s="704"/>
      <c r="W1251" s="705"/>
      <c r="X1251" s="725"/>
      <c r="Y1251" s="725"/>
      <c r="Z1251" s="725"/>
    </row>
    <row r="1252" spans="1:27" s="62" customFormat="1" ht="17.100000000000001" customHeight="1" x14ac:dyDescent="0.15">
      <c r="A1252" s="772"/>
      <c r="B1252" s="773"/>
      <c r="C1252" s="774"/>
      <c r="D1252" s="772"/>
      <c r="E1252" s="773"/>
      <c r="F1252" s="773"/>
      <c r="G1252" s="773"/>
      <c r="H1252" s="773"/>
      <c r="I1252" s="773"/>
      <c r="J1252" s="773"/>
      <c r="K1252" s="773"/>
      <c r="L1252" s="773"/>
      <c r="M1252" s="773"/>
      <c r="N1252" s="773"/>
      <c r="O1252" s="773"/>
      <c r="P1252" s="773"/>
      <c r="Q1252" s="773"/>
      <c r="R1252" s="773"/>
      <c r="S1252" s="773"/>
      <c r="T1252" s="774"/>
      <c r="U1252" s="706"/>
      <c r="V1252" s="740"/>
      <c r="W1252" s="708"/>
      <c r="X1252" s="726"/>
      <c r="Y1252" s="726"/>
      <c r="Z1252" s="726"/>
    </row>
    <row r="1253" spans="1:27" s="62" customFormat="1" ht="17.100000000000001" customHeight="1" x14ac:dyDescent="0.15">
      <c r="A1253" s="772"/>
      <c r="B1253" s="773"/>
      <c r="C1253" s="774"/>
      <c r="D1253" s="772"/>
      <c r="E1253" s="773"/>
      <c r="F1253" s="773"/>
      <c r="G1253" s="773"/>
      <c r="H1253" s="773"/>
      <c r="I1253" s="773"/>
      <c r="J1253" s="773"/>
      <c r="K1253" s="773"/>
      <c r="L1253" s="773"/>
      <c r="M1253" s="773"/>
      <c r="N1253" s="773"/>
      <c r="O1253" s="773"/>
      <c r="P1253" s="773"/>
      <c r="Q1253" s="773"/>
      <c r="R1253" s="773"/>
      <c r="S1253" s="773"/>
      <c r="T1253" s="774"/>
      <c r="U1253" s="706"/>
      <c r="V1253" s="740"/>
      <c r="W1253" s="708"/>
      <c r="X1253" s="726"/>
      <c r="Y1253" s="726"/>
      <c r="Z1253" s="726"/>
    </row>
    <row r="1254" spans="1:27" s="62" customFormat="1" ht="17.100000000000001" customHeight="1" x14ac:dyDescent="0.15">
      <c r="A1254" s="772"/>
      <c r="B1254" s="773"/>
      <c r="C1254" s="774"/>
      <c r="D1254" s="772"/>
      <c r="E1254" s="773"/>
      <c r="F1254" s="773"/>
      <c r="G1254" s="773"/>
      <c r="H1254" s="773"/>
      <c r="I1254" s="773"/>
      <c r="J1254" s="773"/>
      <c r="K1254" s="773"/>
      <c r="L1254" s="773"/>
      <c r="M1254" s="773"/>
      <c r="N1254" s="773"/>
      <c r="O1254" s="773"/>
      <c r="P1254" s="773"/>
      <c r="Q1254" s="773"/>
      <c r="R1254" s="773"/>
      <c r="S1254" s="773"/>
      <c r="T1254" s="774"/>
      <c r="U1254" s="706"/>
      <c r="V1254" s="740"/>
      <c r="W1254" s="708"/>
      <c r="X1254" s="726"/>
      <c r="Y1254" s="726"/>
      <c r="Z1254" s="726"/>
    </row>
    <row r="1255" spans="1:27" s="62" customFormat="1" ht="17.100000000000001" customHeight="1" x14ac:dyDescent="0.15">
      <c r="A1255" s="772"/>
      <c r="B1255" s="773"/>
      <c r="C1255" s="774"/>
      <c r="D1255" s="772"/>
      <c r="E1255" s="773"/>
      <c r="F1255" s="773"/>
      <c r="G1255" s="773"/>
      <c r="H1255" s="773"/>
      <c r="I1255" s="773"/>
      <c r="J1255" s="773"/>
      <c r="K1255" s="773"/>
      <c r="L1255" s="773"/>
      <c r="M1255" s="773"/>
      <c r="N1255" s="773"/>
      <c r="O1255" s="773"/>
      <c r="P1255" s="773"/>
      <c r="Q1255" s="773"/>
      <c r="R1255" s="773"/>
      <c r="S1255" s="773"/>
      <c r="T1255" s="774"/>
      <c r="U1255" s="706"/>
      <c r="V1255" s="740"/>
      <c r="W1255" s="708"/>
      <c r="X1255" s="726"/>
      <c r="Y1255" s="726"/>
      <c r="Z1255" s="726"/>
    </row>
    <row r="1256" spans="1:27" s="62" customFormat="1" ht="17.100000000000001" customHeight="1" x14ac:dyDescent="0.15">
      <c r="A1256" s="772"/>
      <c r="B1256" s="773"/>
      <c r="C1256" s="774"/>
      <c r="D1256" s="772"/>
      <c r="E1256" s="773"/>
      <c r="F1256" s="773"/>
      <c r="G1256" s="773"/>
      <c r="H1256" s="773"/>
      <c r="I1256" s="773"/>
      <c r="J1256" s="773"/>
      <c r="K1256" s="773"/>
      <c r="L1256" s="773"/>
      <c r="M1256" s="773"/>
      <c r="N1256" s="773"/>
      <c r="O1256" s="773"/>
      <c r="P1256" s="773"/>
      <c r="Q1256" s="773"/>
      <c r="R1256" s="773"/>
      <c r="S1256" s="773"/>
      <c r="T1256" s="774"/>
      <c r="U1256" s="706"/>
      <c r="V1256" s="740"/>
      <c r="W1256" s="708"/>
      <c r="X1256" s="364"/>
      <c r="Y1256" s="396"/>
      <c r="Z1256" s="364"/>
    </row>
    <row r="1257" spans="1:27" s="62" customFormat="1" ht="17.100000000000001" customHeight="1" x14ac:dyDescent="0.15">
      <c r="A1257" s="772"/>
      <c r="B1257" s="773"/>
      <c r="C1257" s="774"/>
      <c r="D1257" s="840"/>
      <c r="E1257" s="841"/>
      <c r="F1257" s="841"/>
      <c r="G1257" s="841"/>
      <c r="H1257" s="841"/>
      <c r="I1257" s="841"/>
      <c r="J1257" s="841"/>
      <c r="K1257" s="841"/>
      <c r="L1257" s="841"/>
      <c r="M1257" s="841"/>
      <c r="N1257" s="841"/>
      <c r="O1257" s="841"/>
      <c r="P1257" s="841"/>
      <c r="Q1257" s="841"/>
      <c r="R1257" s="841"/>
      <c r="S1257" s="841"/>
      <c r="T1257" s="842"/>
      <c r="U1257" s="706"/>
      <c r="V1257" s="740"/>
      <c r="W1257" s="708"/>
      <c r="X1257" s="365"/>
      <c r="Y1257" s="424"/>
      <c r="Z1257" s="365"/>
    </row>
    <row r="1258" spans="1:27" s="62" customFormat="1" ht="17.100000000000001" customHeight="1" x14ac:dyDescent="0.15">
      <c r="A1258" s="772"/>
      <c r="B1258" s="773"/>
      <c r="C1258" s="774"/>
      <c r="D1258" s="337" t="s">
        <v>184</v>
      </c>
      <c r="E1258" s="132" t="s">
        <v>720</v>
      </c>
      <c r="F1258" s="132"/>
      <c r="G1258" s="132"/>
      <c r="H1258" s="132"/>
      <c r="I1258" s="132"/>
      <c r="J1258" s="132"/>
      <c r="K1258" s="132"/>
      <c r="L1258" s="132"/>
      <c r="M1258" s="132"/>
      <c r="N1258" s="132"/>
      <c r="O1258" s="132"/>
      <c r="P1258" s="132"/>
      <c r="Q1258" s="132"/>
      <c r="R1258" s="132"/>
      <c r="S1258" s="132"/>
      <c r="T1258" s="133"/>
      <c r="U1258" s="706"/>
      <c r="V1258" s="740"/>
      <c r="W1258" s="708"/>
      <c r="X1258" s="699"/>
      <c r="Y1258" s="1191"/>
      <c r="Z1258" s="699"/>
    </row>
    <row r="1259" spans="1:27" s="62" customFormat="1" ht="17.100000000000001" customHeight="1" x14ac:dyDescent="0.15">
      <c r="A1259" s="772"/>
      <c r="B1259" s="773"/>
      <c r="C1259" s="774"/>
      <c r="D1259" s="10"/>
      <c r="E1259" s="3"/>
      <c r="F1259" s="24"/>
      <c r="G1259" s="24"/>
      <c r="H1259" s="24"/>
      <c r="I1259" s="24"/>
      <c r="J1259" s="24"/>
      <c r="K1259" s="24"/>
      <c r="L1259" s="24"/>
      <c r="M1259" s="24"/>
      <c r="N1259" s="24"/>
      <c r="O1259" s="24"/>
      <c r="P1259" s="24"/>
      <c r="Q1259" s="24"/>
      <c r="R1259" s="24"/>
      <c r="S1259" s="24"/>
      <c r="T1259" s="35" t="s">
        <v>860</v>
      </c>
      <c r="U1259" s="706"/>
      <c r="V1259" s="740"/>
      <c r="W1259" s="708"/>
      <c r="X1259" s="700"/>
      <c r="Y1259" s="748"/>
      <c r="Z1259" s="700"/>
    </row>
    <row r="1260" spans="1:27" s="62" customFormat="1" ht="17.100000000000001" customHeight="1" x14ac:dyDescent="0.15">
      <c r="A1260" s="772"/>
      <c r="B1260" s="773"/>
      <c r="C1260" s="774"/>
      <c r="D1260" s="10"/>
      <c r="E1260" s="3"/>
      <c r="F1260" s="24"/>
      <c r="G1260" s="24"/>
      <c r="H1260" s="24"/>
      <c r="I1260" s="24"/>
      <c r="J1260" s="24"/>
      <c r="K1260" s="24"/>
      <c r="L1260" s="24"/>
      <c r="M1260" s="24"/>
      <c r="N1260" s="24"/>
      <c r="O1260" s="24"/>
      <c r="P1260" s="24"/>
      <c r="Q1260" s="24"/>
      <c r="R1260" s="24"/>
      <c r="S1260" s="24"/>
      <c r="T1260" s="35"/>
      <c r="U1260" s="706"/>
      <c r="V1260" s="740"/>
      <c r="W1260" s="708"/>
      <c r="X1260" s="441"/>
      <c r="Y1260" s="445"/>
      <c r="Z1260" s="441"/>
    </row>
    <row r="1261" spans="1:27" s="62" customFormat="1" ht="17.100000000000001" customHeight="1" x14ac:dyDescent="0.15">
      <c r="A1261" s="772"/>
      <c r="B1261" s="773"/>
      <c r="C1261" s="774"/>
      <c r="D1261" s="337" t="s">
        <v>186</v>
      </c>
      <c r="E1261" s="132" t="s">
        <v>721</v>
      </c>
      <c r="F1261" s="132"/>
      <c r="G1261" s="132"/>
      <c r="H1261" s="132"/>
      <c r="I1261" s="132"/>
      <c r="J1261" s="132"/>
      <c r="K1261" s="132"/>
      <c r="L1261" s="132"/>
      <c r="M1261" s="132"/>
      <c r="N1261" s="132"/>
      <c r="O1261" s="132"/>
      <c r="P1261" s="132"/>
      <c r="Q1261" s="132"/>
      <c r="R1261" s="132"/>
      <c r="S1261" s="132"/>
      <c r="T1261" s="133"/>
      <c r="U1261" s="706"/>
      <c r="V1261" s="740"/>
      <c r="W1261" s="708"/>
      <c r="X1261" s="699"/>
      <c r="Y1261" s="1191"/>
      <c r="Z1261" s="699"/>
    </row>
    <row r="1262" spans="1:27" s="62" customFormat="1" ht="17.100000000000001" customHeight="1" x14ac:dyDescent="0.15">
      <c r="A1262" s="772"/>
      <c r="B1262" s="773"/>
      <c r="C1262" s="774"/>
      <c r="D1262" s="10"/>
      <c r="E1262" s="3"/>
      <c r="F1262" s="24"/>
      <c r="G1262" s="24"/>
      <c r="H1262" s="24"/>
      <c r="I1262" s="24"/>
      <c r="J1262" s="24"/>
      <c r="K1262" s="24"/>
      <c r="L1262" s="24"/>
      <c r="M1262" s="24"/>
      <c r="N1262" s="24"/>
      <c r="O1262" s="24"/>
      <c r="P1262" s="24"/>
      <c r="Q1262" s="24"/>
      <c r="R1262" s="24"/>
      <c r="S1262" s="24"/>
      <c r="T1262" s="35" t="s">
        <v>861</v>
      </c>
      <c r="U1262" s="706"/>
      <c r="V1262" s="740"/>
      <c r="W1262" s="708"/>
      <c r="X1262" s="700"/>
      <c r="Y1262" s="748"/>
      <c r="Z1262" s="700"/>
    </row>
    <row r="1263" spans="1:27" s="62" customFormat="1" ht="17.100000000000001" customHeight="1" x14ac:dyDescent="0.15">
      <c r="A1263" s="772"/>
      <c r="B1263" s="773"/>
      <c r="C1263" s="774"/>
      <c r="D1263" s="10"/>
      <c r="E1263" s="3"/>
      <c r="F1263" s="24"/>
      <c r="G1263" s="24"/>
      <c r="H1263" s="24"/>
      <c r="I1263" s="24"/>
      <c r="J1263" s="24"/>
      <c r="K1263" s="24"/>
      <c r="L1263" s="24"/>
      <c r="M1263" s="24"/>
      <c r="N1263" s="24"/>
      <c r="O1263" s="24"/>
      <c r="P1263" s="24"/>
      <c r="Q1263" s="24"/>
      <c r="R1263" s="24"/>
      <c r="S1263" s="24"/>
      <c r="T1263" s="35"/>
      <c r="U1263" s="706"/>
      <c r="V1263" s="740"/>
      <c r="W1263" s="708"/>
      <c r="X1263" s="441"/>
      <c r="Y1263" s="445"/>
      <c r="Z1263" s="441"/>
    </row>
    <row r="1264" spans="1:27" s="62" customFormat="1" ht="17.100000000000001" customHeight="1" x14ac:dyDescent="0.15">
      <c r="A1264" s="772"/>
      <c r="B1264" s="773"/>
      <c r="C1264" s="774"/>
      <c r="D1264" s="337" t="s">
        <v>366</v>
      </c>
      <c r="E1264" s="132" t="s">
        <v>722</v>
      </c>
      <c r="F1264" s="132"/>
      <c r="G1264" s="132"/>
      <c r="H1264" s="132"/>
      <c r="I1264" s="132"/>
      <c r="J1264" s="132"/>
      <c r="K1264" s="132"/>
      <c r="L1264" s="132"/>
      <c r="M1264" s="132"/>
      <c r="N1264" s="132"/>
      <c r="O1264" s="132"/>
      <c r="P1264" s="132"/>
      <c r="Q1264" s="132"/>
      <c r="R1264" s="132"/>
      <c r="S1264" s="132"/>
      <c r="T1264" s="133"/>
      <c r="U1264" s="706"/>
      <c r="V1264" s="740"/>
      <c r="W1264" s="708"/>
      <c r="X1264" s="687"/>
      <c r="Y1264" s="687"/>
      <c r="Z1264" s="687"/>
      <c r="AA1264" s="24"/>
    </row>
    <row r="1265" spans="1:27" s="62" customFormat="1" ht="17.100000000000001" customHeight="1" x14ac:dyDescent="0.15">
      <c r="A1265" s="772"/>
      <c r="B1265" s="773"/>
      <c r="C1265" s="774"/>
      <c r="D1265" s="10"/>
      <c r="E1265" s="3"/>
      <c r="F1265" s="24"/>
      <c r="G1265" s="24"/>
      <c r="H1265" s="24"/>
      <c r="I1265" s="24"/>
      <c r="J1265" s="24"/>
      <c r="K1265" s="24"/>
      <c r="L1265" s="24"/>
      <c r="M1265" s="24"/>
      <c r="N1265" s="24"/>
      <c r="O1265" s="24"/>
      <c r="P1265" s="24"/>
      <c r="Q1265" s="24"/>
      <c r="R1265" s="24"/>
      <c r="S1265" s="24"/>
      <c r="T1265" s="35" t="s">
        <v>862</v>
      </c>
      <c r="U1265" s="706"/>
      <c r="V1265" s="740"/>
      <c r="W1265" s="708"/>
      <c r="X1265" s="688"/>
      <c r="Y1265" s="688"/>
      <c r="Z1265" s="688"/>
      <c r="AA1265" s="24"/>
    </row>
    <row r="1266" spans="1:27" s="62" customFormat="1" ht="17.100000000000001" customHeight="1" x14ac:dyDescent="0.15">
      <c r="A1266" s="772"/>
      <c r="B1266" s="773"/>
      <c r="C1266" s="774"/>
      <c r="D1266" s="10"/>
      <c r="E1266" s="3"/>
      <c r="F1266" s="24"/>
      <c r="G1266" s="24"/>
      <c r="H1266" s="24"/>
      <c r="I1266" s="24"/>
      <c r="J1266" s="24"/>
      <c r="K1266" s="24"/>
      <c r="L1266" s="24"/>
      <c r="M1266" s="24"/>
      <c r="N1266" s="24"/>
      <c r="O1266" s="24"/>
      <c r="P1266" s="24"/>
      <c r="Q1266" s="24"/>
      <c r="R1266" s="24"/>
      <c r="S1266" s="24"/>
      <c r="T1266" s="35"/>
      <c r="U1266" s="706"/>
      <c r="V1266" s="740"/>
      <c r="W1266" s="708"/>
      <c r="X1266" s="689"/>
      <c r="Y1266" s="689"/>
      <c r="Z1266" s="689"/>
      <c r="AA1266" s="24"/>
    </row>
    <row r="1267" spans="1:27" s="62" customFormat="1" ht="17.100000000000001" customHeight="1" x14ac:dyDescent="0.15">
      <c r="A1267" s="765"/>
      <c r="B1267" s="890"/>
      <c r="C1267" s="766"/>
      <c r="D1267" s="338" t="s">
        <v>723</v>
      </c>
      <c r="E1267" s="132" t="s">
        <v>863</v>
      </c>
      <c r="F1267" s="339"/>
      <c r="G1267" s="339"/>
      <c r="H1267" s="339"/>
      <c r="I1267" s="339"/>
      <c r="J1267" s="339"/>
      <c r="K1267" s="339"/>
      <c r="L1267" s="339"/>
      <c r="M1267" s="339"/>
      <c r="N1267" s="339"/>
      <c r="O1267" s="339"/>
      <c r="P1267" s="339"/>
      <c r="Q1267" s="339"/>
      <c r="R1267" s="339"/>
      <c r="S1267" s="339"/>
      <c r="T1267" s="340"/>
      <c r="U1267" s="830"/>
      <c r="V1267" s="1190"/>
      <c r="W1267" s="831"/>
      <c r="X1267" s="690"/>
      <c r="Y1267" s="690"/>
      <c r="Z1267" s="690"/>
      <c r="AA1267" s="24"/>
    </row>
    <row r="1268" spans="1:27" s="62" customFormat="1" ht="17.100000000000001" customHeight="1" x14ac:dyDescent="0.15">
      <c r="A1268" s="765"/>
      <c r="B1268" s="890"/>
      <c r="C1268" s="766"/>
      <c r="D1268" s="341"/>
      <c r="E1268" s="24"/>
      <c r="F1268" s="447"/>
      <c r="G1268" s="447"/>
      <c r="H1268" s="447"/>
      <c r="I1268" s="24"/>
      <c r="J1268" s="24"/>
      <c r="K1268" s="24"/>
      <c r="L1268" s="24"/>
      <c r="M1268" s="24"/>
      <c r="N1268" s="24"/>
      <c r="O1268" s="24"/>
      <c r="P1268" s="24"/>
      <c r="Q1268" s="24"/>
      <c r="R1268" s="24"/>
      <c r="S1268" s="24"/>
      <c r="T1268" s="35" t="s">
        <v>864</v>
      </c>
      <c r="U1268" s="830"/>
      <c r="V1268" s="1190"/>
      <c r="W1268" s="831"/>
      <c r="X1268" s="688"/>
      <c r="Y1268" s="688"/>
      <c r="Z1268" s="688"/>
      <c r="AA1268" s="24"/>
    </row>
    <row r="1269" spans="1:27" s="62" customFormat="1" ht="17.100000000000001" customHeight="1" x14ac:dyDescent="0.15">
      <c r="A1269" s="443"/>
      <c r="B1269" s="444"/>
      <c r="C1269" s="443"/>
      <c r="D1269" s="449"/>
      <c r="E1269" s="113"/>
      <c r="F1269" s="450"/>
      <c r="G1269" s="450"/>
      <c r="H1269" s="450"/>
      <c r="I1269" s="113"/>
      <c r="J1269" s="113"/>
      <c r="K1269" s="113"/>
      <c r="L1269" s="113"/>
      <c r="M1269" s="113"/>
      <c r="N1269" s="113"/>
      <c r="O1269" s="113"/>
      <c r="P1269" s="113"/>
      <c r="Q1269" s="113"/>
      <c r="R1269" s="113"/>
      <c r="S1269" s="113"/>
      <c r="T1269" s="451"/>
      <c r="U1269" s="442"/>
      <c r="V1269" s="446"/>
      <c r="W1269" s="442"/>
      <c r="X1269" s="688"/>
      <c r="Y1269" s="688"/>
      <c r="Z1269" s="688"/>
      <c r="AA1269" s="24"/>
    </row>
    <row r="1270" spans="1:27" s="62" customFormat="1" ht="17.100000000000001" customHeight="1" x14ac:dyDescent="0.15">
      <c r="A1270" s="443"/>
      <c r="B1270" s="444"/>
      <c r="C1270" s="443"/>
      <c r="D1270" s="448"/>
      <c r="E1270" s="24"/>
      <c r="F1270" s="447"/>
      <c r="G1270" s="447"/>
      <c r="H1270" s="447"/>
      <c r="I1270" s="24"/>
      <c r="J1270" s="24"/>
      <c r="K1270" s="24"/>
      <c r="L1270" s="24"/>
      <c r="M1270" s="24"/>
      <c r="N1270" s="24"/>
      <c r="O1270" s="24"/>
      <c r="P1270" s="24"/>
      <c r="Q1270" s="24"/>
      <c r="R1270" s="24"/>
      <c r="S1270" s="24"/>
      <c r="T1270" s="307"/>
      <c r="U1270" s="442"/>
      <c r="V1270" s="446"/>
      <c r="W1270" s="442"/>
      <c r="X1270" s="445"/>
      <c r="Y1270" s="445"/>
      <c r="Z1270" s="445"/>
      <c r="AA1270" s="24"/>
    </row>
    <row r="1271" spans="1:27" s="62" customFormat="1" ht="17.100000000000001" customHeight="1" x14ac:dyDescent="0.15"/>
    <row r="1272" spans="1:27" s="62" customFormat="1" ht="17.100000000000001" customHeight="1" x14ac:dyDescent="0.15"/>
    <row r="1273" spans="1:27" s="62" customFormat="1" ht="17.100000000000001" customHeight="1" x14ac:dyDescent="0.15"/>
    <row r="1274" spans="1:27" s="62" customFormat="1" ht="17.100000000000001" customHeight="1" x14ac:dyDescent="0.15"/>
    <row r="1275" spans="1:27" s="62" customFormat="1" ht="17.100000000000001" customHeight="1" x14ac:dyDescent="0.15"/>
    <row r="1276" spans="1:27" s="62" customFormat="1" ht="17.100000000000001" customHeight="1" x14ac:dyDescent="0.15"/>
    <row r="1277" spans="1:27" s="62" customFormat="1" ht="17.100000000000001" customHeight="1" x14ac:dyDescent="0.15"/>
    <row r="1278" spans="1:27" s="62" customFormat="1" ht="17.100000000000001" customHeight="1" x14ac:dyDescent="0.15"/>
    <row r="1279" spans="1:27" x14ac:dyDescent="0.15">
      <c r="A1279" s="62"/>
      <c r="B1279" s="62"/>
      <c r="C1279" s="62"/>
      <c r="D1279" s="62"/>
      <c r="E1279" s="62"/>
      <c r="F1279" s="62"/>
      <c r="G1279" s="62"/>
      <c r="H1279" s="62"/>
      <c r="I1279" s="62"/>
      <c r="J1279" s="62"/>
      <c r="K1279" s="62"/>
      <c r="L1279" s="62"/>
      <c r="M1279" s="62"/>
      <c r="N1279" s="62"/>
      <c r="O1279" s="62"/>
      <c r="P1279" s="62"/>
      <c r="Q1279" s="62"/>
      <c r="R1279" s="62"/>
      <c r="S1279" s="62"/>
      <c r="T1279" s="62"/>
      <c r="U1279" s="62"/>
      <c r="V1279" s="62"/>
      <c r="W1279" s="62"/>
      <c r="X1279" s="62"/>
      <c r="Y1279" s="62"/>
      <c r="Z1279" s="62"/>
    </row>
    <row r="1280" spans="1:27" x14ac:dyDescent="0.15">
      <c r="A1280" s="62"/>
      <c r="B1280" s="62"/>
      <c r="C1280" s="62"/>
      <c r="D1280" s="62"/>
      <c r="E1280" s="62"/>
      <c r="F1280" s="62"/>
      <c r="G1280" s="62"/>
      <c r="H1280" s="62"/>
      <c r="I1280" s="62"/>
      <c r="J1280" s="62"/>
      <c r="K1280" s="62"/>
      <c r="L1280" s="62"/>
      <c r="M1280" s="62"/>
      <c r="N1280" s="62"/>
      <c r="O1280" s="62"/>
      <c r="P1280" s="62"/>
      <c r="Q1280" s="62"/>
      <c r="R1280" s="62"/>
      <c r="S1280" s="62"/>
      <c r="T1280" s="62"/>
      <c r="U1280" s="62"/>
      <c r="V1280" s="62"/>
      <c r="W1280" s="62"/>
      <c r="X1280" s="62"/>
      <c r="Y1280" s="62"/>
      <c r="Z1280" s="62"/>
    </row>
    <row r="1281" spans="1:26" x14ac:dyDescent="0.15">
      <c r="A1281" s="62"/>
      <c r="B1281" s="62"/>
      <c r="C1281" s="62"/>
      <c r="D1281" s="62"/>
      <c r="E1281" s="62"/>
      <c r="F1281" s="62"/>
      <c r="G1281" s="62"/>
      <c r="H1281" s="62"/>
      <c r="I1281" s="62"/>
      <c r="J1281" s="62"/>
      <c r="K1281" s="62"/>
      <c r="L1281" s="62"/>
      <c r="M1281" s="62"/>
      <c r="N1281" s="62"/>
      <c r="O1281" s="62"/>
      <c r="P1281" s="62"/>
      <c r="Q1281" s="62"/>
      <c r="R1281" s="62"/>
      <c r="S1281" s="62"/>
      <c r="T1281" s="62"/>
      <c r="U1281" s="62"/>
      <c r="V1281" s="62"/>
      <c r="W1281" s="62"/>
      <c r="X1281" s="62"/>
      <c r="Y1281" s="62"/>
      <c r="Z1281" s="62"/>
    </row>
    <row r="1282" spans="1:26" x14ac:dyDescent="0.15">
      <c r="A1282" s="62"/>
      <c r="B1282" s="62"/>
      <c r="C1282" s="62"/>
      <c r="D1282" s="62"/>
      <c r="E1282" s="62"/>
      <c r="F1282" s="62"/>
      <c r="G1282" s="62"/>
      <c r="H1282" s="62"/>
      <c r="I1282" s="62"/>
      <c r="J1282" s="62"/>
      <c r="K1282" s="62"/>
      <c r="L1282" s="62"/>
      <c r="M1282" s="62"/>
      <c r="N1282" s="62"/>
      <c r="O1282" s="62"/>
      <c r="P1282" s="62"/>
      <c r="Q1282" s="62"/>
      <c r="R1282" s="62"/>
      <c r="S1282" s="62"/>
      <c r="T1282" s="62"/>
      <c r="U1282" s="62"/>
      <c r="V1282" s="62"/>
      <c r="W1282" s="62"/>
      <c r="X1282" s="62"/>
      <c r="Y1282" s="62"/>
      <c r="Z1282" s="62"/>
    </row>
    <row r="1283" spans="1:26" x14ac:dyDescent="0.15">
      <c r="A1283" s="62"/>
      <c r="B1283" s="62"/>
      <c r="C1283" s="62"/>
      <c r="D1283" s="62"/>
      <c r="E1283" s="62"/>
      <c r="F1283" s="62"/>
      <c r="G1283" s="62"/>
      <c r="H1283" s="62"/>
      <c r="I1283" s="62"/>
      <c r="J1283" s="62"/>
      <c r="K1283" s="62"/>
      <c r="L1283" s="62"/>
      <c r="M1283" s="62"/>
      <c r="N1283" s="62"/>
      <c r="O1283" s="62"/>
      <c r="P1283" s="62"/>
      <c r="Q1283" s="62"/>
      <c r="R1283" s="62"/>
      <c r="S1283" s="62"/>
      <c r="T1283" s="62"/>
      <c r="U1283" s="62"/>
      <c r="V1283" s="62"/>
      <c r="W1283" s="62"/>
      <c r="X1283" s="62"/>
      <c r="Y1283" s="62"/>
      <c r="Z1283" s="62"/>
    </row>
    <row r="1284" spans="1:26" x14ac:dyDescent="0.15">
      <c r="A1284" s="62"/>
      <c r="B1284" s="62"/>
      <c r="C1284" s="62"/>
      <c r="D1284" s="62"/>
      <c r="E1284" s="62"/>
      <c r="F1284" s="62"/>
      <c r="G1284" s="62"/>
      <c r="H1284" s="62"/>
      <c r="I1284" s="62"/>
      <c r="J1284" s="62"/>
      <c r="K1284" s="62"/>
      <c r="L1284" s="62"/>
      <c r="M1284" s="62"/>
      <c r="N1284" s="62"/>
      <c r="O1284" s="62"/>
      <c r="P1284" s="62"/>
      <c r="Q1284" s="62"/>
      <c r="R1284" s="62"/>
      <c r="S1284" s="62"/>
      <c r="T1284" s="62"/>
      <c r="U1284" s="62"/>
      <c r="V1284" s="62"/>
      <c r="W1284" s="62"/>
      <c r="X1284" s="62"/>
      <c r="Y1284" s="62"/>
      <c r="Z1284" s="62"/>
    </row>
    <row r="1285" spans="1:26" x14ac:dyDescent="0.15">
      <c r="A1285" s="62"/>
      <c r="B1285" s="62"/>
      <c r="C1285" s="62"/>
      <c r="D1285" s="62"/>
      <c r="E1285" s="62"/>
      <c r="F1285" s="62"/>
      <c r="G1285" s="62"/>
      <c r="H1285" s="62"/>
      <c r="I1285" s="62"/>
      <c r="J1285" s="62"/>
      <c r="K1285" s="62"/>
      <c r="L1285" s="62"/>
      <c r="M1285" s="62"/>
      <c r="N1285" s="62"/>
      <c r="O1285" s="62"/>
      <c r="P1285" s="62"/>
      <c r="Q1285" s="62"/>
      <c r="R1285" s="62"/>
      <c r="S1285" s="62"/>
      <c r="T1285" s="62"/>
      <c r="U1285" s="62"/>
      <c r="V1285" s="62"/>
      <c r="W1285" s="62"/>
      <c r="X1285" s="62"/>
      <c r="Y1285" s="62"/>
      <c r="Z1285" s="62"/>
    </row>
    <row r="1286" spans="1:26" x14ac:dyDescent="0.15">
      <c r="A1286" s="62"/>
      <c r="B1286" s="62"/>
      <c r="C1286" s="62"/>
      <c r="D1286" s="62"/>
      <c r="E1286" s="62"/>
      <c r="F1286" s="62"/>
      <c r="G1286" s="62"/>
      <c r="H1286" s="62"/>
      <c r="I1286" s="62"/>
      <c r="J1286" s="62"/>
      <c r="K1286" s="62"/>
      <c r="L1286" s="62"/>
      <c r="M1286" s="62"/>
      <c r="N1286" s="62"/>
      <c r="O1286" s="62"/>
      <c r="P1286" s="62"/>
      <c r="Q1286" s="62"/>
      <c r="R1286" s="62"/>
      <c r="S1286" s="62"/>
      <c r="T1286" s="62"/>
      <c r="U1286" s="62"/>
      <c r="V1286" s="62"/>
      <c r="W1286" s="62"/>
      <c r="X1286" s="62"/>
      <c r="Y1286" s="62"/>
      <c r="Z1286" s="62"/>
    </row>
    <row r="1287" spans="1:26" x14ac:dyDescent="0.15">
      <c r="A1287" s="62"/>
      <c r="B1287" s="62"/>
      <c r="C1287" s="62"/>
      <c r="D1287" s="62"/>
      <c r="E1287" s="62"/>
      <c r="F1287" s="62"/>
      <c r="G1287" s="62"/>
      <c r="H1287" s="62"/>
      <c r="I1287" s="62"/>
      <c r="J1287" s="62"/>
      <c r="K1287" s="62"/>
      <c r="L1287" s="62"/>
      <c r="M1287" s="62"/>
      <c r="N1287" s="62"/>
      <c r="O1287" s="62"/>
      <c r="P1287" s="62"/>
      <c r="Q1287" s="62"/>
      <c r="R1287" s="62"/>
      <c r="S1287" s="62"/>
      <c r="T1287" s="62"/>
      <c r="U1287" s="62"/>
      <c r="V1287" s="62"/>
      <c r="W1287" s="62"/>
      <c r="X1287" s="62"/>
      <c r="Y1287" s="62"/>
      <c r="Z1287" s="62"/>
    </row>
    <row r="1288" spans="1:26" x14ac:dyDescent="0.15">
      <c r="A1288" s="62"/>
      <c r="B1288" s="62"/>
      <c r="C1288" s="62"/>
      <c r="D1288" s="62"/>
      <c r="E1288" s="62"/>
      <c r="F1288" s="62"/>
      <c r="G1288" s="62"/>
      <c r="H1288" s="62"/>
      <c r="I1288" s="62"/>
      <c r="J1288" s="62"/>
      <c r="K1288" s="62"/>
      <c r="L1288" s="62"/>
      <c r="M1288" s="62"/>
      <c r="N1288" s="62"/>
      <c r="O1288" s="62"/>
      <c r="P1288" s="62"/>
      <c r="Q1288" s="62"/>
      <c r="R1288" s="62"/>
      <c r="S1288" s="62"/>
      <c r="T1288" s="62"/>
      <c r="U1288" s="62"/>
      <c r="V1288" s="62"/>
      <c r="W1288" s="62"/>
      <c r="X1288" s="62"/>
      <c r="Y1288" s="62"/>
      <c r="Z1288" s="62"/>
    </row>
    <row r="1289" spans="1:26" x14ac:dyDescent="0.15">
      <c r="A1289" s="62"/>
      <c r="B1289" s="62"/>
      <c r="C1289" s="62"/>
      <c r="D1289" s="62"/>
      <c r="U1289" s="62"/>
      <c r="V1289" s="62"/>
      <c r="W1289" s="62"/>
      <c r="X1289" s="62"/>
      <c r="Y1289" s="62"/>
      <c r="Z1289" s="62"/>
    </row>
  </sheetData>
  <mergeCells count="1054">
    <mergeCell ref="X1223:X1250"/>
    <mergeCell ref="X1069:X1079"/>
    <mergeCell ref="A1251:C1268"/>
    <mergeCell ref="U1251:W1268"/>
    <mergeCell ref="X1251:X1255"/>
    <mergeCell ref="Y1251:Y1255"/>
    <mergeCell ref="Z1251:Z1255"/>
    <mergeCell ref="X1258:X1259"/>
    <mergeCell ref="Y1258:Y1259"/>
    <mergeCell ref="Z1258:Z1259"/>
    <mergeCell ref="X1261:X1262"/>
    <mergeCell ref="Y1261:Y1262"/>
    <mergeCell ref="Z1261:Z1262"/>
    <mergeCell ref="Y1164:Y1184"/>
    <mergeCell ref="Z1164:Z1184"/>
    <mergeCell ref="F1171:T1172"/>
    <mergeCell ref="F1173:T1177"/>
    <mergeCell ref="F1178:T1180"/>
    <mergeCell ref="F1182:T1184"/>
    <mergeCell ref="D1251:T1257"/>
    <mergeCell ref="Z1185:Z1189"/>
    <mergeCell ref="F1202:T1203"/>
    <mergeCell ref="F1204:T1204"/>
    <mergeCell ref="F1205:T1205"/>
    <mergeCell ref="F1206:T1207"/>
    <mergeCell ref="F1198:T1201"/>
    <mergeCell ref="Z1223:Z1250"/>
    <mergeCell ref="F1240:T1240"/>
    <mergeCell ref="F1238:T1239"/>
    <mergeCell ref="G1243:T1244"/>
    <mergeCell ref="F1221:T1222"/>
    <mergeCell ref="Q1230:R1230"/>
    <mergeCell ref="Q1237:R1237"/>
    <mergeCell ref="Y833:Y842"/>
    <mergeCell ref="Z843:Z854"/>
    <mergeCell ref="Z816:Z832"/>
    <mergeCell ref="X1154:X1163"/>
    <mergeCell ref="Y1154:Y1163"/>
    <mergeCell ref="E998:T1002"/>
    <mergeCell ref="F1058:T1059"/>
    <mergeCell ref="D1121:T1121"/>
    <mergeCell ref="E1144:T1148"/>
    <mergeCell ref="E990:T991"/>
    <mergeCell ref="F1076:T1079"/>
    <mergeCell ref="F1210:T1210"/>
    <mergeCell ref="F1211:T1214"/>
    <mergeCell ref="F1219:T1219"/>
    <mergeCell ref="Z1154:Z1163"/>
    <mergeCell ref="U1154:W1163"/>
    <mergeCell ref="Z1116:Z1148"/>
    <mergeCell ref="X1149:X1153"/>
    <mergeCell ref="Y1149:Y1153"/>
    <mergeCell ref="Z1149:Z1153"/>
    <mergeCell ref="D1149:T1153"/>
    <mergeCell ref="E1134:T1135"/>
    <mergeCell ref="F1141:T1142"/>
    <mergeCell ref="U1149:W1153"/>
    <mergeCell ref="F1215:T1216"/>
    <mergeCell ref="D1111:T1115"/>
    <mergeCell ref="D1116:T1120"/>
    <mergeCell ref="E1125:T1126"/>
    <mergeCell ref="Z1111:Z1115"/>
    <mergeCell ref="Z1190:Z1216"/>
    <mergeCell ref="U1190:W1222"/>
    <mergeCell ref="E1173:E1174"/>
    <mergeCell ref="Z465:Z466"/>
    <mergeCell ref="Z399:Z400"/>
    <mergeCell ref="A663:C683"/>
    <mergeCell ref="E609:T611"/>
    <mergeCell ref="X607:X611"/>
    <mergeCell ref="X1084:X1089"/>
    <mergeCell ref="Y1084:Y1089"/>
    <mergeCell ref="Z1084:Z1089"/>
    <mergeCell ref="A393:C468"/>
    <mergeCell ref="Y1069:Y1079"/>
    <mergeCell ref="Z539:Z546"/>
    <mergeCell ref="X547:X550"/>
    <mergeCell ref="Y547:Y550"/>
    <mergeCell ref="Z124:Z127"/>
    <mergeCell ref="D785:T788"/>
    <mergeCell ref="F1220:T1220"/>
    <mergeCell ref="U723:W724"/>
    <mergeCell ref="A785:C788"/>
    <mergeCell ref="U785:W788"/>
    <mergeCell ref="D761:T763"/>
    <mergeCell ref="X782:X784"/>
    <mergeCell ref="Y782:Y784"/>
    <mergeCell ref="Z782:Z784"/>
    <mergeCell ref="Y785:Y788"/>
    <mergeCell ref="Y767:Y781"/>
    <mergeCell ref="X767:X781"/>
    <mergeCell ref="Y737:Y752"/>
    <mergeCell ref="Z761:Z763"/>
    <mergeCell ref="Y725:Z733"/>
    <mergeCell ref="D725:X726"/>
    <mergeCell ref="Y723:Y724"/>
    <mergeCell ref="D1223:T1229"/>
    <mergeCell ref="Y607:Y611"/>
    <mergeCell ref="Z607:Z611"/>
    <mergeCell ref="E460:T464"/>
    <mergeCell ref="X481:X483"/>
    <mergeCell ref="X514:X515"/>
    <mergeCell ref="Y514:Y515"/>
    <mergeCell ref="F774:T776"/>
    <mergeCell ref="Z794:Z798"/>
    <mergeCell ref="Z833:Z842"/>
    <mergeCell ref="D838:T838"/>
    <mergeCell ref="D849:T849"/>
    <mergeCell ref="Z1069:Z1079"/>
    <mergeCell ref="D909:T910"/>
    <mergeCell ref="Z767:Z781"/>
    <mergeCell ref="A833:C842"/>
    <mergeCell ref="D368:T371"/>
    <mergeCell ref="D386:T388"/>
    <mergeCell ref="D455:T457"/>
    <mergeCell ref="E777:T781"/>
    <mergeCell ref="Z785:Z788"/>
    <mergeCell ref="A782:C784"/>
    <mergeCell ref="D782:T784"/>
    <mergeCell ref="U782:W784"/>
    <mergeCell ref="D536:T538"/>
    <mergeCell ref="D592:T593"/>
    <mergeCell ref="X592:X593"/>
    <mergeCell ref="X531:X535"/>
    <mergeCell ref="Y560:Y563"/>
    <mergeCell ref="Z799:Z811"/>
    <mergeCell ref="X789:X793"/>
    <mergeCell ref="Y789:Y793"/>
    <mergeCell ref="A34:D36"/>
    <mergeCell ref="E34:Z36"/>
    <mergeCell ref="A37:D38"/>
    <mergeCell ref="E37:Z38"/>
    <mergeCell ref="A39:D42"/>
    <mergeCell ref="E39:Z42"/>
    <mergeCell ref="Z132:Z139"/>
    <mergeCell ref="Y623:Y625"/>
    <mergeCell ref="X656:X657"/>
    <mergeCell ref="Z658:Z662"/>
    <mergeCell ref="Z672:Z673"/>
    <mergeCell ref="Y656:Y657"/>
    <mergeCell ref="Z656:Z657"/>
    <mergeCell ref="A764:C766"/>
    <mergeCell ref="A754:Z755"/>
    <mergeCell ref="A712:C713"/>
    <mergeCell ref="A723:C733"/>
    <mergeCell ref="U756:W760"/>
    <mergeCell ref="X764:X766"/>
    <mergeCell ref="X756:X760"/>
    <mergeCell ref="Y677:Y680"/>
    <mergeCell ref="A684:C699"/>
    <mergeCell ref="A737:C752"/>
    <mergeCell ref="X761:X763"/>
    <mergeCell ref="D723:T724"/>
    <mergeCell ref="X737:X752"/>
    <mergeCell ref="A735:Z736"/>
    <mergeCell ref="D481:T483"/>
    <mergeCell ref="Y467:Y468"/>
    <mergeCell ref="Z764:Z766"/>
    <mergeCell ref="D568:T570"/>
    <mergeCell ref="X564:X567"/>
    <mergeCell ref="A3:Z5"/>
    <mergeCell ref="A9:E10"/>
    <mergeCell ref="F9:Z10"/>
    <mergeCell ref="A11:E12"/>
    <mergeCell ref="F11:M12"/>
    <mergeCell ref="N11:Q12"/>
    <mergeCell ref="R11:Z12"/>
    <mergeCell ref="A14:Z15"/>
    <mergeCell ref="A22:Z23"/>
    <mergeCell ref="A24:D25"/>
    <mergeCell ref="E24:Z25"/>
    <mergeCell ref="A26:D27"/>
    <mergeCell ref="E26:Z27"/>
    <mergeCell ref="A28:D30"/>
    <mergeCell ref="A514:C525"/>
    <mergeCell ref="D516:T518"/>
    <mergeCell ref="Y492:Y495"/>
    <mergeCell ref="X467:X468"/>
    <mergeCell ref="E28:Z30"/>
    <mergeCell ref="A31:D33"/>
    <mergeCell ref="E31:Z33"/>
    <mergeCell ref="A496:C501"/>
    <mergeCell ref="G448:T449"/>
    <mergeCell ref="Y522:Y525"/>
    <mergeCell ref="X443:X452"/>
    <mergeCell ref="D401:T404"/>
    <mergeCell ref="F415:T416"/>
    <mergeCell ref="F417:T418"/>
    <mergeCell ref="Y407:Y409"/>
    <mergeCell ref="Z512:Z513"/>
    <mergeCell ref="Z453:Z454"/>
    <mergeCell ref="Z492:Z495"/>
    <mergeCell ref="X723:X724"/>
    <mergeCell ref="E740:T741"/>
    <mergeCell ref="D737:T738"/>
    <mergeCell ref="Y465:Y466"/>
    <mergeCell ref="D522:T523"/>
    <mergeCell ref="D539:T541"/>
    <mergeCell ref="E542:T543"/>
    <mergeCell ref="D590:T591"/>
    <mergeCell ref="F582:T583"/>
    <mergeCell ref="D526:T530"/>
    <mergeCell ref="U539:W574"/>
    <mergeCell ref="Y590:Y591"/>
    <mergeCell ref="Y592:Y593"/>
    <mergeCell ref="Y575:Y578"/>
    <mergeCell ref="Y663:Y671"/>
    <mergeCell ref="D469:T470"/>
    <mergeCell ref="X407:X409"/>
    <mergeCell ref="D512:T513"/>
    <mergeCell ref="D507:T509"/>
    <mergeCell ref="E505:T506"/>
    <mergeCell ref="X498:X499"/>
    <mergeCell ref="X502:X506"/>
    <mergeCell ref="Y502:Y506"/>
    <mergeCell ref="X507:X511"/>
    <mergeCell ref="U496:W501"/>
    <mergeCell ref="D496:T497"/>
    <mergeCell ref="E524:T525"/>
    <mergeCell ref="X536:X538"/>
    <mergeCell ref="Y568:Y574"/>
    <mergeCell ref="Y557:Y559"/>
    <mergeCell ref="D560:T563"/>
    <mergeCell ref="X560:X563"/>
    <mergeCell ref="Z496:Z497"/>
    <mergeCell ref="X492:X495"/>
    <mergeCell ref="E500:T501"/>
    <mergeCell ref="X512:X513"/>
    <mergeCell ref="U502:W513"/>
    <mergeCell ref="E510:T511"/>
    <mergeCell ref="E498:T499"/>
    <mergeCell ref="Z471:Z473"/>
    <mergeCell ref="F458:T458"/>
    <mergeCell ref="E478:T480"/>
    <mergeCell ref="U761:W766"/>
    <mergeCell ref="Y603:Y604"/>
    <mergeCell ref="X496:X497"/>
    <mergeCell ref="X551:X556"/>
    <mergeCell ref="Y551:Y556"/>
    <mergeCell ref="D557:T559"/>
    <mergeCell ref="X557:X559"/>
    <mergeCell ref="U469:W495"/>
    <mergeCell ref="D474:T477"/>
    <mergeCell ref="D612:T613"/>
    <mergeCell ref="D492:T495"/>
    <mergeCell ref="X484:X486"/>
    <mergeCell ref="D514:T515"/>
    <mergeCell ref="D575:T578"/>
    <mergeCell ref="E519:T521"/>
    <mergeCell ref="D597:T598"/>
    <mergeCell ref="E571:T574"/>
    <mergeCell ref="E743:T744"/>
    <mergeCell ref="E750:T751"/>
    <mergeCell ref="Y764:Y766"/>
    <mergeCell ref="Y761:Y763"/>
    <mergeCell ref="Y496:Y497"/>
    <mergeCell ref="A526:C535"/>
    <mergeCell ref="Y531:Y535"/>
    <mergeCell ref="D502:T504"/>
    <mergeCell ref="A502:C513"/>
    <mergeCell ref="A469:C495"/>
    <mergeCell ref="Y481:Y483"/>
    <mergeCell ref="D487:T491"/>
    <mergeCell ref="X500:X501"/>
    <mergeCell ref="Y516:Y521"/>
    <mergeCell ref="X522:X525"/>
    <mergeCell ref="X474:X480"/>
    <mergeCell ref="U684:W699"/>
    <mergeCell ref="D677:T680"/>
    <mergeCell ref="D465:T466"/>
    <mergeCell ref="Y455:Y464"/>
    <mergeCell ref="U393:W464"/>
    <mergeCell ref="X432:X442"/>
    <mergeCell ref="Y424:Y429"/>
    <mergeCell ref="X471:X473"/>
    <mergeCell ref="X469:X470"/>
    <mergeCell ref="D430:T431"/>
    <mergeCell ref="D393:T395"/>
    <mergeCell ref="X424:X429"/>
    <mergeCell ref="Y443:Y452"/>
    <mergeCell ref="D424:T429"/>
    <mergeCell ref="E443:T444"/>
    <mergeCell ref="E453:T454"/>
    <mergeCell ref="Y471:Y473"/>
    <mergeCell ref="X455:X464"/>
    <mergeCell ref="D467:T468"/>
    <mergeCell ref="F459:T459"/>
    <mergeCell ref="U465:W468"/>
    <mergeCell ref="X393:X395"/>
    <mergeCell ref="Y399:Y400"/>
    <mergeCell ref="X399:X400"/>
    <mergeCell ref="D407:T409"/>
    <mergeCell ref="X401:X406"/>
    <mergeCell ref="X453:X454"/>
    <mergeCell ref="Y453:Y454"/>
    <mergeCell ref="X430:X431"/>
    <mergeCell ref="X140:X145"/>
    <mergeCell ref="D140:T145"/>
    <mergeCell ref="A146:C155"/>
    <mergeCell ref="X110:X123"/>
    <mergeCell ref="D101:T103"/>
    <mergeCell ref="E108:T109"/>
    <mergeCell ref="E104:T105"/>
    <mergeCell ref="D97:T98"/>
    <mergeCell ref="D99:T100"/>
    <mergeCell ref="E183:T187"/>
    <mergeCell ref="Y231:Y233"/>
    <mergeCell ref="E169:T171"/>
    <mergeCell ref="E172:T174"/>
    <mergeCell ref="U203:W207"/>
    <mergeCell ref="A229:C253"/>
    <mergeCell ref="X231:X233"/>
    <mergeCell ref="Y252:Y253"/>
    <mergeCell ref="D240:T241"/>
    <mergeCell ref="D252:T253"/>
    <mergeCell ref="E114:T115"/>
    <mergeCell ref="Y140:Y145"/>
    <mergeCell ref="D132:T133"/>
    <mergeCell ref="F134:T134"/>
    <mergeCell ref="F135:T135"/>
    <mergeCell ref="Z65:Z69"/>
    <mergeCell ref="X97:X98"/>
    <mergeCell ref="D399:T400"/>
    <mergeCell ref="Z424:Z429"/>
    <mergeCell ref="Z401:Z406"/>
    <mergeCell ref="F436:T442"/>
    <mergeCell ref="Z393:Z395"/>
    <mergeCell ref="E377:T380"/>
    <mergeCell ref="U364:W383"/>
    <mergeCell ref="U291:W295"/>
    <mergeCell ref="D291:T295"/>
    <mergeCell ref="X364:X367"/>
    <mergeCell ref="X345:X350"/>
    <mergeCell ref="E347:T350"/>
    <mergeCell ref="Y430:Y431"/>
    <mergeCell ref="I137:T137"/>
    <mergeCell ref="I138:T138"/>
    <mergeCell ref="I139:N139"/>
    <mergeCell ref="Y99:Y100"/>
    <mergeCell ref="Y101:Y105"/>
    <mergeCell ref="F86:T88"/>
    <mergeCell ref="E116:T119"/>
    <mergeCell ref="E120:T123"/>
    <mergeCell ref="X101:X105"/>
    <mergeCell ref="Y106:Y109"/>
    <mergeCell ref="X106:X109"/>
    <mergeCell ref="D65:T70"/>
    <mergeCell ref="X240:X241"/>
    <mergeCell ref="Y240:Y241"/>
    <mergeCell ref="X234:X236"/>
    <mergeCell ref="Y234:Y236"/>
    <mergeCell ref="A201:Z202"/>
    <mergeCell ref="Z237:Z239"/>
    <mergeCell ref="Z252:Z253"/>
    <mergeCell ref="Z208:Z214"/>
    <mergeCell ref="Z206:Z207"/>
    <mergeCell ref="X208:X214"/>
    <mergeCell ref="Z71:Z72"/>
    <mergeCell ref="E89:T96"/>
    <mergeCell ref="A124:C145"/>
    <mergeCell ref="U124:W145"/>
    <mergeCell ref="U146:W155"/>
    <mergeCell ref="Y75:Y77"/>
    <mergeCell ref="X75:X77"/>
    <mergeCell ref="X146:X155"/>
    <mergeCell ref="Y146:Y155"/>
    <mergeCell ref="E162:T164"/>
    <mergeCell ref="D175:T176"/>
    <mergeCell ref="Y159:Y164"/>
    <mergeCell ref="X159:X164"/>
    <mergeCell ref="D146:T150"/>
    <mergeCell ref="X71:X72"/>
    <mergeCell ref="D106:T107"/>
    <mergeCell ref="D110:T111"/>
    <mergeCell ref="Z106:Z109"/>
    <mergeCell ref="Y71:Y72"/>
    <mergeCell ref="Z97:Z98"/>
    <mergeCell ref="U63:W123"/>
    <mergeCell ref="Y63:Y64"/>
    <mergeCell ref="Z63:Z64"/>
    <mergeCell ref="E71:T74"/>
    <mergeCell ref="E112:T113"/>
    <mergeCell ref="Y110:Y123"/>
    <mergeCell ref="Y97:Y98"/>
    <mergeCell ref="X206:X207"/>
    <mergeCell ref="X229:X230"/>
    <mergeCell ref="X188:X189"/>
    <mergeCell ref="Y188:Y189"/>
    <mergeCell ref="X175:X176"/>
    <mergeCell ref="Y175:Y176"/>
    <mergeCell ref="D165:T168"/>
    <mergeCell ref="D124:T125"/>
    <mergeCell ref="D208:T214"/>
    <mergeCell ref="X203:X205"/>
    <mergeCell ref="E178:T179"/>
    <mergeCell ref="Y208:Y214"/>
    <mergeCell ref="E126:T127"/>
    <mergeCell ref="X124:X127"/>
    <mergeCell ref="Y124:Y127"/>
    <mergeCell ref="E151:T155"/>
    <mergeCell ref="Y177:Y187"/>
    <mergeCell ref="X177:X187"/>
    <mergeCell ref="A157:Z158"/>
    <mergeCell ref="D160:T161"/>
    <mergeCell ref="Y165:Y174"/>
    <mergeCell ref="X165:X174"/>
    <mergeCell ref="A203:C207"/>
    <mergeCell ref="A208:C214"/>
    <mergeCell ref="D203:T205"/>
    <mergeCell ref="D206:T207"/>
    <mergeCell ref="U229:W253"/>
    <mergeCell ref="E237:T239"/>
    <mergeCell ref="D231:T233"/>
    <mergeCell ref="D229:T230"/>
    <mergeCell ref="X237:X239"/>
    <mergeCell ref="E136:T136"/>
    <mergeCell ref="Y361:Y363"/>
    <mergeCell ref="Y354:Y357"/>
    <mergeCell ref="X361:X363"/>
    <mergeCell ref="Y393:Y395"/>
    <mergeCell ref="X396:X398"/>
    <mergeCell ref="Y401:Y406"/>
    <mergeCell ref="E405:T406"/>
    <mergeCell ref="U208:W214"/>
    <mergeCell ref="D242:T246"/>
    <mergeCell ref="X242:X246"/>
    <mergeCell ref="Y242:Y246"/>
    <mergeCell ref="D247:T251"/>
    <mergeCell ref="X247:X251"/>
    <mergeCell ref="D364:T367"/>
    <mergeCell ref="Y351:Y353"/>
    <mergeCell ref="U330:W357"/>
    <mergeCell ref="D310:T311"/>
    <mergeCell ref="D389:T392"/>
    <mergeCell ref="U389:W392"/>
    <mergeCell ref="X389:X392"/>
    <mergeCell ref="D319:T320"/>
    <mergeCell ref="E340:T344"/>
    <mergeCell ref="E312:T315"/>
    <mergeCell ref="U316:W320"/>
    <mergeCell ref="D358:T360"/>
    <mergeCell ref="U358:W363"/>
    <mergeCell ref="D351:T353"/>
    <mergeCell ref="X386:X388"/>
    <mergeCell ref="D396:T398"/>
    <mergeCell ref="Y372:Y380"/>
    <mergeCell ref="D354:T357"/>
    <mergeCell ref="X330:X332"/>
    <mergeCell ref="A46:Z47"/>
    <mergeCell ref="A48:C50"/>
    <mergeCell ref="D48:T50"/>
    <mergeCell ref="U48:W50"/>
    <mergeCell ref="X48:Z48"/>
    <mergeCell ref="X49:X50"/>
    <mergeCell ref="Y49:Y50"/>
    <mergeCell ref="Z49:Z50"/>
    <mergeCell ref="A51:C59"/>
    <mergeCell ref="D51:T52"/>
    <mergeCell ref="U51:W59"/>
    <mergeCell ref="X51:X52"/>
    <mergeCell ref="Y51:Y52"/>
    <mergeCell ref="Z51:Z52"/>
    <mergeCell ref="E53:S58"/>
    <mergeCell ref="X53:X59"/>
    <mergeCell ref="Y53:Y59"/>
    <mergeCell ref="Z53:Z59"/>
    <mergeCell ref="A61:Z62"/>
    <mergeCell ref="A63:C123"/>
    <mergeCell ref="X252:X253"/>
    <mergeCell ref="Z330:Z332"/>
    <mergeCell ref="Z333:Z334"/>
    <mergeCell ref="Z310:Z315"/>
    <mergeCell ref="X310:X315"/>
    <mergeCell ref="Y310:Y315"/>
    <mergeCell ref="Z316:Z318"/>
    <mergeCell ref="X319:X320"/>
    <mergeCell ref="U310:W315"/>
    <mergeCell ref="X291:X295"/>
    <mergeCell ref="Y291:Y295"/>
    <mergeCell ref="Y333:Y334"/>
    <mergeCell ref="Y316:Y318"/>
    <mergeCell ref="Y325:Y329"/>
    <mergeCell ref="Z321:Z324"/>
    <mergeCell ref="X333:X334"/>
    <mergeCell ref="X321:X324"/>
    <mergeCell ref="Y321:Y324"/>
    <mergeCell ref="D63:T64"/>
    <mergeCell ref="D75:T77"/>
    <mergeCell ref="E78:T82"/>
    <mergeCell ref="F83:T85"/>
    <mergeCell ref="X63:X64"/>
    <mergeCell ref="D234:T236"/>
    <mergeCell ref="F221:X222"/>
    <mergeCell ref="F227:X228"/>
    <mergeCell ref="Y65:Y70"/>
    <mergeCell ref="X65:X70"/>
    <mergeCell ref="X99:X100"/>
    <mergeCell ref="E128:T131"/>
    <mergeCell ref="D335:T339"/>
    <mergeCell ref="D321:T324"/>
    <mergeCell ref="D316:T318"/>
    <mergeCell ref="Y319:Y320"/>
    <mergeCell ref="Y247:Y251"/>
    <mergeCell ref="X351:X353"/>
    <mergeCell ref="Y389:Y392"/>
    <mergeCell ref="D330:T332"/>
    <mergeCell ref="D333:T334"/>
    <mergeCell ref="X284:X286"/>
    <mergeCell ref="Y284:Y286"/>
    <mergeCell ref="U384:W388"/>
    <mergeCell ref="Y254:Y258"/>
    <mergeCell ref="A364:C388"/>
    <mergeCell ref="A389:C392"/>
    <mergeCell ref="U321:W329"/>
    <mergeCell ref="D325:T329"/>
    <mergeCell ref="A316:C320"/>
    <mergeCell ref="A310:C315"/>
    <mergeCell ref="D345:T346"/>
    <mergeCell ref="D361:T363"/>
    <mergeCell ref="X381:X383"/>
    <mergeCell ref="X372:X380"/>
    <mergeCell ref="Y368:Y371"/>
    <mergeCell ref="Y381:Y383"/>
    <mergeCell ref="D384:T385"/>
    <mergeCell ref="X368:X371"/>
    <mergeCell ref="D372:T373"/>
    <mergeCell ref="D381:T383"/>
    <mergeCell ref="A291:C309"/>
    <mergeCell ref="Y280:Y283"/>
    <mergeCell ref="A254:C290"/>
    <mergeCell ref="Z254:Z258"/>
    <mergeCell ref="Y259:Y275"/>
    <mergeCell ref="Z259:Z275"/>
    <mergeCell ref="Y276:Y279"/>
    <mergeCell ref="Z276:Z279"/>
    <mergeCell ref="Z234:Z236"/>
    <mergeCell ref="Z502:Z506"/>
    <mergeCell ref="Z507:Z511"/>
    <mergeCell ref="Z522:Z525"/>
    <mergeCell ref="Z590:Z591"/>
    <mergeCell ref="Y358:Y360"/>
    <mergeCell ref="Z345:Z350"/>
    <mergeCell ref="Y345:Y350"/>
    <mergeCell ref="X354:X357"/>
    <mergeCell ref="Y432:Y442"/>
    <mergeCell ref="Y396:Y398"/>
    <mergeCell ref="X358:X360"/>
    <mergeCell ref="X384:X385"/>
    <mergeCell ref="Z487:Z491"/>
    <mergeCell ref="Z396:Z398"/>
    <mergeCell ref="Z364:Z367"/>
    <mergeCell ref="X516:X521"/>
    <mergeCell ref="Y526:Y530"/>
    <mergeCell ref="Z361:Z363"/>
    <mergeCell ref="Z291:Z295"/>
    <mergeCell ref="Y237:Y239"/>
    <mergeCell ref="Z430:Z431"/>
    <mergeCell ref="Z381:Z383"/>
    <mergeCell ref="Z467:Z468"/>
    <mergeCell ref="Y469:Y470"/>
    <mergeCell ref="Z372:Z380"/>
    <mergeCell ref="Z358:Z360"/>
    <mergeCell ref="Z319:Z320"/>
    <mergeCell ref="Y203:Y205"/>
    <mergeCell ref="Z325:Z329"/>
    <mergeCell ref="Y215:Z228"/>
    <mergeCell ref="A330:C357"/>
    <mergeCell ref="X132:X139"/>
    <mergeCell ref="Y132:Y139"/>
    <mergeCell ref="D180:T182"/>
    <mergeCell ref="Y487:Y491"/>
    <mergeCell ref="X487:X491"/>
    <mergeCell ref="Z469:Z470"/>
    <mergeCell ref="Y500:Y501"/>
    <mergeCell ref="Y498:Y499"/>
    <mergeCell ref="Y484:Y486"/>
    <mergeCell ref="Y474:Y480"/>
    <mergeCell ref="Z481:Z483"/>
    <mergeCell ref="Z335:Z344"/>
    <mergeCell ref="A215:C228"/>
    <mergeCell ref="A159:C199"/>
    <mergeCell ref="A321:C329"/>
    <mergeCell ref="A358:C363"/>
    <mergeCell ref="D188:T189"/>
    <mergeCell ref="U159:W199"/>
    <mergeCell ref="D191:T194"/>
    <mergeCell ref="D196:T199"/>
    <mergeCell ref="D484:T486"/>
    <mergeCell ref="E432:T435"/>
    <mergeCell ref="D471:T473"/>
    <mergeCell ref="Z203:Z205"/>
    <mergeCell ref="Y206:Y207"/>
    <mergeCell ref="Y229:Y230"/>
    <mergeCell ref="Z280:Z283"/>
    <mergeCell ref="Z351:Z353"/>
    <mergeCell ref="Z498:Z499"/>
    <mergeCell ref="Z500:Z501"/>
    <mergeCell ref="Z455:Z464"/>
    <mergeCell ref="Z474:Z480"/>
    <mergeCell ref="Y507:Y511"/>
    <mergeCell ref="Z432:Z442"/>
    <mergeCell ref="Z443:Z452"/>
    <mergeCell ref="Z407:Z409"/>
    <mergeCell ref="Z389:Z392"/>
    <mergeCell ref="Z560:Z563"/>
    <mergeCell ref="Y335:Y344"/>
    <mergeCell ref="X335:X344"/>
    <mergeCell ref="Y330:Y332"/>
    <mergeCell ref="X325:X329"/>
    <mergeCell ref="X316:X318"/>
    <mergeCell ref="Y386:Y388"/>
    <mergeCell ref="Y364:Y367"/>
    <mergeCell ref="Z386:Z388"/>
    <mergeCell ref="Y384:Y385"/>
    <mergeCell ref="Z384:Z385"/>
    <mergeCell ref="Z368:Z371"/>
    <mergeCell ref="Z354:Z357"/>
    <mergeCell ref="Z484:Z486"/>
    <mergeCell ref="X465:X466"/>
    <mergeCell ref="Z547:Z550"/>
    <mergeCell ref="Z551:Z556"/>
    <mergeCell ref="Z516:Z521"/>
    <mergeCell ref="Y512:Y513"/>
    <mergeCell ref="Z514:Z515"/>
    <mergeCell ref="Y539:Y546"/>
    <mergeCell ref="X526:X530"/>
    <mergeCell ref="E544:T546"/>
    <mergeCell ref="D547:T550"/>
    <mergeCell ref="D551:T556"/>
    <mergeCell ref="X539:X546"/>
    <mergeCell ref="E584:T587"/>
    <mergeCell ref="U575:W593"/>
    <mergeCell ref="F532:T533"/>
    <mergeCell ref="U514:W525"/>
    <mergeCell ref="U614:W620"/>
    <mergeCell ref="Z599:Z601"/>
    <mergeCell ref="Z526:Z530"/>
    <mergeCell ref="Y594:Y596"/>
    <mergeCell ref="Z531:Z535"/>
    <mergeCell ref="Z536:Z538"/>
    <mergeCell ref="Y536:Y538"/>
    <mergeCell ref="Z594:Z596"/>
    <mergeCell ref="Z575:Z578"/>
    <mergeCell ref="X599:X602"/>
    <mergeCell ref="Y599:Y602"/>
    <mergeCell ref="X590:X591"/>
    <mergeCell ref="X594:X596"/>
    <mergeCell ref="D594:T596"/>
    <mergeCell ref="U594:W606"/>
    <mergeCell ref="Z603:Z604"/>
    <mergeCell ref="X605:X606"/>
    <mergeCell ref="E599:T602"/>
    <mergeCell ref="Y605:Y606"/>
    <mergeCell ref="Z605:Z606"/>
    <mergeCell ref="Y564:Y567"/>
    <mergeCell ref="F534:T535"/>
    <mergeCell ref="E566:T567"/>
    <mergeCell ref="Z564:Z567"/>
    <mergeCell ref="Z568:Z574"/>
    <mergeCell ref="Z592:Z593"/>
    <mergeCell ref="Z557:Z559"/>
    <mergeCell ref="D617:T620"/>
    <mergeCell ref="E603:T604"/>
    <mergeCell ref="E605:T606"/>
    <mergeCell ref="X603:X604"/>
    <mergeCell ref="D564:T565"/>
    <mergeCell ref="Y695:Y697"/>
    <mergeCell ref="Y692:Y694"/>
    <mergeCell ref="Z644:Z648"/>
    <mergeCell ref="Z629:Z636"/>
    <mergeCell ref="Y644:Y648"/>
    <mergeCell ref="Y629:Y636"/>
    <mergeCell ref="Y637:Y643"/>
    <mergeCell ref="Y684:Y686"/>
    <mergeCell ref="U623:W628"/>
    <mergeCell ref="Y651:Y655"/>
    <mergeCell ref="X677:X680"/>
    <mergeCell ref="Y689:Y691"/>
    <mergeCell ref="Z695:Z697"/>
    <mergeCell ref="X626:X628"/>
    <mergeCell ref="Z689:Z691"/>
    <mergeCell ref="Z681:Z683"/>
    <mergeCell ref="Z684:Z686"/>
    <mergeCell ref="Y658:Y662"/>
    <mergeCell ref="Z663:Z671"/>
    <mergeCell ref="Y672:Y673"/>
    <mergeCell ref="Y687:Y688"/>
    <mergeCell ref="Z687:Z688"/>
    <mergeCell ref="Y626:Y628"/>
    <mergeCell ref="D623:T625"/>
    <mergeCell ref="X692:X694"/>
    <mergeCell ref="D681:T683"/>
    <mergeCell ref="D672:T673"/>
    <mergeCell ref="X672:X673"/>
    <mergeCell ref="D663:T671"/>
    <mergeCell ref="U663:W683"/>
    <mergeCell ref="X681:X683"/>
    <mergeCell ref="E708:T709"/>
    <mergeCell ref="X663:X671"/>
    <mergeCell ref="X649:X650"/>
    <mergeCell ref="D649:T650"/>
    <mergeCell ref="E693:T694"/>
    <mergeCell ref="D684:T686"/>
    <mergeCell ref="U658:W662"/>
    <mergeCell ref="X689:X691"/>
    <mergeCell ref="X698:X699"/>
    <mergeCell ref="U629:W657"/>
    <mergeCell ref="E639:T640"/>
    <mergeCell ref="Z1099:Z1110"/>
    <mergeCell ref="X1092:X1098"/>
    <mergeCell ref="Y1092:Y1098"/>
    <mergeCell ref="N1091:P1091"/>
    <mergeCell ref="D1092:T1098"/>
    <mergeCell ref="Z1033:Z1042"/>
    <mergeCell ref="F874:T876"/>
    <mergeCell ref="U843:W876"/>
    <mergeCell ref="E863:T864"/>
    <mergeCell ref="E884:T885"/>
    <mergeCell ref="D877:T883"/>
    <mergeCell ref="F901:T904"/>
    <mergeCell ref="P906:S906"/>
    <mergeCell ref="Y909:Y916"/>
    <mergeCell ref="E850:T854"/>
    <mergeCell ref="X958:X966"/>
    <mergeCell ref="F962:T963"/>
    <mergeCell ref="Z877:Z904"/>
    <mergeCell ref="F898:T900"/>
    <mergeCell ref="U877:W908"/>
    <mergeCell ref="Y946:Y957"/>
    <mergeCell ref="F888:T890"/>
    <mergeCell ref="F891:T893"/>
    <mergeCell ref="F936:T938"/>
    <mergeCell ref="F896:T897"/>
    <mergeCell ref="E906:M906"/>
    <mergeCell ref="P908:S908"/>
    <mergeCell ref="U909:W916"/>
    <mergeCell ref="E983:T984"/>
    <mergeCell ref="Y877:Y904"/>
    <mergeCell ref="X877:X904"/>
    <mergeCell ref="D843:T848"/>
    <mergeCell ref="Z708:Z709"/>
    <mergeCell ref="D833:T837"/>
    <mergeCell ref="U833:W842"/>
    <mergeCell ref="A714:C722"/>
    <mergeCell ref="Y756:Y760"/>
    <mergeCell ref="E747:T749"/>
    <mergeCell ref="X785:X788"/>
    <mergeCell ref="E1027:T1028"/>
    <mergeCell ref="E1029:T1030"/>
    <mergeCell ref="E1031:T1032"/>
    <mergeCell ref="Z923:Z924"/>
    <mergeCell ref="Z925:Z926"/>
    <mergeCell ref="X967:X981"/>
    <mergeCell ref="Z917:Z922"/>
    <mergeCell ref="X923:X924"/>
    <mergeCell ref="F871:T873"/>
    <mergeCell ref="E912:T914"/>
    <mergeCell ref="D789:T793"/>
    <mergeCell ref="U789:W793"/>
    <mergeCell ref="A794:C832"/>
    <mergeCell ref="Y816:Y832"/>
    <mergeCell ref="F818:T819"/>
    <mergeCell ref="X816:X832"/>
    <mergeCell ref="U794:W832"/>
    <mergeCell ref="A909:C916"/>
    <mergeCell ref="A927:C1002"/>
    <mergeCell ref="A843:C876"/>
    <mergeCell ref="A877:C908"/>
    <mergeCell ref="X833:X842"/>
    <mergeCell ref="F959:T961"/>
    <mergeCell ref="D967:T967"/>
    <mergeCell ref="F943:T945"/>
    <mergeCell ref="Z909:Z916"/>
    <mergeCell ref="Z946:Z957"/>
    <mergeCell ref="D927:T934"/>
    <mergeCell ref="Y1063:Y1068"/>
    <mergeCell ref="Z1063:Z1068"/>
    <mergeCell ref="Z710:Z711"/>
    <mergeCell ref="Z702:Z705"/>
    <mergeCell ref="Y799:Y811"/>
    <mergeCell ref="Y794:Y798"/>
    <mergeCell ref="D756:T757"/>
    <mergeCell ref="D767:T769"/>
    <mergeCell ref="E759:T760"/>
    <mergeCell ref="F772:T773"/>
    <mergeCell ref="Z789:Z793"/>
    <mergeCell ref="Z756:Z760"/>
    <mergeCell ref="Y712:Y713"/>
    <mergeCell ref="Z737:Z752"/>
    <mergeCell ref="D712:T713"/>
    <mergeCell ref="F729:X730"/>
    <mergeCell ref="D886:T886"/>
    <mergeCell ref="F803:T815"/>
    <mergeCell ref="Y710:Y711"/>
    <mergeCell ref="X794:X798"/>
    <mergeCell ref="U712:W713"/>
    <mergeCell ref="X712:X713"/>
    <mergeCell ref="Z712:Z713"/>
    <mergeCell ref="D764:T766"/>
    <mergeCell ref="Y843:Y854"/>
    <mergeCell ref="X843:X854"/>
    <mergeCell ref="Y706:Y707"/>
    <mergeCell ref="Z706:Z707"/>
    <mergeCell ref="Y708:Y709"/>
    <mergeCell ref="F986:T987"/>
    <mergeCell ref="F988:T989"/>
    <mergeCell ref="F993:T994"/>
    <mergeCell ref="E996:T997"/>
    <mergeCell ref="E908:M908"/>
    <mergeCell ref="F947:T948"/>
    <mergeCell ref="F949:T954"/>
    <mergeCell ref="F955:T957"/>
    <mergeCell ref="E915:T916"/>
    <mergeCell ref="F964:T966"/>
    <mergeCell ref="Y923:Y924"/>
    <mergeCell ref="X925:X926"/>
    <mergeCell ref="Y925:Y926"/>
    <mergeCell ref="U1033:W1062"/>
    <mergeCell ref="D1033:T1042"/>
    <mergeCell ref="X1003:X1006"/>
    <mergeCell ref="Y927:Y932"/>
    <mergeCell ref="Y917:Y922"/>
    <mergeCell ref="F1046:T1052"/>
    <mergeCell ref="F972:T981"/>
    <mergeCell ref="F970:T971"/>
    <mergeCell ref="F968:T969"/>
    <mergeCell ref="X946:X957"/>
    <mergeCell ref="X917:X922"/>
    <mergeCell ref="D917:T922"/>
    <mergeCell ref="D925:D926"/>
    <mergeCell ref="A1116:C1148"/>
    <mergeCell ref="E1160:T1163"/>
    <mergeCell ref="X1116:X1148"/>
    <mergeCell ref="U1164:W1184"/>
    <mergeCell ref="X1164:X1184"/>
    <mergeCell ref="F1208:T1209"/>
    <mergeCell ref="F1080:T1083"/>
    <mergeCell ref="Z935:Z945"/>
    <mergeCell ref="Z967:Z981"/>
    <mergeCell ref="X935:X945"/>
    <mergeCell ref="Y967:Y981"/>
    <mergeCell ref="F1086:T1089"/>
    <mergeCell ref="Z1043:Z1055"/>
    <mergeCell ref="Y1043:Y1055"/>
    <mergeCell ref="Y1056:Y1062"/>
    <mergeCell ref="Z1056:Z1062"/>
    <mergeCell ref="X1043:X1055"/>
    <mergeCell ref="Z1007:Z1014"/>
    <mergeCell ref="Y1007:Y1014"/>
    <mergeCell ref="X1007:X1014"/>
    <mergeCell ref="U927:W1002"/>
    <mergeCell ref="Y935:Y945"/>
    <mergeCell ref="A1063:C1089"/>
    <mergeCell ref="D1063:T1068"/>
    <mergeCell ref="U1063:W1089"/>
    <mergeCell ref="X1063:X1068"/>
    <mergeCell ref="D1003:T1006"/>
    <mergeCell ref="Y1003:Y1006"/>
    <mergeCell ref="Z1003:Z1006"/>
    <mergeCell ref="Y1033:Y1042"/>
    <mergeCell ref="X1033:X1042"/>
    <mergeCell ref="X1056:X1062"/>
    <mergeCell ref="Z927:Z932"/>
    <mergeCell ref="Z1092:Z1098"/>
    <mergeCell ref="U1090:W1110"/>
    <mergeCell ref="U1111:W1115"/>
    <mergeCell ref="X1111:X1115"/>
    <mergeCell ref="F1053:T1055"/>
    <mergeCell ref="A1033:C1062"/>
    <mergeCell ref="F939:T942"/>
    <mergeCell ref="Z958:Z966"/>
    <mergeCell ref="F1231:T1231"/>
    <mergeCell ref="A1223:C1250"/>
    <mergeCell ref="Y1111:Y1115"/>
    <mergeCell ref="U1223:W1250"/>
    <mergeCell ref="G1245:T1246"/>
    <mergeCell ref="G1247:T1249"/>
    <mergeCell ref="F1250:T1250"/>
    <mergeCell ref="A1164:C1184"/>
    <mergeCell ref="D1164:T1168"/>
    <mergeCell ref="A1185:C1189"/>
    <mergeCell ref="U1185:W1189"/>
    <mergeCell ref="X1185:X1189"/>
    <mergeCell ref="Y1185:Y1189"/>
    <mergeCell ref="A1190:C1222"/>
    <mergeCell ref="Y1223:Y1250"/>
    <mergeCell ref="A1154:C1163"/>
    <mergeCell ref="A1149:C1153"/>
    <mergeCell ref="G1234:T1235"/>
    <mergeCell ref="D1190:T1195"/>
    <mergeCell ref="D1185:T1189"/>
    <mergeCell ref="D1154:T1156"/>
    <mergeCell ref="E1157:T1159"/>
    <mergeCell ref="Q1241:R1241"/>
    <mergeCell ref="F1236:T1236"/>
    <mergeCell ref="G1232:T1233"/>
    <mergeCell ref="A1111:C1115"/>
    <mergeCell ref="X1190:X1216"/>
    <mergeCell ref="Y1190:Y1216"/>
    <mergeCell ref="U1116:W1148"/>
    <mergeCell ref="E1128:T1133"/>
    <mergeCell ref="E1122:T1124"/>
    <mergeCell ref="Y1116:Y1148"/>
    <mergeCell ref="A1007:C1032"/>
    <mergeCell ref="F1023:T1025"/>
    <mergeCell ref="X1099:X1110"/>
    <mergeCell ref="Y1099:Y1110"/>
    <mergeCell ref="A1003:C1006"/>
    <mergeCell ref="U1003:W1006"/>
    <mergeCell ref="E923:T924"/>
    <mergeCell ref="E925:T926"/>
    <mergeCell ref="F1060:T1062"/>
    <mergeCell ref="U917:W926"/>
    <mergeCell ref="E1090:L1090"/>
    <mergeCell ref="E1091:L1091"/>
    <mergeCell ref="N1090:P1090"/>
    <mergeCell ref="U1007:W1032"/>
    <mergeCell ref="F1018:T1019"/>
    <mergeCell ref="F1044:T1045"/>
    <mergeCell ref="D1099:T1110"/>
    <mergeCell ref="X927:X932"/>
    <mergeCell ref="A1090:C1110"/>
    <mergeCell ref="D1007:T1014"/>
    <mergeCell ref="Y958:Y966"/>
    <mergeCell ref="F1070:T1071"/>
    <mergeCell ref="F1072:T1075"/>
    <mergeCell ref="X623:X625"/>
    <mergeCell ref="U526:W535"/>
    <mergeCell ref="F801:T802"/>
    <mergeCell ref="U767:W781"/>
    <mergeCell ref="F820:T832"/>
    <mergeCell ref="U536:W538"/>
    <mergeCell ref="X684:X686"/>
    <mergeCell ref="D794:T798"/>
    <mergeCell ref="X799:X811"/>
    <mergeCell ref="A536:C538"/>
    <mergeCell ref="A539:C574"/>
    <mergeCell ref="A917:C926"/>
    <mergeCell ref="E839:T842"/>
    <mergeCell ref="D674:T676"/>
    <mergeCell ref="E641:T643"/>
    <mergeCell ref="D644:T648"/>
    <mergeCell ref="A575:C593"/>
    <mergeCell ref="D658:T662"/>
    <mergeCell ref="A594:C606"/>
    <mergeCell ref="D614:T616"/>
    <mergeCell ref="E907:M907"/>
    <mergeCell ref="P907:S907"/>
    <mergeCell ref="A767:C781"/>
    <mergeCell ref="A756:C760"/>
    <mergeCell ref="A761:C763"/>
    <mergeCell ref="A789:C793"/>
    <mergeCell ref="E856:T860"/>
    <mergeCell ref="E865:T869"/>
    <mergeCell ref="X909:X916"/>
    <mergeCell ref="E710:T711"/>
    <mergeCell ref="E706:T707"/>
    <mergeCell ref="X706:X707"/>
    <mergeCell ref="D254:T258"/>
    <mergeCell ref="U254:W290"/>
    <mergeCell ref="X254:X258"/>
    <mergeCell ref="E632:T636"/>
    <mergeCell ref="X644:X648"/>
    <mergeCell ref="D637:T638"/>
    <mergeCell ref="X575:X578"/>
    <mergeCell ref="X568:X574"/>
    <mergeCell ref="E579:T580"/>
    <mergeCell ref="E702:T705"/>
    <mergeCell ref="X702:X705"/>
    <mergeCell ref="X674:X676"/>
    <mergeCell ref="D689:T691"/>
    <mergeCell ref="D629:T631"/>
    <mergeCell ref="D687:T688"/>
    <mergeCell ref="E905:N905"/>
    <mergeCell ref="P905:S905"/>
    <mergeCell ref="D259:T260"/>
    <mergeCell ref="X259:X275"/>
    <mergeCell ref="E261:T275"/>
    <mergeCell ref="D276:T279"/>
    <mergeCell ref="X276:X279"/>
    <mergeCell ref="D280:T283"/>
    <mergeCell ref="X280:X283"/>
    <mergeCell ref="E861:T862"/>
    <mergeCell ref="D700:T701"/>
    <mergeCell ref="U700:W711"/>
    <mergeCell ref="D621:T622"/>
    <mergeCell ref="E284:T288"/>
    <mergeCell ref="D284:D288"/>
    <mergeCell ref="U607:W613"/>
    <mergeCell ref="X710:X711"/>
    <mergeCell ref="Z623:Z625"/>
    <mergeCell ref="Z626:Z628"/>
    <mergeCell ref="A621:C622"/>
    <mergeCell ref="D607:T608"/>
    <mergeCell ref="Y702:Y705"/>
    <mergeCell ref="Y698:Y699"/>
    <mergeCell ref="Z698:Z699"/>
    <mergeCell ref="U621:W622"/>
    <mergeCell ref="Z621:Z622"/>
    <mergeCell ref="X621:X622"/>
    <mergeCell ref="X614:X616"/>
    <mergeCell ref="Y614:Y616"/>
    <mergeCell ref="Y621:Y622"/>
    <mergeCell ref="D626:T628"/>
    <mergeCell ref="A658:C662"/>
    <mergeCell ref="A629:C657"/>
    <mergeCell ref="D651:T655"/>
    <mergeCell ref="X658:X662"/>
    <mergeCell ref="X687:X688"/>
    <mergeCell ref="X695:X697"/>
    <mergeCell ref="X637:X643"/>
    <mergeCell ref="A607:C613"/>
    <mergeCell ref="D656:T657"/>
    <mergeCell ref="E695:T697"/>
    <mergeCell ref="E698:T699"/>
    <mergeCell ref="A700:C711"/>
    <mergeCell ref="Z614:Z616"/>
    <mergeCell ref="X617:X620"/>
    <mergeCell ref="Y617:Y620"/>
    <mergeCell ref="Z617:Z620"/>
    <mergeCell ref="Y681:Y683"/>
    <mergeCell ref="Y674:Y676"/>
    <mergeCell ref="C16:Z17"/>
    <mergeCell ref="C18:Y18"/>
    <mergeCell ref="C19:Z20"/>
    <mergeCell ref="X1264:X1266"/>
    <mergeCell ref="Y1264:Y1266"/>
    <mergeCell ref="Z1264:Z1266"/>
    <mergeCell ref="X1267:X1269"/>
    <mergeCell ref="Y1267:Y1269"/>
    <mergeCell ref="Z1267:Z1269"/>
    <mergeCell ref="Z284:Z286"/>
    <mergeCell ref="D289:T290"/>
    <mergeCell ref="X289:X290"/>
    <mergeCell ref="Y289:Y290"/>
    <mergeCell ref="Z289:Z290"/>
    <mergeCell ref="U714:W722"/>
    <mergeCell ref="D714:T722"/>
    <mergeCell ref="X714:X722"/>
    <mergeCell ref="Y714:Y722"/>
    <mergeCell ref="Z714:Z722"/>
    <mergeCell ref="X629:X636"/>
    <mergeCell ref="Z649:Z650"/>
    <mergeCell ref="X651:X655"/>
    <mergeCell ref="Z651:Z655"/>
    <mergeCell ref="Z637:Z643"/>
    <mergeCell ref="Y649:Y650"/>
    <mergeCell ref="Z674:Z676"/>
    <mergeCell ref="A614:C620"/>
    <mergeCell ref="A623:C628"/>
    <mergeCell ref="U737:W752"/>
    <mergeCell ref="Z723:Z724"/>
    <mergeCell ref="X708:X709"/>
    <mergeCell ref="Z692:Z694"/>
  </mergeCells>
  <phoneticPr fontId="1"/>
  <printOptions horizontalCentered="1"/>
  <pageMargins left="0.51181102362204722" right="0.51181102362204722" top="0.55118110236220474" bottom="0.55118110236220474" header="0.31496062992125984" footer="0.31496062992125984"/>
  <pageSetup paperSize="9" scale="96" fitToHeight="0" orientation="portrait" r:id="rId1"/>
  <headerFooter>
    <oddFooter>&amp;L認知症対応型共同生活介護－&amp;P</oddFooter>
  </headerFooter>
  <rowBreaks count="28" manualBreakCount="28">
    <brk id="45" max="25" man="1"/>
    <brk id="88" max="16383" man="1"/>
    <brk id="131" max="16383" man="1"/>
    <brk id="174" max="25" man="1"/>
    <brk id="214" max="16383" man="1"/>
    <brk id="258" max="25" man="1"/>
    <brk id="309" max="25" man="1"/>
    <brk id="357" max="25" man="1"/>
    <brk id="406" max="25" man="1"/>
    <brk id="454" max="25" man="1"/>
    <brk id="501" max="25" man="1"/>
    <brk id="550" max="25" man="1"/>
    <brk id="589" max="25" man="1"/>
    <brk id="628" max="25" man="1"/>
    <brk id="662" max="25" man="1"/>
    <brk id="699" max="25" man="1"/>
    <brk id="734" max="25" man="1"/>
    <brk id="784" max="25" man="1"/>
    <brk id="832" max="25" man="1"/>
    <brk id="876" max="25" man="1"/>
    <brk id="926" max="25" man="1"/>
    <brk id="966" max="25" man="1"/>
    <brk id="1006" max="25" man="1"/>
    <brk id="1055" max="25" man="1"/>
    <brk id="1098" max="25" man="1"/>
    <brk id="1148" max="25" man="1"/>
    <brk id="1189" max="25" man="1"/>
    <brk id="1236"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109" r:id="rId4" name="Check Box 61">
              <controlPr defaultSize="0" autoFill="0" autoLine="0" autoPict="0">
                <anchor moveWithCells="1">
                  <from>
                    <xdr:col>23</xdr:col>
                    <xdr:colOff>47625</xdr:colOff>
                    <xdr:row>321</xdr:row>
                    <xdr:rowOff>85725</xdr:rowOff>
                  </from>
                  <to>
                    <xdr:col>23</xdr:col>
                    <xdr:colOff>257175</xdr:colOff>
                    <xdr:row>322</xdr:row>
                    <xdr:rowOff>114300</xdr:rowOff>
                  </to>
                </anchor>
              </controlPr>
            </control>
          </mc:Choice>
        </mc:AlternateContent>
        <mc:AlternateContent xmlns:mc="http://schemas.openxmlformats.org/markup-compatibility/2006">
          <mc:Choice Requires="x14">
            <control shapeId="2110" r:id="rId5" name="Check Box 62">
              <controlPr defaultSize="0" autoFill="0" autoLine="0" autoPict="0">
                <anchor moveWithCells="1">
                  <from>
                    <xdr:col>24</xdr:col>
                    <xdr:colOff>47625</xdr:colOff>
                    <xdr:row>321</xdr:row>
                    <xdr:rowOff>76200</xdr:rowOff>
                  </from>
                  <to>
                    <xdr:col>24</xdr:col>
                    <xdr:colOff>257175</xdr:colOff>
                    <xdr:row>322</xdr:row>
                    <xdr:rowOff>104775</xdr:rowOff>
                  </to>
                </anchor>
              </controlPr>
            </control>
          </mc:Choice>
        </mc:AlternateContent>
        <mc:AlternateContent xmlns:mc="http://schemas.openxmlformats.org/markup-compatibility/2006">
          <mc:Choice Requires="x14">
            <control shapeId="2115" r:id="rId6" name="Check Box 67">
              <controlPr defaultSize="0" autoFill="0" autoLine="0" autoPict="0">
                <anchor moveWithCells="1">
                  <from>
                    <xdr:col>25</xdr:col>
                    <xdr:colOff>47625</xdr:colOff>
                    <xdr:row>321</xdr:row>
                    <xdr:rowOff>66675</xdr:rowOff>
                  </from>
                  <to>
                    <xdr:col>25</xdr:col>
                    <xdr:colOff>257175</xdr:colOff>
                    <xdr:row>322</xdr:row>
                    <xdr:rowOff>95250</xdr:rowOff>
                  </to>
                </anchor>
              </controlPr>
            </control>
          </mc:Choice>
        </mc:AlternateContent>
        <mc:AlternateContent xmlns:mc="http://schemas.openxmlformats.org/markup-compatibility/2006">
          <mc:Choice Requires="x14">
            <control shapeId="2166" r:id="rId7" name="Check Box 118">
              <controlPr defaultSize="0" autoFill="0" autoLine="0" autoPict="0">
                <anchor moveWithCells="1">
                  <from>
                    <xdr:col>23</xdr:col>
                    <xdr:colOff>47625</xdr:colOff>
                    <xdr:row>389</xdr:row>
                    <xdr:rowOff>95250</xdr:rowOff>
                  </from>
                  <to>
                    <xdr:col>23</xdr:col>
                    <xdr:colOff>257175</xdr:colOff>
                    <xdr:row>390</xdr:row>
                    <xdr:rowOff>133350</xdr:rowOff>
                  </to>
                </anchor>
              </controlPr>
            </control>
          </mc:Choice>
        </mc:AlternateContent>
        <mc:AlternateContent xmlns:mc="http://schemas.openxmlformats.org/markup-compatibility/2006">
          <mc:Choice Requires="x14">
            <control shapeId="2171" r:id="rId8" name="Check Box 123">
              <controlPr defaultSize="0" autoFill="0" autoLine="0" autoPict="0">
                <anchor moveWithCells="1">
                  <from>
                    <xdr:col>23</xdr:col>
                    <xdr:colOff>47625</xdr:colOff>
                    <xdr:row>395</xdr:row>
                    <xdr:rowOff>171450</xdr:rowOff>
                  </from>
                  <to>
                    <xdr:col>23</xdr:col>
                    <xdr:colOff>257175</xdr:colOff>
                    <xdr:row>396</xdr:row>
                    <xdr:rowOff>200025</xdr:rowOff>
                  </to>
                </anchor>
              </controlPr>
            </control>
          </mc:Choice>
        </mc:AlternateContent>
        <mc:AlternateContent xmlns:mc="http://schemas.openxmlformats.org/markup-compatibility/2006">
          <mc:Choice Requires="x14">
            <control shapeId="2172" r:id="rId9" name="Check Box 124">
              <controlPr defaultSize="0" autoFill="0" autoLine="0" autoPict="0">
                <anchor moveWithCells="1">
                  <from>
                    <xdr:col>24</xdr:col>
                    <xdr:colOff>47625</xdr:colOff>
                    <xdr:row>395</xdr:row>
                    <xdr:rowOff>171450</xdr:rowOff>
                  </from>
                  <to>
                    <xdr:col>24</xdr:col>
                    <xdr:colOff>257175</xdr:colOff>
                    <xdr:row>396</xdr:row>
                    <xdr:rowOff>200025</xdr:rowOff>
                  </to>
                </anchor>
              </controlPr>
            </control>
          </mc:Choice>
        </mc:AlternateContent>
        <mc:AlternateContent xmlns:mc="http://schemas.openxmlformats.org/markup-compatibility/2006">
          <mc:Choice Requires="x14">
            <control shapeId="2185" r:id="rId10" name="Check Box 137">
              <controlPr defaultSize="0" autoFill="0" autoLine="0" autoPict="0">
                <anchor moveWithCells="1">
                  <from>
                    <xdr:col>23</xdr:col>
                    <xdr:colOff>38100</xdr:colOff>
                    <xdr:row>470</xdr:row>
                    <xdr:rowOff>190500</xdr:rowOff>
                  </from>
                  <to>
                    <xdr:col>23</xdr:col>
                    <xdr:colOff>257175</xdr:colOff>
                    <xdr:row>472</xdr:row>
                    <xdr:rowOff>19050</xdr:rowOff>
                  </to>
                </anchor>
              </controlPr>
            </control>
          </mc:Choice>
        </mc:AlternateContent>
        <mc:AlternateContent xmlns:mc="http://schemas.openxmlformats.org/markup-compatibility/2006">
          <mc:Choice Requires="x14">
            <control shapeId="2189" r:id="rId11" name="Check Box 141">
              <controlPr defaultSize="0" autoFill="0" autoLine="0" autoPict="0">
                <anchor moveWithCells="1">
                  <from>
                    <xdr:col>23</xdr:col>
                    <xdr:colOff>47625</xdr:colOff>
                    <xdr:row>474</xdr:row>
                    <xdr:rowOff>104775</xdr:rowOff>
                  </from>
                  <to>
                    <xdr:col>23</xdr:col>
                    <xdr:colOff>257175</xdr:colOff>
                    <xdr:row>475</xdr:row>
                    <xdr:rowOff>133350</xdr:rowOff>
                  </to>
                </anchor>
              </controlPr>
            </control>
          </mc:Choice>
        </mc:AlternateContent>
        <mc:AlternateContent xmlns:mc="http://schemas.openxmlformats.org/markup-compatibility/2006">
          <mc:Choice Requires="x14">
            <control shapeId="2190" r:id="rId12" name="Check Box 142">
              <controlPr defaultSize="0" autoFill="0" autoLine="0" autoPict="0">
                <anchor moveWithCells="1">
                  <from>
                    <xdr:col>24</xdr:col>
                    <xdr:colOff>47625</xdr:colOff>
                    <xdr:row>474</xdr:row>
                    <xdr:rowOff>95250</xdr:rowOff>
                  </from>
                  <to>
                    <xdr:col>24</xdr:col>
                    <xdr:colOff>257175</xdr:colOff>
                    <xdr:row>475</xdr:row>
                    <xdr:rowOff>123825</xdr:rowOff>
                  </to>
                </anchor>
              </controlPr>
            </control>
          </mc:Choice>
        </mc:AlternateContent>
        <mc:AlternateContent xmlns:mc="http://schemas.openxmlformats.org/markup-compatibility/2006">
          <mc:Choice Requires="x14">
            <control shapeId="2224" r:id="rId13" name="Check Box 176">
              <controlPr defaultSize="0" autoFill="0" autoLine="0" autoPict="0">
                <anchor moveWithCells="1">
                  <from>
                    <xdr:col>23</xdr:col>
                    <xdr:colOff>66675</xdr:colOff>
                    <xdr:row>497</xdr:row>
                    <xdr:rowOff>76200</xdr:rowOff>
                  </from>
                  <to>
                    <xdr:col>23</xdr:col>
                    <xdr:colOff>276225</xdr:colOff>
                    <xdr:row>498</xdr:row>
                    <xdr:rowOff>123825</xdr:rowOff>
                  </to>
                </anchor>
              </controlPr>
            </control>
          </mc:Choice>
        </mc:AlternateContent>
        <mc:AlternateContent xmlns:mc="http://schemas.openxmlformats.org/markup-compatibility/2006">
          <mc:Choice Requires="x14">
            <control shapeId="2225" r:id="rId14" name="Check Box 177">
              <controlPr defaultSize="0" autoFill="0" autoLine="0" autoPict="0">
                <anchor moveWithCells="1">
                  <from>
                    <xdr:col>24</xdr:col>
                    <xdr:colOff>57150</xdr:colOff>
                    <xdr:row>497</xdr:row>
                    <xdr:rowOff>76200</xdr:rowOff>
                  </from>
                  <to>
                    <xdr:col>24</xdr:col>
                    <xdr:colOff>266700</xdr:colOff>
                    <xdr:row>498</xdr:row>
                    <xdr:rowOff>114300</xdr:rowOff>
                  </to>
                </anchor>
              </controlPr>
            </control>
          </mc:Choice>
        </mc:AlternateContent>
        <mc:AlternateContent xmlns:mc="http://schemas.openxmlformats.org/markup-compatibility/2006">
          <mc:Choice Requires="x14">
            <control shapeId="2261" r:id="rId15" name="Check Box 213">
              <controlPr defaultSize="0" autoFill="0" autoLine="0" autoPict="0">
                <anchor moveWithCells="1">
                  <from>
                    <xdr:col>23</xdr:col>
                    <xdr:colOff>47625</xdr:colOff>
                    <xdr:row>233</xdr:row>
                    <xdr:rowOff>190500</xdr:rowOff>
                  </from>
                  <to>
                    <xdr:col>23</xdr:col>
                    <xdr:colOff>257175</xdr:colOff>
                    <xdr:row>235</xdr:row>
                    <xdr:rowOff>9525</xdr:rowOff>
                  </to>
                </anchor>
              </controlPr>
            </control>
          </mc:Choice>
        </mc:AlternateContent>
        <mc:AlternateContent xmlns:mc="http://schemas.openxmlformats.org/markup-compatibility/2006">
          <mc:Choice Requires="x14">
            <control shapeId="2262" r:id="rId16" name="Check Box 214">
              <controlPr defaultSize="0" autoFill="0" autoLine="0" autoPict="0">
                <anchor moveWithCells="1">
                  <from>
                    <xdr:col>24</xdr:col>
                    <xdr:colOff>47625</xdr:colOff>
                    <xdr:row>233</xdr:row>
                    <xdr:rowOff>190500</xdr:rowOff>
                  </from>
                  <to>
                    <xdr:col>24</xdr:col>
                    <xdr:colOff>257175</xdr:colOff>
                    <xdr:row>235</xdr:row>
                    <xdr:rowOff>9525</xdr:rowOff>
                  </to>
                </anchor>
              </controlPr>
            </control>
          </mc:Choice>
        </mc:AlternateContent>
        <mc:AlternateContent xmlns:mc="http://schemas.openxmlformats.org/markup-compatibility/2006">
          <mc:Choice Requires="x14">
            <control shapeId="2288" r:id="rId17" name="Check Box 240">
              <controlPr defaultSize="0" autoFill="0" autoLine="0" autoPict="0">
                <anchor moveWithCells="1">
                  <from>
                    <xdr:col>23</xdr:col>
                    <xdr:colOff>47625</xdr:colOff>
                    <xdr:row>742</xdr:row>
                    <xdr:rowOff>152400</xdr:rowOff>
                  </from>
                  <to>
                    <xdr:col>23</xdr:col>
                    <xdr:colOff>257175</xdr:colOff>
                    <xdr:row>743</xdr:row>
                    <xdr:rowOff>180975</xdr:rowOff>
                  </to>
                </anchor>
              </controlPr>
            </control>
          </mc:Choice>
        </mc:AlternateContent>
        <mc:AlternateContent xmlns:mc="http://schemas.openxmlformats.org/markup-compatibility/2006">
          <mc:Choice Requires="x14">
            <control shapeId="2506" r:id="rId18" name="Check Box 458">
              <controlPr defaultSize="0" autoFill="0" autoLine="0" autoPict="0">
                <anchor moveWithCells="1">
                  <from>
                    <xdr:col>24</xdr:col>
                    <xdr:colOff>47625</xdr:colOff>
                    <xdr:row>389</xdr:row>
                    <xdr:rowOff>95250</xdr:rowOff>
                  </from>
                  <to>
                    <xdr:col>24</xdr:col>
                    <xdr:colOff>257175</xdr:colOff>
                    <xdr:row>390</xdr:row>
                    <xdr:rowOff>133350</xdr:rowOff>
                  </to>
                </anchor>
              </controlPr>
            </control>
          </mc:Choice>
        </mc:AlternateContent>
        <mc:AlternateContent xmlns:mc="http://schemas.openxmlformats.org/markup-compatibility/2006">
          <mc:Choice Requires="x14">
            <control shapeId="2507" r:id="rId19" name="Check Box 459">
              <controlPr defaultSize="0" autoFill="0" autoLine="0" autoPict="0">
                <anchor moveWithCells="1">
                  <from>
                    <xdr:col>25</xdr:col>
                    <xdr:colOff>47625</xdr:colOff>
                    <xdr:row>389</xdr:row>
                    <xdr:rowOff>95250</xdr:rowOff>
                  </from>
                  <to>
                    <xdr:col>25</xdr:col>
                    <xdr:colOff>257175</xdr:colOff>
                    <xdr:row>390</xdr:row>
                    <xdr:rowOff>133350</xdr:rowOff>
                  </to>
                </anchor>
              </controlPr>
            </control>
          </mc:Choice>
        </mc:AlternateContent>
        <mc:AlternateContent xmlns:mc="http://schemas.openxmlformats.org/markup-compatibility/2006">
          <mc:Choice Requires="x14">
            <control shapeId="2510" r:id="rId20" name="Check Box 462">
              <controlPr defaultSize="0" autoFill="0" autoLine="0" autoPict="0">
                <anchor moveWithCells="1">
                  <from>
                    <xdr:col>23</xdr:col>
                    <xdr:colOff>47625</xdr:colOff>
                    <xdr:row>480</xdr:row>
                    <xdr:rowOff>200025</xdr:rowOff>
                  </from>
                  <to>
                    <xdr:col>23</xdr:col>
                    <xdr:colOff>257175</xdr:colOff>
                    <xdr:row>482</xdr:row>
                    <xdr:rowOff>28575</xdr:rowOff>
                  </to>
                </anchor>
              </controlPr>
            </control>
          </mc:Choice>
        </mc:AlternateContent>
        <mc:AlternateContent xmlns:mc="http://schemas.openxmlformats.org/markup-compatibility/2006">
          <mc:Choice Requires="x14">
            <control shapeId="2511" r:id="rId21" name="Check Box 463">
              <controlPr defaultSize="0" autoFill="0" autoLine="0" autoPict="0">
                <anchor moveWithCells="1">
                  <from>
                    <xdr:col>24</xdr:col>
                    <xdr:colOff>47625</xdr:colOff>
                    <xdr:row>480</xdr:row>
                    <xdr:rowOff>200025</xdr:rowOff>
                  </from>
                  <to>
                    <xdr:col>24</xdr:col>
                    <xdr:colOff>257175</xdr:colOff>
                    <xdr:row>482</xdr:row>
                    <xdr:rowOff>28575</xdr:rowOff>
                  </to>
                </anchor>
              </controlPr>
            </control>
          </mc:Choice>
        </mc:AlternateContent>
        <mc:AlternateContent xmlns:mc="http://schemas.openxmlformats.org/markup-compatibility/2006">
          <mc:Choice Requires="x14">
            <control shapeId="2514" r:id="rId22" name="Check Box 466">
              <controlPr defaultSize="0" autoFill="0" autoLine="0" autoPict="0">
                <anchor moveWithCells="1">
                  <from>
                    <xdr:col>23</xdr:col>
                    <xdr:colOff>47625</xdr:colOff>
                    <xdr:row>487</xdr:row>
                    <xdr:rowOff>180975</xdr:rowOff>
                  </from>
                  <to>
                    <xdr:col>23</xdr:col>
                    <xdr:colOff>257175</xdr:colOff>
                    <xdr:row>489</xdr:row>
                    <xdr:rowOff>9525</xdr:rowOff>
                  </to>
                </anchor>
              </controlPr>
            </control>
          </mc:Choice>
        </mc:AlternateContent>
        <mc:AlternateContent xmlns:mc="http://schemas.openxmlformats.org/markup-compatibility/2006">
          <mc:Choice Requires="x14">
            <control shapeId="2520" r:id="rId23" name="Check Box 472">
              <controlPr defaultSize="0" autoFill="0" autoLine="0" autoPict="0">
                <anchor moveWithCells="1">
                  <from>
                    <xdr:col>24</xdr:col>
                    <xdr:colOff>47625</xdr:colOff>
                    <xdr:row>511</xdr:row>
                    <xdr:rowOff>95250</xdr:rowOff>
                  </from>
                  <to>
                    <xdr:col>24</xdr:col>
                    <xdr:colOff>257175</xdr:colOff>
                    <xdr:row>512</xdr:row>
                    <xdr:rowOff>133350</xdr:rowOff>
                  </to>
                </anchor>
              </controlPr>
            </control>
          </mc:Choice>
        </mc:AlternateContent>
        <mc:AlternateContent xmlns:mc="http://schemas.openxmlformats.org/markup-compatibility/2006">
          <mc:Choice Requires="x14">
            <control shapeId="2524" r:id="rId24" name="Check Box 476">
              <controlPr defaultSize="0" autoFill="0" autoLine="0" autoPict="0">
                <anchor moveWithCells="1">
                  <from>
                    <xdr:col>23</xdr:col>
                    <xdr:colOff>47625</xdr:colOff>
                    <xdr:row>513</xdr:row>
                    <xdr:rowOff>95250</xdr:rowOff>
                  </from>
                  <to>
                    <xdr:col>23</xdr:col>
                    <xdr:colOff>257175</xdr:colOff>
                    <xdr:row>514</xdr:row>
                    <xdr:rowOff>123825</xdr:rowOff>
                  </to>
                </anchor>
              </controlPr>
            </control>
          </mc:Choice>
        </mc:AlternateContent>
        <mc:AlternateContent xmlns:mc="http://schemas.openxmlformats.org/markup-compatibility/2006">
          <mc:Choice Requires="x14">
            <control shapeId="2525" r:id="rId25" name="Check Box 477">
              <controlPr defaultSize="0" autoFill="0" autoLine="0" autoPict="0">
                <anchor moveWithCells="1">
                  <from>
                    <xdr:col>24</xdr:col>
                    <xdr:colOff>47625</xdr:colOff>
                    <xdr:row>513</xdr:row>
                    <xdr:rowOff>95250</xdr:rowOff>
                  </from>
                  <to>
                    <xdr:col>24</xdr:col>
                    <xdr:colOff>257175</xdr:colOff>
                    <xdr:row>514</xdr:row>
                    <xdr:rowOff>123825</xdr:rowOff>
                  </to>
                </anchor>
              </controlPr>
            </control>
          </mc:Choice>
        </mc:AlternateContent>
        <mc:AlternateContent xmlns:mc="http://schemas.openxmlformats.org/markup-compatibility/2006">
          <mc:Choice Requires="x14">
            <control shapeId="2545" r:id="rId26" name="Check Box 497">
              <controlPr defaultSize="0" autoFill="0" autoLine="0" autoPict="0">
                <anchor moveWithCells="1">
                  <from>
                    <xdr:col>23</xdr:col>
                    <xdr:colOff>47625</xdr:colOff>
                    <xdr:row>658</xdr:row>
                    <xdr:rowOff>171450</xdr:rowOff>
                  </from>
                  <to>
                    <xdr:col>23</xdr:col>
                    <xdr:colOff>257175</xdr:colOff>
                    <xdr:row>659</xdr:row>
                    <xdr:rowOff>200025</xdr:rowOff>
                  </to>
                </anchor>
              </controlPr>
            </control>
          </mc:Choice>
        </mc:AlternateContent>
        <mc:AlternateContent xmlns:mc="http://schemas.openxmlformats.org/markup-compatibility/2006">
          <mc:Choice Requires="x14">
            <control shapeId="2551" r:id="rId27" name="Check Box 503">
              <controlPr defaultSize="0" autoFill="0" autoLine="0" autoPict="0">
                <anchor moveWithCells="1">
                  <from>
                    <xdr:col>23</xdr:col>
                    <xdr:colOff>47625</xdr:colOff>
                    <xdr:row>209</xdr:row>
                    <xdr:rowOff>0</xdr:rowOff>
                  </from>
                  <to>
                    <xdr:col>23</xdr:col>
                    <xdr:colOff>257175</xdr:colOff>
                    <xdr:row>210</xdr:row>
                    <xdr:rowOff>28575</xdr:rowOff>
                  </to>
                </anchor>
              </controlPr>
            </control>
          </mc:Choice>
        </mc:AlternateContent>
        <mc:AlternateContent xmlns:mc="http://schemas.openxmlformats.org/markup-compatibility/2006">
          <mc:Choice Requires="x14">
            <control shapeId="2552" r:id="rId28" name="Check Box 504">
              <controlPr defaultSize="0" autoFill="0" autoLine="0" autoPict="0">
                <anchor moveWithCells="1">
                  <from>
                    <xdr:col>24</xdr:col>
                    <xdr:colOff>47625</xdr:colOff>
                    <xdr:row>209</xdr:row>
                    <xdr:rowOff>0</xdr:rowOff>
                  </from>
                  <to>
                    <xdr:col>24</xdr:col>
                    <xdr:colOff>257175</xdr:colOff>
                    <xdr:row>210</xdr:row>
                    <xdr:rowOff>28575</xdr:rowOff>
                  </to>
                </anchor>
              </controlPr>
            </control>
          </mc:Choice>
        </mc:AlternateContent>
        <mc:AlternateContent xmlns:mc="http://schemas.openxmlformats.org/markup-compatibility/2006">
          <mc:Choice Requires="x14">
            <control shapeId="2564" r:id="rId29" name="Check Box 516">
              <controlPr defaultSize="0" autoFill="0" autoLine="0" autoPict="0">
                <anchor moveWithCells="1">
                  <from>
                    <xdr:col>23</xdr:col>
                    <xdr:colOff>47625</xdr:colOff>
                    <xdr:row>228</xdr:row>
                    <xdr:rowOff>95250</xdr:rowOff>
                  </from>
                  <to>
                    <xdr:col>23</xdr:col>
                    <xdr:colOff>257175</xdr:colOff>
                    <xdr:row>229</xdr:row>
                    <xdr:rowOff>123825</xdr:rowOff>
                  </to>
                </anchor>
              </controlPr>
            </control>
          </mc:Choice>
        </mc:AlternateContent>
        <mc:AlternateContent xmlns:mc="http://schemas.openxmlformats.org/markup-compatibility/2006">
          <mc:Choice Requires="x14">
            <control shapeId="2565" r:id="rId30" name="Check Box 517">
              <controlPr defaultSize="0" autoFill="0" autoLine="0" autoPict="0">
                <anchor moveWithCells="1">
                  <from>
                    <xdr:col>24</xdr:col>
                    <xdr:colOff>47625</xdr:colOff>
                    <xdr:row>228</xdr:row>
                    <xdr:rowOff>95250</xdr:rowOff>
                  </from>
                  <to>
                    <xdr:col>24</xdr:col>
                    <xdr:colOff>257175</xdr:colOff>
                    <xdr:row>229</xdr:row>
                    <xdr:rowOff>123825</xdr:rowOff>
                  </to>
                </anchor>
              </controlPr>
            </control>
          </mc:Choice>
        </mc:AlternateContent>
        <mc:AlternateContent xmlns:mc="http://schemas.openxmlformats.org/markup-compatibility/2006">
          <mc:Choice Requires="x14">
            <control shapeId="2578" r:id="rId31" name="Check Box 530">
              <controlPr defaultSize="0" autoFill="0" autoLine="0" autoPict="0">
                <anchor moveWithCells="1">
                  <from>
                    <xdr:col>23</xdr:col>
                    <xdr:colOff>47625</xdr:colOff>
                    <xdr:row>589</xdr:row>
                    <xdr:rowOff>95250</xdr:rowOff>
                  </from>
                  <to>
                    <xdr:col>23</xdr:col>
                    <xdr:colOff>257175</xdr:colOff>
                    <xdr:row>590</xdr:row>
                    <xdr:rowOff>123825</xdr:rowOff>
                  </to>
                </anchor>
              </controlPr>
            </control>
          </mc:Choice>
        </mc:AlternateContent>
        <mc:AlternateContent xmlns:mc="http://schemas.openxmlformats.org/markup-compatibility/2006">
          <mc:Choice Requires="x14">
            <control shapeId="2579" r:id="rId32" name="Check Box 531">
              <controlPr defaultSize="0" autoFill="0" autoLine="0" autoPict="0">
                <anchor moveWithCells="1">
                  <from>
                    <xdr:col>24</xdr:col>
                    <xdr:colOff>47625</xdr:colOff>
                    <xdr:row>589</xdr:row>
                    <xdr:rowOff>95250</xdr:rowOff>
                  </from>
                  <to>
                    <xdr:col>24</xdr:col>
                    <xdr:colOff>257175</xdr:colOff>
                    <xdr:row>590</xdr:row>
                    <xdr:rowOff>123825</xdr:rowOff>
                  </to>
                </anchor>
              </controlPr>
            </control>
          </mc:Choice>
        </mc:AlternateContent>
        <mc:AlternateContent xmlns:mc="http://schemas.openxmlformats.org/markup-compatibility/2006">
          <mc:Choice Requires="x14">
            <control shapeId="2588" r:id="rId33" name="Check Box 540">
              <controlPr defaultSize="0" autoFill="0" autoLine="0" autoPict="0">
                <anchor moveWithCells="1">
                  <from>
                    <xdr:col>24</xdr:col>
                    <xdr:colOff>47625</xdr:colOff>
                    <xdr:row>742</xdr:row>
                    <xdr:rowOff>142875</xdr:rowOff>
                  </from>
                  <to>
                    <xdr:col>24</xdr:col>
                    <xdr:colOff>257175</xdr:colOff>
                    <xdr:row>743</xdr:row>
                    <xdr:rowOff>171450</xdr:rowOff>
                  </to>
                </anchor>
              </controlPr>
            </control>
          </mc:Choice>
        </mc:AlternateContent>
        <mc:AlternateContent xmlns:mc="http://schemas.openxmlformats.org/markup-compatibility/2006">
          <mc:Choice Requires="x14">
            <control shapeId="2589" r:id="rId34" name="Check Box 541">
              <controlPr defaultSize="0" autoFill="0" autoLine="0" autoPict="0">
                <anchor moveWithCells="1">
                  <from>
                    <xdr:col>25</xdr:col>
                    <xdr:colOff>47625</xdr:colOff>
                    <xdr:row>742</xdr:row>
                    <xdr:rowOff>142875</xdr:rowOff>
                  </from>
                  <to>
                    <xdr:col>25</xdr:col>
                    <xdr:colOff>257175</xdr:colOff>
                    <xdr:row>743</xdr:row>
                    <xdr:rowOff>171450</xdr:rowOff>
                  </to>
                </anchor>
              </controlPr>
            </control>
          </mc:Choice>
        </mc:AlternateContent>
        <mc:AlternateContent xmlns:mc="http://schemas.openxmlformats.org/markup-compatibility/2006">
          <mc:Choice Requires="x14">
            <control shapeId="2613" r:id="rId35" name="Check Box 565">
              <controlPr defaultSize="0" autoFill="0" autoLine="0" autoPict="0">
                <anchor moveWithCells="1">
                  <from>
                    <xdr:col>23</xdr:col>
                    <xdr:colOff>47625</xdr:colOff>
                    <xdr:row>1057</xdr:row>
                    <xdr:rowOff>161925</xdr:rowOff>
                  </from>
                  <to>
                    <xdr:col>23</xdr:col>
                    <xdr:colOff>257175</xdr:colOff>
                    <xdr:row>1058</xdr:row>
                    <xdr:rowOff>190500</xdr:rowOff>
                  </to>
                </anchor>
              </controlPr>
            </control>
          </mc:Choice>
        </mc:AlternateContent>
        <mc:AlternateContent xmlns:mc="http://schemas.openxmlformats.org/markup-compatibility/2006">
          <mc:Choice Requires="x14">
            <control shapeId="2644" r:id="rId36" name="Check Box 596">
              <controlPr defaultSize="0" autoFill="0" autoLine="0" autoPict="0">
                <anchor moveWithCells="1">
                  <from>
                    <xdr:col>23</xdr:col>
                    <xdr:colOff>57150</xdr:colOff>
                    <xdr:row>113</xdr:row>
                    <xdr:rowOff>95250</xdr:rowOff>
                  </from>
                  <to>
                    <xdr:col>23</xdr:col>
                    <xdr:colOff>266700</xdr:colOff>
                    <xdr:row>114</xdr:row>
                    <xdr:rowOff>123825</xdr:rowOff>
                  </to>
                </anchor>
              </controlPr>
            </control>
          </mc:Choice>
        </mc:AlternateContent>
        <mc:AlternateContent xmlns:mc="http://schemas.openxmlformats.org/markup-compatibility/2006">
          <mc:Choice Requires="x14">
            <control shapeId="2646" r:id="rId37" name="Check Box 598">
              <controlPr defaultSize="0" autoFill="0" autoLine="0" autoPict="0">
                <anchor moveWithCells="1">
                  <from>
                    <xdr:col>24</xdr:col>
                    <xdr:colOff>57150</xdr:colOff>
                    <xdr:row>113</xdr:row>
                    <xdr:rowOff>95250</xdr:rowOff>
                  </from>
                  <to>
                    <xdr:col>24</xdr:col>
                    <xdr:colOff>266700</xdr:colOff>
                    <xdr:row>114</xdr:row>
                    <xdr:rowOff>123825</xdr:rowOff>
                  </to>
                </anchor>
              </controlPr>
            </control>
          </mc:Choice>
        </mc:AlternateContent>
        <mc:AlternateContent xmlns:mc="http://schemas.openxmlformats.org/markup-compatibility/2006">
          <mc:Choice Requires="x14">
            <control shapeId="2677" r:id="rId38" name="Check Box 629">
              <controlPr defaultSize="0" autoFill="0" autoLine="0" autoPict="0">
                <anchor moveWithCells="1">
                  <from>
                    <xdr:col>23</xdr:col>
                    <xdr:colOff>47625</xdr:colOff>
                    <xdr:row>392</xdr:row>
                    <xdr:rowOff>190500</xdr:rowOff>
                  </from>
                  <to>
                    <xdr:col>23</xdr:col>
                    <xdr:colOff>257175</xdr:colOff>
                    <xdr:row>394</xdr:row>
                    <xdr:rowOff>9525</xdr:rowOff>
                  </to>
                </anchor>
              </controlPr>
            </control>
          </mc:Choice>
        </mc:AlternateContent>
        <mc:AlternateContent xmlns:mc="http://schemas.openxmlformats.org/markup-compatibility/2006">
          <mc:Choice Requires="x14">
            <control shapeId="2678" r:id="rId39" name="Check Box 630">
              <controlPr defaultSize="0" autoFill="0" autoLine="0" autoPict="0">
                <anchor moveWithCells="1">
                  <from>
                    <xdr:col>24</xdr:col>
                    <xdr:colOff>47625</xdr:colOff>
                    <xdr:row>392</xdr:row>
                    <xdr:rowOff>190500</xdr:rowOff>
                  </from>
                  <to>
                    <xdr:col>24</xdr:col>
                    <xdr:colOff>257175</xdr:colOff>
                    <xdr:row>394</xdr:row>
                    <xdr:rowOff>9525</xdr:rowOff>
                  </to>
                </anchor>
              </controlPr>
            </control>
          </mc:Choice>
        </mc:AlternateContent>
        <mc:AlternateContent xmlns:mc="http://schemas.openxmlformats.org/markup-compatibility/2006">
          <mc:Choice Requires="x14">
            <control shapeId="2682" r:id="rId40" name="Check Box 634">
              <controlPr defaultSize="0" autoFill="0" autoLine="0" autoPict="0">
                <anchor moveWithCells="1">
                  <from>
                    <xdr:col>23</xdr:col>
                    <xdr:colOff>57150</xdr:colOff>
                    <xdr:row>456</xdr:row>
                    <xdr:rowOff>190500</xdr:rowOff>
                  </from>
                  <to>
                    <xdr:col>23</xdr:col>
                    <xdr:colOff>266700</xdr:colOff>
                    <xdr:row>458</xdr:row>
                    <xdr:rowOff>19050</xdr:rowOff>
                  </to>
                </anchor>
              </controlPr>
            </control>
          </mc:Choice>
        </mc:AlternateContent>
        <mc:AlternateContent xmlns:mc="http://schemas.openxmlformats.org/markup-compatibility/2006">
          <mc:Choice Requires="x14">
            <control shapeId="2694" r:id="rId41" name="Check Box 646">
              <controlPr defaultSize="0" autoFill="0" autoLine="0" autoPict="0">
                <anchor moveWithCells="1">
                  <from>
                    <xdr:col>23</xdr:col>
                    <xdr:colOff>47625</xdr:colOff>
                    <xdr:row>511</xdr:row>
                    <xdr:rowOff>95250</xdr:rowOff>
                  </from>
                  <to>
                    <xdr:col>23</xdr:col>
                    <xdr:colOff>257175</xdr:colOff>
                    <xdr:row>512</xdr:row>
                    <xdr:rowOff>133350</xdr:rowOff>
                  </to>
                </anchor>
              </controlPr>
            </control>
          </mc:Choice>
        </mc:AlternateContent>
        <mc:AlternateContent xmlns:mc="http://schemas.openxmlformats.org/markup-compatibility/2006">
          <mc:Choice Requires="x14">
            <control shapeId="2703" r:id="rId42" name="Check Box 655">
              <controlPr defaultSize="0" autoFill="0" autoLine="0" autoPict="0">
                <anchor moveWithCells="1">
                  <from>
                    <xdr:col>25</xdr:col>
                    <xdr:colOff>57150</xdr:colOff>
                    <xdr:row>497</xdr:row>
                    <xdr:rowOff>76200</xdr:rowOff>
                  </from>
                  <to>
                    <xdr:col>25</xdr:col>
                    <xdr:colOff>266700</xdr:colOff>
                    <xdr:row>498</xdr:row>
                    <xdr:rowOff>114300</xdr:rowOff>
                  </to>
                </anchor>
              </controlPr>
            </control>
          </mc:Choice>
        </mc:AlternateContent>
        <mc:AlternateContent xmlns:mc="http://schemas.openxmlformats.org/markup-compatibility/2006">
          <mc:Choice Requires="x14">
            <control shapeId="2718" r:id="rId43" name="Check Box 670">
              <controlPr defaultSize="0" autoFill="0" autoLine="0" autoPict="0">
                <anchor moveWithCells="1">
                  <from>
                    <xdr:col>23</xdr:col>
                    <xdr:colOff>47625</xdr:colOff>
                    <xdr:row>541</xdr:row>
                    <xdr:rowOff>57150</xdr:rowOff>
                  </from>
                  <to>
                    <xdr:col>23</xdr:col>
                    <xdr:colOff>257175</xdr:colOff>
                    <xdr:row>542</xdr:row>
                    <xdr:rowOff>85725</xdr:rowOff>
                  </to>
                </anchor>
              </controlPr>
            </control>
          </mc:Choice>
        </mc:AlternateContent>
        <mc:AlternateContent xmlns:mc="http://schemas.openxmlformats.org/markup-compatibility/2006">
          <mc:Choice Requires="x14">
            <control shapeId="2720" r:id="rId44" name="Check Box 672">
              <controlPr defaultSize="0" autoFill="0" autoLine="0" autoPict="0">
                <anchor moveWithCells="1">
                  <from>
                    <xdr:col>24</xdr:col>
                    <xdr:colOff>47625</xdr:colOff>
                    <xdr:row>541</xdr:row>
                    <xdr:rowOff>57150</xdr:rowOff>
                  </from>
                  <to>
                    <xdr:col>24</xdr:col>
                    <xdr:colOff>257175</xdr:colOff>
                    <xdr:row>542</xdr:row>
                    <xdr:rowOff>85725</xdr:rowOff>
                  </to>
                </anchor>
              </controlPr>
            </control>
          </mc:Choice>
        </mc:AlternateContent>
        <mc:AlternateContent xmlns:mc="http://schemas.openxmlformats.org/markup-compatibility/2006">
          <mc:Choice Requires="x14">
            <control shapeId="2724" r:id="rId45" name="Check Box 676">
              <controlPr defaultSize="0" autoFill="0" autoLine="0" autoPict="0">
                <anchor moveWithCells="1">
                  <from>
                    <xdr:col>23</xdr:col>
                    <xdr:colOff>47625</xdr:colOff>
                    <xdr:row>564</xdr:row>
                    <xdr:rowOff>0</xdr:rowOff>
                  </from>
                  <to>
                    <xdr:col>23</xdr:col>
                    <xdr:colOff>257175</xdr:colOff>
                    <xdr:row>565</xdr:row>
                    <xdr:rowOff>28575</xdr:rowOff>
                  </to>
                </anchor>
              </controlPr>
            </control>
          </mc:Choice>
        </mc:AlternateContent>
        <mc:AlternateContent xmlns:mc="http://schemas.openxmlformats.org/markup-compatibility/2006">
          <mc:Choice Requires="x14">
            <control shapeId="2725" r:id="rId46" name="Check Box 677">
              <controlPr defaultSize="0" autoFill="0" autoLine="0" autoPict="0">
                <anchor moveWithCells="1">
                  <from>
                    <xdr:col>24</xdr:col>
                    <xdr:colOff>47625</xdr:colOff>
                    <xdr:row>564</xdr:row>
                    <xdr:rowOff>0</xdr:rowOff>
                  </from>
                  <to>
                    <xdr:col>24</xdr:col>
                    <xdr:colOff>257175</xdr:colOff>
                    <xdr:row>565</xdr:row>
                    <xdr:rowOff>28575</xdr:rowOff>
                  </to>
                </anchor>
              </controlPr>
            </control>
          </mc:Choice>
        </mc:AlternateContent>
        <mc:AlternateContent xmlns:mc="http://schemas.openxmlformats.org/markup-compatibility/2006">
          <mc:Choice Requires="x14">
            <control shapeId="2726" r:id="rId47" name="Check Box 678">
              <controlPr defaultSize="0" autoFill="0" autoLine="0" autoPict="0">
                <anchor moveWithCells="1">
                  <from>
                    <xdr:col>23</xdr:col>
                    <xdr:colOff>47625</xdr:colOff>
                    <xdr:row>569</xdr:row>
                    <xdr:rowOff>200025</xdr:rowOff>
                  </from>
                  <to>
                    <xdr:col>23</xdr:col>
                    <xdr:colOff>257175</xdr:colOff>
                    <xdr:row>571</xdr:row>
                    <xdr:rowOff>19050</xdr:rowOff>
                  </to>
                </anchor>
              </controlPr>
            </control>
          </mc:Choice>
        </mc:AlternateContent>
        <mc:AlternateContent xmlns:mc="http://schemas.openxmlformats.org/markup-compatibility/2006">
          <mc:Choice Requires="x14">
            <control shapeId="2727" r:id="rId48" name="Check Box 679">
              <controlPr defaultSize="0" autoFill="0" autoLine="0" autoPict="0">
                <anchor moveWithCells="1">
                  <from>
                    <xdr:col>24</xdr:col>
                    <xdr:colOff>47625</xdr:colOff>
                    <xdr:row>569</xdr:row>
                    <xdr:rowOff>200025</xdr:rowOff>
                  </from>
                  <to>
                    <xdr:col>24</xdr:col>
                    <xdr:colOff>257175</xdr:colOff>
                    <xdr:row>571</xdr:row>
                    <xdr:rowOff>19050</xdr:rowOff>
                  </to>
                </anchor>
              </controlPr>
            </control>
          </mc:Choice>
        </mc:AlternateContent>
        <mc:AlternateContent xmlns:mc="http://schemas.openxmlformats.org/markup-compatibility/2006">
          <mc:Choice Requires="x14">
            <control shapeId="2735" r:id="rId49" name="Check Box 687">
              <controlPr defaultSize="0" autoFill="0" autoLine="0" autoPict="0">
                <anchor moveWithCells="1">
                  <from>
                    <xdr:col>23</xdr:col>
                    <xdr:colOff>47625</xdr:colOff>
                    <xdr:row>622</xdr:row>
                    <xdr:rowOff>200025</xdr:rowOff>
                  </from>
                  <to>
                    <xdr:col>23</xdr:col>
                    <xdr:colOff>257175</xdr:colOff>
                    <xdr:row>624</xdr:row>
                    <xdr:rowOff>19050</xdr:rowOff>
                  </to>
                </anchor>
              </controlPr>
            </control>
          </mc:Choice>
        </mc:AlternateContent>
        <mc:AlternateContent xmlns:mc="http://schemas.openxmlformats.org/markup-compatibility/2006">
          <mc:Choice Requires="x14">
            <control shapeId="2736" r:id="rId50" name="Check Box 688">
              <controlPr defaultSize="0" autoFill="0" autoLine="0" autoPict="0">
                <anchor moveWithCells="1">
                  <from>
                    <xdr:col>24</xdr:col>
                    <xdr:colOff>47625</xdr:colOff>
                    <xdr:row>622</xdr:row>
                    <xdr:rowOff>200025</xdr:rowOff>
                  </from>
                  <to>
                    <xdr:col>24</xdr:col>
                    <xdr:colOff>257175</xdr:colOff>
                    <xdr:row>624</xdr:row>
                    <xdr:rowOff>19050</xdr:rowOff>
                  </to>
                </anchor>
              </controlPr>
            </control>
          </mc:Choice>
        </mc:AlternateContent>
        <mc:AlternateContent xmlns:mc="http://schemas.openxmlformats.org/markup-compatibility/2006">
          <mc:Choice Requires="x14">
            <control shapeId="2737" r:id="rId51" name="Check Box 689">
              <controlPr defaultSize="0" autoFill="0" autoLine="0" autoPict="0">
                <anchor moveWithCells="1">
                  <from>
                    <xdr:col>23</xdr:col>
                    <xdr:colOff>47625</xdr:colOff>
                    <xdr:row>625</xdr:row>
                    <xdr:rowOff>200025</xdr:rowOff>
                  </from>
                  <to>
                    <xdr:col>23</xdr:col>
                    <xdr:colOff>257175</xdr:colOff>
                    <xdr:row>627</xdr:row>
                    <xdr:rowOff>19050</xdr:rowOff>
                  </to>
                </anchor>
              </controlPr>
            </control>
          </mc:Choice>
        </mc:AlternateContent>
        <mc:AlternateContent xmlns:mc="http://schemas.openxmlformats.org/markup-compatibility/2006">
          <mc:Choice Requires="x14">
            <control shapeId="2738" r:id="rId52" name="Check Box 690">
              <controlPr defaultSize="0" autoFill="0" autoLine="0" autoPict="0">
                <anchor moveWithCells="1">
                  <from>
                    <xdr:col>24</xdr:col>
                    <xdr:colOff>47625</xdr:colOff>
                    <xdr:row>625</xdr:row>
                    <xdr:rowOff>200025</xdr:rowOff>
                  </from>
                  <to>
                    <xdr:col>24</xdr:col>
                    <xdr:colOff>257175</xdr:colOff>
                    <xdr:row>627</xdr:row>
                    <xdr:rowOff>19050</xdr:rowOff>
                  </to>
                </anchor>
              </controlPr>
            </control>
          </mc:Choice>
        </mc:AlternateContent>
        <mc:AlternateContent xmlns:mc="http://schemas.openxmlformats.org/markup-compatibility/2006">
          <mc:Choice Requires="x14">
            <control shapeId="2739" r:id="rId53" name="Check Box 691">
              <controlPr defaultSize="0" autoFill="0" autoLine="0" autoPict="0">
                <anchor moveWithCells="1">
                  <from>
                    <xdr:col>23</xdr:col>
                    <xdr:colOff>47625</xdr:colOff>
                    <xdr:row>722</xdr:row>
                    <xdr:rowOff>76200</xdr:rowOff>
                  </from>
                  <to>
                    <xdr:col>23</xdr:col>
                    <xdr:colOff>257175</xdr:colOff>
                    <xdr:row>723</xdr:row>
                    <xdr:rowOff>104775</xdr:rowOff>
                  </to>
                </anchor>
              </controlPr>
            </control>
          </mc:Choice>
        </mc:AlternateContent>
        <mc:AlternateContent xmlns:mc="http://schemas.openxmlformats.org/markup-compatibility/2006">
          <mc:Choice Requires="x14">
            <control shapeId="2740" r:id="rId54" name="Check Box 692">
              <controlPr defaultSize="0" autoFill="0" autoLine="0" autoPict="0">
                <anchor moveWithCells="1">
                  <from>
                    <xdr:col>24</xdr:col>
                    <xdr:colOff>47625</xdr:colOff>
                    <xdr:row>722</xdr:row>
                    <xdr:rowOff>76200</xdr:rowOff>
                  </from>
                  <to>
                    <xdr:col>24</xdr:col>
                    <xdr:colOff>257175</xdr:colOff>
                    <xdr:row>723</xdr:row>
                    <xdr:rowOff>104775</xdr:rowOff>
                  </to>
                </anchor>
              </controlPr>
            </control>
          </mc:Choice>
        </mc:AlternateContent>
        <mc:AlternateContent xmlns:mc="http://schemas.openxmlformats.org/markup-compatibility/2006">
          <mc:Choice Requires="x14">
            <control shapeId="2782" r:id="rId55" name="Check Box 734">
              <controlPr defaultSize="0" autoFill="0" autoLine="0" autoPict="0">
                <anchor moveWithCells="1">
                  <from>
                    <xdr:col>23</xdr:col>
                    <xdr:colOff>47625</xdr:colOff>
                    <xdr:row>683</xdr:row>
                    <xdr:rowOff>200025</xdr:rowOff>
                  </from>
                  <to>
                    <xdr:col>23</xdr:col>
                    <xdr:colOff>257175</xdr:colOff>
                    <xdr:row>685</xdr:row>
                    <xdr:rowOff>19050</xdr:rowOff>
                  </to>
                </anchor>
              </controlPr>
            </control>
          </mc:Choice>
        </mc:AlternateContent>
        <mc:AlternateContent xmlns:mc="http://schemas.openxmlformats.org/markup-compatibility/2006">
          <mc:Choice Requires="x14">
            <control shapeId="2783" r:id="rId56" name="Check Box 735">
              <controlPr defaultSize="0" autoFill="0" autoLine="0" autoPict="0">
                <anchor moveWithCells="1">
                  <from>
                    <xdr:col>24</xdr:col>
                    <xdr:colOff>47625</xdr:colOff>
                    <xdr:row>683</xdr:row>
                    <xdr:rowOff>200025</xdr:rowOff>
                  </from>
                  <to>
                    <xdr:col>24</xdr:col>
                    <xdr:colOff>257175</xdr:colOff>
                    <xdr:row>685</xdr:row>
                    <xdr:rowOff>19050</xdr:rowOff>
                  </to>
                </anchor>
              </controlPr>
            </control>
          </mc:Choice>
        </mc:AlternateContent>
        <mc:AlternateContent xmlns:mc="http://schemas.openxmlformats.org/markup-compatibility/2006">
          <mc:Choice Requires="x14">
            <control shapeId="2784" r:id="rId57" name="Check Box 736">
              <controlPr defaultSize="0" autoFill="0" autoLine="0" autoPict="0">
                <anchor moveWithCells="1">
                  <from>
                    <xdr:col>25</xdr:col>
                    <xdr:colOff>47625</xdr:colOff>
                    <xdr:row>683</xdr:row>
                    <xdr:rowOff>200025</xdr:rowOff>
                  </from>
                  <to>
                    <xdr:col>25</xdr:col>
                    <xdr:colOff>257175</xdr:colOff>
                    <xdr:row>685</xdr:row>
                    <xdr:rowOff>19050</xdr:rowOff>
                  </to>
                </anchor>
              </controlPr>
            </control>
          </mc:Choice>
        </mc:AlternateContent>
        <mc:AlternateContent xmlns:mc="http://schemas.openxmlformats.org/markup-compatibility/2006">
          <mc:Choice Requires="x14">
            <control shapeId="2785" r:id="rId58" name="Check Box 737">
              <controlPr defaultSize="0" autoFill="0" autoLine="0" autoPict="0">
                <anchor moveWithCells="1">
                  <from>
                    <xdr:col>23</xdr:col>
                    <xdr:colOff>47625</xdr:colOff>
                    <xdr:row>686</xdr:row>
                    <xdr:rowOff>85725</xdr:rowOff>
                  </from>
                  <to>
                    <xdr:col>23</xdr:col>
                    <xdr:colOff>257175</xdr:colOff>
                    <xdr:row>687</xdr:row>
                    <xdr:rowOff>114300</xdr:rowOff>
                  </to>
                </anchor>
              </controlPr>
            </control>
          </mc:Choice>
        </mc:AlternateContent>
        <mc:AlternateContent xmlns:mc="http://schemas.openxmlformats.org/markup-compatibility/2006">
          <mc:Choice Requires="x14">
            <control shapeId="2786" r:id="rId59" name="Check Box 738">
              <controlPr defaultSize="0" autoFill="0" autoLine="0" autoPict="0">
                <anchor moveWithCells="1">
                  <from>
                    <xdr:col>24</xdr:col>
                    <xdr:colOff>47625</xdr:colOff>
                    <xdr:row>686</xdr:row>
                    <xdr:rowOff>85725</xdr:rowOff>
                  </from>
                  <to>
                    <xdr:col>24</xdr:col>
                    <xdr:colOff>257175</xdr:colOff>
                    <xdr:row>687</xdr:row>
                    <xdr:rowOff>114300</xdr:rowOff>
                  </to>
                </anchor>
              </controlPr>
            </control>
          </mc:Choice>
        </mc:AlternateContent>
        <mc:AlternateContent xmlns:mc="http://schemas.openxmlformats.org/markup-compatibility/2006">
          <mc:Choice Requires="x14">
            <control shapeId="2787" r:id="rId60" name="Check Box 739">
              <controlPr defaultSize="0" autoFill="0" autoLine="0" autoPict="0">
                <anchor moveWithCells="1">
                  <from>
                    <xdr:col>25</xdr:col>
                    <xdr:colOff>47625</xdr:colOff>
                    <xdr:row>686</xdr:row>
                    <xdr:rowOff>85725</xdr:rowOff>
                  </from>
                  <to>
                    <xdr:col>25</xdr:col>
                    <xdr:colOff>257175</xdr:colOff>
                    <xdr:row>687</xdr:row>
                    <xdr:rowOff>114300</xdr:rowOff>
                  </to>
                </anchor>
              </controlPr>
            </control>
          </mc:Choice>
        </mc:AlternateContent>
        <mc:AlternateContent xmlns:mc="http://schemas.openxmlformats.org/markup-compatibility/2006">
          <mc:Choice Requires="x14">
            <control shapeId="2795" r:id="rId61" name="Check Box 747">
              <controlPr defaultSize="0" autoFill="0" autoLine="0" autoPict="0">
                <anchor moveWithCells="1">
                  <from>
                    <xdr:col>23</xdr:col>
                    <xdr:colOff>47625</xdr:colOff>
                    <xdr:row>711</xdr:row>
                    <xdr:rowOff>85725</xdr:rowOff>
                  </from>
                  <to>
                    <xdr:col>23</xdr:col>
                    <xdr:colOff>257175</xdr:colOff>
                    <xdr:row>712</xdr:row>
                    <xdr:rowOff>114300</xdr:rowOff>
                  </to>
                </anchor>
              </controlPr>
            </control>
          </mc:Choice>
        </mc:AlternateContent>
        <mc:AlternateContent xmlns:mc="http://schemas.openxmlformats.org/markup-compatibility/2006">
          <mc:Choice Requires="x14">
            <control shapeId="2796" r:id="rId62" name="Check Box 748">
              <controlPr defaultSize="0" autoFill="0" autoLine="0" autoPict="0">
                <anchor moveWithCells="1">
                  <from>
                    <xdr:col>24</xdr:col>
                    <xdr:colOff>47625</xdr:colOff>
                    <xdr:row>711</xdr:row>
                    <xdr:rowOff>85725</xdr:rowOff>
                  </from>
                  <to>
                    <xdr:col>24</xdr:col>
                    <xdr:colOff>257175</xdr:colOff>
                    <xdr:row>712</xdr:row>
                    <xdr:rowOff>114300</xdr:rowOff>
                  </to>
                </anchor>
              </controlPr>
            </control>
          </mc:Choice>
        </mc:AlternateContent>
        <mc:AlternateContent xmlns:mc="http://schemas.openxmlformats.org/markup-compatibility/2006">
          <mc:Choice Requires="x14">
            <control shapeId="2797" r:id="rId63" name="Check Box 749">
              <controlPr defaultSize="0" autoFill="0" autoLine="0" autoPict="0">
                <anchor moveWithCells="1">
                  <from>
                    <xdr:col>25</xdr:col>
                    <xdr:colOff>47625</xdr:colOff>
                    <xdr:row>711</xdr:row>
                    <xdr:rowOff>85725</xdr:rowOff>
                  </from>
                  <to>
                    <xdr:col>25</xdr:col>
                    <xdr:colOff>257175</xdr:colOff>
                    <xdr:row>712</xdr:row>
                    <xdr:rowOff>114300</xdr:rowOff>
                  </to>
                </anchor>
              </controlPr>
            </control>
          </mc:Choice>
        </mc:AlternateContent>
        <mc:AlternateContent xmlns:mc="http://schemas.openxmlformats.org/markup-compatibility/2006">
          <mc:Choice Requires="x14">
            <control shapeId="2808" r:id="rId64" name="Check Box 760">
              <controlPr defaultSize="0" autoFill="0" autoLine="0" autoPict="0">
                <anchor moveWithCells="1">
                  <from>
                    <xdr:col>23</xdr:col>
                    <xdr:colOff>57150</xdr:colOff>
                    <xdr:row>499</xdr:row>
                    <xdr:rowOff>66675</xdr:rowOff>
                  </from>
                  <to>
                    <xdr:col>23</xdr:col>
                    <xdr:colOff>266700</xdr:colOff>
                    <xdr:row>500</xdr:row>
                    <xdr:rowOff>114300</xdr:rowOff>
                  </to>
                </anchor>
              </controlPr>
            </control>
          </mc:Choice>
        </mc:AlternateContent>
        <mc:AlternateContent xmlns:mc="http://schemas.openxmlformats.org/markup-compatibility/2006">
          <mc:Choice Requires="x14">
            <control shapeId="2809" r:id="rId65" name="Check Box 761">
              <controlPr defaultSize="0" autoFill="0" autoLine="0" autoPict="0">
                <anchor moveWithCells="1">
                  <from>
                    <xdr:col>24</xdr:col>
                    <xdr:colOff>57150</xdr:colOff>
                    <xdr:row>499</xdr:row>
                    <xdr:rowOff>66675</xdr:rowOff>
                  </from>
                  <to>
                    <xdr:col>24</xdr:col>
                    <xdr:colOff>266700</xdr:colOff>
                    <xdr:row>500</xdr:row>
                    <xdr:rowOff>114300</xdr:rowOff>
                  </to>
                </anchor>
              </controlPr>
            </control>
          </mc:Choice>
        </mc:AlternateContent>
        <mc:AlternateContent xmlns:mc="http://schemas.openxmlformats.org/markup-compatibility/2006">
          <mc:Choice Requires="x14">
            <control shapeId="2811" r:id="rId66" name="Check Box 763">
              <controlPr defaultSize="0" autoFill="0" autoLine="0" autoPict="0">
                <anchor moveWithCells="1">
                  <from>
                    <xdr:col>25</xdr:col>
                    <xdr:colOff>57150</xdr:colOff>
                    <xdr:row>499</xdr:row>
                    <xdr:rowOff>66675</xdr:rowOff>
                  </from>
                  <to>
                    <xdr:col>25</xdr:col>
                    <xdr:colOff>266700</xdr:colOff>
                    <xdr:row>500</xdr:row>
                    <xdr:rowOff>114300</xdr:rowOff>
                  </to>
                </anchor>
              </controlPr>
            </control>
          </mc:Choice>
        </mc:AlternateContent>
        <mc:AlternateContent xmlns:mc="http://schemas.openxmlformats.org/markup-compatibility/2006">
          <mc:Choice Requires="x14">
            <control shapeId="2837" r:id="rId67" name="Check Box 789">
              <controlPr defaultSize="0" autoFill="0" autoLine="0" autoPict="0">
                <anchor moveWithCells="1">
                  <from>
                    <xdr:col>23</xdr:col>
                    <xdr:colOff>38100</xdr:colOff>
                    <xdr:row>772</xdr:row>
                    <xdr:rowOff>0</xdr:rowOff>
                  </from>
                  <to>
                    <xdr:col>23</xdr:col>
                    <xdr:colOff>247650</xdr:colOff>
                    <xdr:row>773</xdr:row>
                    <xdr:rowOff>28575</xdr:rowOff>
                  </to>
                </anchor>
              </controlPr>
            </control>
          </mc:Choice>
        </mc:AlternateContent>
        <mc:AlternateContent xmlns:mc="http://schemas.openxmlformats.org/markup-compatibility/2006">
          <mc:Choice Requires="x14">
            <control shapeId="2886" r:id="rId68" name="Check Box 838">
              <controlPr defaultSize="0" autoFill="0" autoLine="0" autoPict="0">
                <anchor moveWithCells="1">
                  <from>
                    <xdr:col>23</xdr:col>
                    <xdr:colOff>47625</xdr:colOff>
                    <xdr:row>423</xdr:row>
                    <xdr:rowOff>171450</xdr:rowOff>
                  </from>
                  <to>
                    <xdr:col>23</xdr:col>
                    <xdr:colOff>257175</xdr:colOff>
                    <xdr:row>424</xdr:row>
                    <xdr:rowOff>200025</xdr:rowOff>
                  </to>
                </anchor>
              </controlPr>
            </control>
          </mc:Choice>
        </mc:AlternateContent>
        <mc:AlternateContent xmlns:mc="http://schemas.openxmlformats.org/markup-compatibility/2006">
          <mc:Choice Requires="x14">
            <control shapeId="2887" r:id="rId69" name="Check Box 839">
              <controlPr defaultSize="0" autoFill="0" autoLine="0" autoPict="0">
                <anchor moveWithCells="1">
                  <from>
                    <xdr:col>24</xdr:col>
                    <xdr:colOff>47625</xdr:colOff>
                    <xdr:row>423</xdr:row>
                    <xdr:rowOff>171450</xdr:rowOff>
                  </from>
                  <to>
                    <xdr:col>24</xdr:col>
                    <xdr:colOff>257175</xdr:colOff>
                    <xdr:row>424</xdr:row>
                    <xdr:rowOff>200025</xdr:rowOff>
                  </to>
                </anchor>
              </controlPr>
            </control>
          </mc:Choice>
        </mc:AlternateContent>
        <mc:AlternateContent xmlns:mc="http://schemas.openxmlformats.org/markup-compatibility/2006">
          <mc:Choice Requires="x14">
            <control shapeId="2891" r:id="rId70" name="Check Box 843">
              <controlPr defaultSize="0" autoFill="0" autoLine="0" autoPict="0">
                <anchor moveWithCells="1">
                  <from>
                    <xdr:col>23</xdr:col>
                    <xdr:colOff>57150</xdr:colOff>
                    <xdr:row>452</xdr:row>
                    <xdr:rowOff>95250</xdr:rowOff>
                  </from>
                  <to>
                    <xdr:col>23</xdr:col>
                    <xdr:colOff>266700</xdr:colOff>
                    <xdr:row>453</xdr:row>
                    <xdr:rowOff>133350</xdr:rowOff>
                  </to>
                </anchor>
              </controlPr>
            </control>
          </mc:Choice>
        </mc:AlternateContent>
        <mc:AlternateContent xmlns:mc="http://schemas.openxmlformats.org/markup-compatibility/2006">
          <mc:Choice Requires="x14">
            <control shapeId="2892" r:id="rId71" name="Check Box 844">
              <controlPr defaultSize="0" autoFill="0" autoLine="0" autoPict="0">
                <anchor moveWithCells="1">
                  <from>
                    <xdr:col>24</xdr:col>
                    <xdr:colOff>57150</xdr:colOff>
                    <xdr:row>452</xdr:row>
                    <xdr:rowOff>95250</xdr:rowOff>
                  </from>
                  <to>
                    <xdr:col>24</xdr:col>
                    <xdr:colOff>266700</xdr:colOff>
                    <xdr:row>453</xdr:row>
                    <xdr:rowOff>133350</xdr:rowOff>
                  </to>
                </anchor>
              </controlPr>
            </control>
          </mc:Choice>
        </mc:AlternateContent>
        <mc:AlternateContent xmlns:mc="http://schemas.openxmlformats.org/markup-compatibility/2006">
          <mc:Choice Requires="x14">
            <control shapeId="2893" r:id="rId72" name="Check Box 845">
              <controlPr defaultSize="0" autoFill="0" autoLine="0" autoPict="0">
                <anchor moveWithCells="1">
                  <from>
                    <xdr:col>24</xdr:col>
                    <xdr:colOff>57150</xdr:colOff>
                    <xdr:row>456</xdr:row>
                    <xdr:rowOff>190500</xdr:rowOff>
                  </from>
                  <to>
                    <xdr:col>24</xdr:col>
                    <xdr:colOff>266700</xdr:colOff>
                    <xdr:row>458</xdr:row>
                    <xdr:rowOff>19050</xdr:rowOff>
                  </to>
                </anchor>
              </controlPr>
            </control>
          </mc:Choice>
        </mc:AlternateContent>
        <mc:AlternateContent xmlns:mc="http://schemas.openxmlformats.org/markup-compatibility/2006">
          <mc:Choice Requires="x14">
            <control shapeId="2894" r:id="rId73" name="Check Box 846">
              <controlPr defaultSize="0" autoFill="0" autoLine="0" autoPict="0">
                <anchor moveWithCells="1">
                  <from>
                    <xdr:col>24</xdr:col>
                    <xdr:colOff>38100</xdr:colOff>
                    <xdr:row>470</xdr:row>
                    <xdr:rowOff>190500</xdr:rowOff>
                  </from>
                  <to>
                    <xdr:col>24</xdr:col>
                    <xdr:colOff>257175</xdr:colOff>
                    <xdr:row>472</xdr:row>
                    <xdr:rowOff>19050</xdr:rowOff>
                  </to>
                </anchor>
              </controlPr>
            </control>
          </mc:Choice>
        </mc:AlternateContent>
        <mc:AlternateContent xmlns:mc="http://schemas.openxmlformats.org/markup-compatibility/2006">
          <mc:Choice Requires="x14">
            <control shapeId="2897" r:id="rId74" name="Check Box 849">
              <controlPr defaultSize="0" autoFill="0" autoLine="0" autoPict="0">
                <anchor moveWithCells="1">
                  <from>
                    <xdr:col>23</xdr:col>
                    <xdr:colOff>38100</xdr:colOff>
                    <xdr:row>492</xdr:row>
                    <xdr:rowOff>76200</xdr:rowOff>
                  </from>
                  <to>
                    <xdr:col>23</xdr:col>
                    <xdr:colOff>247650</xdr:colOff>
                    <xdr:row>493</xdr:row>
                    <xdr:rowOff>114300</xdr:rowOff>
                  </to>
                </anchor>
              </controlPr>
            </control>
          </mc:Choice>
        </mc:AlternateContent>
        <mc:AlternateContent xmlns:mc="http://schemas.openxmlformats.org/markup-compatibility/2006">
          <mc:Choice Requires="x14">
            <control shapeId="2898" r:id="rId75" name="Check Box 850">
              <controlPr defaultSize="0" autoFill="0" autoLine="0" autoPict="0">
                <anchor moveWithCells="1">
                  <from>
                    <xdr:col>24</xdr:col>
                    <xdr:colOff>47625</xdr:colOff>
                    <xdr:row>487</xdr:row>
                    <xdr:rowOff>180975</xdr:rowOff>
                  </from>
                  <to>
                    <xdr:col>24</xdr:col>
                    <xdr:colOff>257175</xdr:colOff>
                    <xdr:row>489</xdr:row>
                    <xdr:rowOff>9525</xdr:rowOff>
                  </to>
                </anchor>
              </controlPr>
            </control>
          </mc:Choice>
        </mc:AlternateContent>
        <mc:AlternateContent xmlns:mc="http://schemas.openxmlformats.org/markup-compatibility/2006">
          <mc:Choice Requires="x14">
            <control shapeId="2899" r:id="rId76" name="Check Box 851">
              <controlPr defaultSize="0" autoFill="0" autoLine="0" autoPict="0">
                <anchor moveWithCells="1">
                  <from>
                    <xdr:col>24</xdr:col>
                    <xdr:colOff>38100</xdr:colOff>
                    <xdr:row>492</xdr:row>
                    <xdr:rowOff>76200</xdr:rowOff>
                  </from>
                  <to>
                    <xdr:col>24</xdr:col>
                    <xdr:colOff>247650</xdr:colOff>
                    <xdr:row>493</xdr:row>
                    <xdr:rowOff>114300</xdr:rowOff>
                  </to>
                </anchor>
              </controlPr>
            </control>
          </mc:Choice>
        </mc:AlternateContent>
        <mc:AlternateContent xmlns:mc="http://schemas.openxmlformats.org/markup-compatibility/2006">
          <mc:Choice Requires="x14">
            <control shapeId="2900" r:id="rId77" name="Check Box 852">
              <controlPr defaultSize="0" autoFill="0" autoLine="0" autoPict="0">
                <anchor moveWithCells="1">
                  <from>
                    <xdr:col>25</xdr:col>
                    <xdr:colOff>38100</xdr:colOff>
                    <xdr:row>492</xdr:row>
                    <xdr:rowOff>76200</xdr:rowOff>
                  </from>
                  <to>
                    <xdr:col>25</xdr:col>
                    <xdr:colOff>247650</xdr:colOff>
                    <xdr:row>493</xdr:row>
                    <xdr:rowOff>114300</xdr:rowOff>
                  </to>
                </anchor>
              </controlPr>
            </control>
          </mc:Choice>
        </mc:AlternateContent>
        <mc:AlternateContent xmlns:mc="http://schemas.openxmlformats.org/markup-compatibility/2006">
          <mc:Choice Requires="x14">
            <control shapeId="2902" r:id="rId78" name="Check Box 854">
              <controlPr defaultSize="0" autoFill="0" autoLine="0" autoPict="0">
                <anchor moveWithCells="1">
                  <from>
                    <xdr:col>24</xdr:col>
                    <xdr:colOff>47625</xdr:colOff>
                    <xdr:row>658</xdr:row>
                    <xdr:rowOff>171450</xdr:rowOff>
                  </from>
                  <to>
                    <xdr:col>24</xdr:col>
                    <xdr:colOff>257175</xdr:colOff>
                    <xdr:row>659</xdr:row>
                    <xdr:rowOff>200025</xdr:rowOff>
                  </to>
                </anchor>
              </controlPr>
            </control>
          </mc:Choice>
        </mc:AlternateContent>
        <mc:AlternateContent xmlns:mc="http://schemas.openxmlformats.org/markup-compatibility/2006">
          <mc:Choice Requires="x14">
            <control shapeId="2903" r:id="rId79" name="Check Box 855">
              <controlPr defaultSize="0" autoFill="0" autoLine="0" autoPict="0">
                <anchor moveWithCells="1">
                  <from>
                    <xdr:col>25</xdr:col>
                    <xdr:colOff>47625</xdr:colOff>
                    <xdr:row>658</xdr:row>
                    <xdr:rowOff>171450</xdr:rowOff>
                  </from>
                  <to>
                    <xdr:col>25</xdr:col>
                    <xdr:colOff>257175</xdr:colOff>
                    <xdr:row>659</xdr:row>
                    <xdr:rowOff>200025</xdr:rowOff>
                  </to>
                </anchor>
              </controlPr>
            </control>
          </mc:Choice>
        </mc:AlternateContent>
        <mc:AlternateContent xmlns:mc="http://schemas.openxmlformats.org/markup-compatibility/2006">
          <mc:Choice Requires="x14">
            <control shapeId="2917" r:id="rId80" name="Check Box 869">
              <controlPr defaultSize="0" autoFill="0" autoLine="0" autoPict="0">
                <anchor moveWithCells="1">
                  <from>
                    <xdr:col>23</xdr:col>
                    <xdr:colOff>47625</xdr:colOff>
                    <xdr:row>236</xdr:row>
                    <xdr:rowOff>190500</xdr:rowOff>
                  </from>
                  <to>
                    <xdr:col>23</xdr:col>
                    <xdr:colOff>257175</xdr:colOff>
                    <xdr:row>238</xdr:row>
                    <xdr:rowOff>9525</xdr:rowOff>
                  </to>
                </anchor>
              </controlPr>
            </control>
          </mc:Choice>
        </mc:AlternateContent>
        <mc:AlternateContent xmlns:mc="http://schemas.openxmlformats.org/markup-compatibility/2006">
          <mc:Choice Requires="x14">
            <control shapeId="2918" r:id="rId81" name="Check Box 870">
              <controlPr defaultSize="0" autoFill="0" autoLine="0" autoPict="0">
                <anchor moveWithCells="1">
                  <from>
                    <xdr:col>24</xdr:col>
                    <xdr:colOff>47625</xdr:colOff>
                    <xdr:row>236</xdr:row>
                    <xdr:rowOff>190500</xdr:rowOff>
                  </from>
                  <to>
                    <xdr:col>24</xdr:col>
                    <xdr:colOff>257175</xdr:colOff>
                    <xdr:row>238</xdr:row>
                    <xdr:rowOff>9525</xdr:rowOff>
                  </to>
                </anchor>
              </controlPr>
            </control>
          </mc:Choice>
        </mc:AlternateContent>
        <mc:AlternateContent xmlns:mc="http://schemas.openxmlformats.org/markup-compatibility/2006">
          <mc:Choice Requires="x14">
            <control shapeId="2921" r:id="rId82" name="Check Box 873">
              <controlPr defaultSize="0" autoFill="0" autoLine="0" autoPict="0">
                <anchor moveWithCells="1">
                  <from>
                    <xdr:col>23</xdr:col>
                    <xdr:colOff>47625</xdr:colOff>
                    <xdr:row>251</xdr:row>
                    <xdr:rowOff>95250</xdr:rowOff>
                  </from>
                  <to>
                    <xdr:col>23</xdr:col>
                    <xdr:colOff>257175</xdr:colOff>
                    <xdr:row>252</xdr:row>
                    <xdr:rowOff>123825</xdr:rowOff>
                  </to>
                </anchor>
              </controlPr>
            </control>
          </mc:Choice>
        </mc:AlternateContent>
        <mc:AlternateContent xmlns:mc="http://schemas.openxmlformats.org/markup-compatibility/2006">
          <mc:Choice Requires="x14">
            <control shapeId="2922" r:id="rId83" name="Check Box 874">
              <controlPr defaultSize="0" autoFill="0" autoLine="0" autoPict="0">
                <anchor moveWithCells="1">
                  <from>
                    <xdr:col>24</xdr:col>
                    <xdr:colOff>47625</xdr:colOff>
                    <xdr:row>251</xdr:row>
                    <xdr:rowOff>95250</xdr:rowOff>
                  </from>
                  <to>
                    <xdr:col>24</xdr:col>
                    <xdr:colOff>257175</xdr:colOff>
                    <xdr:row>252</xdr:row>
                    <xdr:rowOff>123825</xdr:rowOff>
                  </to>
                </anchor>
              </controlPr>
            </control>
          </mc:Choice>
        </mc:AlternateContent>
        <mc:AlternateContent xmlns:mc="http://schemas.openxmlformats.org/markup-compatibility/2006">
          <mc:Choice Requires="x14">
            <control shapeId="2923" r:id="rId84" name="Check Box 875">
              <controlPr defaultSize="0" autoFill="0" autoLine="0" autoPict="0">
                <anchor moveWithCells="1">
                  <from>
                    <xdr:col>23</xdr:col>
                    <xdr:colOff>47625</xdr:colOff>
                    <xdr:row>591</xdr:row>
                    <xdr:rowOff>95250</xdr:rowOff>
                  </from>
                  <to>
                    <xdr:col>23</xdr:col>
                    <xdr:colOff>257175</xdr:colOff>
                    <xdr:row>592</xdr:row>
                    <xdr:rowOff>123825</xdr:rowOff>
                  </to>
                </anchor>
              </controlPr>
            </control>
          </mc:Choice>
        </mc:AlternateContent>
        <mc:AlternateContent xmlns:mc="http://schemas.openxmlformats.org/markup-compatibility/2006">
          <mc:Choice Requires="x14">
            <control shapeId="2924" r:id="rId85" name="Check Box 876">
              <controlPr defaultSize="0" autoFill="0" autoLine="0" autoPict="0">
                <anchor moveWithCells="1">
                  <from>
                    <xdr:col>24</xdr:col>
                    <xdr:colOff>47625</xdr:colOff>
                    <xdr:row>591</xdr:row>
                    <xdr:rowOff>95250</xdr:rowOff>
                  </from>
                  <to>
                    <xdr:col>24</xdr:col>
                    <xdr:colOff>257175</xdr:colOff>
                    <xdr:row>592</xdr:row>
                    <xdr:rowOff>123825</xdr:rowOff>
                  </to>
                </anchor>
              </controlPr>
            </control>
          </mc:Choice>
        </mc:AlternateContent>
        <mc:AlternateContent xmlns:mc="http://schemas.openxmlformats.org/markup-compatibility/2006">
          <mc:Choice Requires="x14">
            <control shapeId="2936" r:id="rId86" name="Check Box 888">
              <controlPr defaultSize="0" autoFill="0" autoLine="0" autoPict="0">
                <anchor moveWithCells="1">
                  <from>
                    <xdr:col>4</xdr:col>
                    <xdr:colOff>28575</xdr:colOff>
                    <xdr:row>725</xdr:row>
                    <xdr:rowOff>180975</xdr:rowOff>
                  </from>
                  <to>
                    <xdr:col>4</xdr:col>
                    <xdr:colOff>247650</xdr:colOff>
                    <xdr:row>727</xdr:row>
                    <xdr:rowOff>0</xdr:rowOff>
                  </to>
                </anchor>
              </controlPr>
            </control>
          </mc:Choice>
        </mc:AlternateContent>
        <mc:AlternateContent xmlns:mc="http://schemas.openxmlformats.org/markup-compatibility/2006">
          <mc:Choice Requires="x14">
            <control shapeId="2937" r:id="rId87" name="Check Box 889">
              <controlPr defaultSize="0" autoFill="0" autoLine="0" autoPict="0">
                <anchor moveWithCells="1">
                  <from>
                    <xdr:col>4</xdr:col>
                    <xdr:colOff>28575</xdr:colOff>
                    <xdr:row>726</xdr:row>
                    <xdr:rowOff>180975</xdr:rowOff>
                  </from>
                  <to>
                    <xdr:col>4</xdr:col>
                    <xdr:colOff>247650</xdr:colOff>
                    <xdr:row>728</xdr:row>
                    <xdr:rowOff>0</xdr:rowOff>
                  </to>
                </anchor>
              </controlPr>
            </control>
          </mc:Choice>
        </mc:AlternateContent>
        <mc:AlternateContent xmlns:mc="http://schemas.openxmlformats.org/markup-compatibility/2006">
          <mc:Choice Requires="x14">
            <control shapeId="2938" r:id="rId88" name="Check Box 890">
              <controlPr defaultSize="0" autoFill="0" autoLine="0" autoPict="0">
                <anchor moveWithCells="1">
                  <from>
                    <xdr:col>4</xdr:col>
                    <xdr:colOff>28575</xdr:colOff>
                    <xdr:row>727</xdr:row>
                    <xdr:rowOff>180975</xdr:rowOff>
                  </from>
                  <to>
                    <xdr:col>4</xdr:col>
                    <xdr:colOff>247650</xdr:colOff>
                    <xdr:row>729</xdr:row>
                    <xdr:rowOff>0</xdr:rowOff>
                  </to>
                </anchor>
              </controlPr>
            </control>
          </mc:Choice>
        </mc:AlternateContent>
        <mc:AlternateContent xmlns:mc="http://schemas.openxmlformats.org/markup-compatibility/2006">
          <mc:Choice Requires="x14">
            <control shapeId="2939" r:id="rId89" name="Check Box 891">
              <controlPr defaultSize="0" autoFill="0" autoLine="0" autoPict="0">
                <anchor moveWithCells="1">
                  <from>
                    <xdr:col>4</xdr:col>
                    <xdr:colOff>28575</xdr:colOff>
                    <xdr:row>729</xdr:row>
                    <xdr:rowOff>180975</xdr:rowOff>
                  </from>
                  <to>
                    <xdr:col>4</xdr:col>
                    <xdr:colOff>247650</xdr:colOff>
                    <xdr:row>731</xdr:row>
                    <xdr:rowOff>0</xdr:rowOff>
                  </to>
                </anchor>
              </controlPr>
            </control>
          </mc:Choice>
        </mc:AlternateContent>
        <mc:AlternateContent xmlns:mc="http://schemas.openxmlformats.org/markup-compatibility/2006">
          <mc:Choice Requires="x14">
            <control shapeId="2940" r:id="rId90" name="Check Box 892">
              <controlPr defaultSize="0" autoFill="0" autoLine="0" autoPict="0">
                <anchor moveWithCells="1">
                  <from>
                    <xdr:col>16</xdr:col>
                    <xdr:colOff>28575</xdr:colOff>
                    <xdr:row>729</xdr:row>
                    <xdr:rowOff>180975</xdr:rowOff>
                  </from>
                  <to>
                    <xdr:col>16</xdr:col>
                    <xdr:colOff>247650</xdr:colOff>
                    <xdr:row>731</xdr:row>
                    <xdr:rowOff>0</xdr:rowOff>
                  </to>
                </anchor>
              </controlPr>
            </control>
          </mc:Choice>
        </mc:AlternateContent>
        <mc:AlternateContent xmlns:mc="http://schemas.openxmlformats.org/markup-compatibility/2006">
          <mc:Choice Requires="x14">
            <control shapeId="2942" r:id="rId91" name="Check Box 894">
              <controlPr defaultSize="0" autoFill="0" autoLine="0" autoPict="0">
                <anchor moveWithCells="1">
                  <from>
                    <xdr:col>4</xdr:col>
                    <xdr:colOff>28575</xdr:colOff>
                    <xdr:row>731</xdr:row>
                    <xdr:rowOff>180975</xdr:rowOff>
                  </from>
                  <to>
                    <xdr:col>4</xdr:col>
                    <xdr:colOff>247650</xdr:colOff>
                    <xdr:row>733</xdr:row>
                    <xdr:rowOff>0</xdr:rowOff>
                  </to>
                </anchor>
              </controlPr>
            </control>
          </mc:Choice>
        </mc:AlternateContent>
        <mc:AlternateContent xmlns:mc="http://schemas.openxmlformats.org/markup-compatibility/2006">
          <mc:Choice Requires="x14">
            <control shapeId="2963" r:id="rId92" name="Check Box 915">
              <controlPr defaultSize="0" autoFill="0" autoLine="0" autoPict="0">
                <anchor moveWithCells="1">
                  <from>
                    <xdr:col>24</xdr:col>
                    <xdr:colOff>38100</xdr:colOff>
                    <xdr:row>772</xdr:row>
                    <xdr:rowOff>0</xdr:rowOff>
                  </from>
                  <to>
                    <xdr:col>24</xdr:col>
                    <xdr:colOff>247650</xdr:colOff>
                    <xdr:row>773</xdr:row>
                    <xdr:rowOff>28575</xdr:rowOff>
                  </to>
                </anchor>
              </controlPr>
            </control>
          </mc:Choice>
        </mc:AlternateContent>
        <mc:AlternateContent xmlns:mc="http://schemas.openxmlformats.org/markup-compatibility/2006">
          <mc:Choice Requires="x14">
            <control shapeId="2964" r:id="rId93" name="Check Box 916">
              <controlPr defaultSize="0" autoFill="0" autoLine="0" autoPict="0">
                <anchor moveWithCells="1">
                  <from>
                    <xdr:col>25</xdr:col>
                    <xdr:colOff>38100</xdr:colOff>
                    <xdr:row>772</xdr:row>
                    <xdr:rowOff>0</xdr:rowOff>
                  </from>
                  <to>
                    <xdr:col>25</xdr:col>
                    <xdr:colOff>247650</xdr:colOff>
                    <xdr:row>773</xdr:row>
                    <xdr:rowOff>28575</xdr:rowOff>
                  </to>
                </anchor>
              </controlPr>
            </control>
          </mc:Choice>
        </mc:AlternateContent>
        <mc:AlternateContent xmlns:mc="http://schemas.openxmlformats.org/markup-compatibility/2006">
          <mc:Choice Requires="x14">
            <control shapeId="2999" r:id="rId94" name="Check Box 951">
              <controlPr defaultSize="0" autoFill="0" autoLine="0" autoPict="0">
                <anchor moveWithCells="1">
                  <from>
                    <xdr:col>23</xdr:col>
                    <xdr:colOff>57150</xdr:colOff>
                    <xdr:row>971</xdr:row>
                    <xdr:rowOff>0</xdr:rowOff>
                  </from>
                  <to>
                    <xdr:col>23</xdr:col>
                    <xdr:colOff>266700</xdr:colOff>
                    <xdr:row>972</xdr:row>
                    <xdr:rowOff>28575</xdr:rowOff>
                  </to>
                </anchor>
              </controlPr>
            </control>
          </mc:Choice>
        </mc:AlternateContent>
        <mc:AlternateContent xmlns:mc="http://schemas.openxmlformats.org/markup-compatibility/2006">
          <mc:Choice Requires="x14">
            <control shapeId="3011" r:id="rId95" name="Check Box 963">
              <controlPr defaultSize="0" autoFill="0" autoLine="0" autoPict="0">
                <anchor moveWithCells="1">
                  <from>
                    <xdr:col>24</xdr:col>
                    <xdr:colOff>57150</xdr:colOff>
                    <xdr:row>971</xdr:row>
                    <xdr:rowOff>0</xdr:rowOff>
                  </from>
                  <to>
                    <xdr:col>24</xdr:col>
                    <xdr:colOff>266700</xdr:colOff>
                    <xdr:row>972</xdr:row>
                    <xdr:rowOff>28575</xdr:rowOff>
                  </to>
                </anchor>
              </controlPr>
            </control>
          </mc:Choice>
        </mc:AlternateContent>
        <mc:AlternateContent xmlns:mc="http://schemas.openxmlformats.org/markup-compatibility/2006">
          <mc:Choice Requires="x14">
            <control shapeId="3012" r:id="rId96" name="Check Box 964">
              <controlPr defaultSize="0" autoFill="0" autoLine="0" autoPict="0">
                <anchor moveWithCells="1">
                  <from>
                    <xdr:col>25</xdr:col>
                    <xdr:colOff>57150</xdr:colOff>
                    <xdr:row>971</xdr:row>
                    <xdr:rowOff>0</xdr:rowOff>
                  </from>
                  <to>
                    <xdr:col>25</xdr:col>
                    <xdr:colOff>266700</xdr:colOff>
                    <xdr:row>972</xdr:row>
                    <xdr:rowOff>28575</xdr:rowOff>
                  </to>
                </anchor>
              </controlPr>
            </control>
          </mc:Choice>
        </mc:AlternateContent>
        <mc:AlternateContent xmlns:mc="http://schemas.openxmlformats.org/markup-compatibility/2006">
          <mc:Choice Requires="x14">
            <control shapeId="3018" r:id="rId97" name="Check Box 970">
              <controlPr defaultSize="0" autoFill="0" autoLine="0" autoPict="0">
                <anchor moveWithCells="1">
                  <from>
                    <xdr:col>24</xdr:col>
                    <xdr:colOff>47625</xdr:colOff>
                    <xdr:row>1057</xdr:row>
                    <xdr:rowOff>161925</xdr:rowOff>
                  </from>
                  <to>
                    <xdr:col>24</xdr:col>
                    <xdr:colOff>257175</xdr:colOff>
                    <xdr:row>1058</xdr:row>
                    <xdr:rowOff>190500</xdr:rowOff>
                  </to>
                </anchor>
              </controlPr>
            </control>
          </mc:Choice>
        </mc:AlternateContent>
        <mc:AlternateContent xmlns:mc="http://schemas.openxmlformats.org/markup-compatibility/2006">
          <mc:Choice Requires="x14">
            <control shapeId="3019" r:id="rId98" name="Check Box 971">
              <controlPr defaultSize="0" autoFill="0" autoLine="0" autoPict="0">
                <anchor moveWithCells="1">
                  <from>
                    <xdr:col>25</xdr:col>
                    <xdr:colOff>47625</xdr:colOff>
                    <xdr:row>1057</xdr:row>
                    <xdr:rowOff>161925</xdr:rowOff>
                  </from>
                  <to>
                    <xdr:col>25</xdr:col>
                    <xdr:colOff>257175</xdr:colOff>
                    <xdr:row>1058</xdr:row>
                    <xdr:rowOff>190500</xdr:rowOff>
                  </to>
                </anchor>
              </controlPr>
            </control>
          </mc:Choice>
        </mc:AlternateContent>
        <mc:AlternateContent xmlns:mc="http://schemas.openxmlformats.org/markup-compatibility/2006">
          <mc:Choice Requires="x14">
            <control shapeId="4137" r:id="rId99" name="Check Box 1065">
              <controlPr defaultSize="0" autoFill="0" autoLine="0" autoPict="0">
                <anchor moveWithCells="1">
                  <from>
                    <xdr:col>4</xdr:col>
                    <xdr:colOff>19050</xdr:colOff>
                    <xdr:row>297</xdr:row>
                    <xdr:rowOff>0</xdr:rowOff>
                  </from>
                  <to>
                    <xdr:col>4</xdr:col>
                    <xdr:colOff>257175</xdr:colOff>
                    <xdr:row>298</xdr:row>
                    <xdr:rowOff>0</xdr:rowOff>
                  </to>
                </anchor>
              </controlPr>
            </control>
          </mc:Choice>
        </mc:AlternateContent>
        <mc:AlternateContent xmlns:mc="http://schemas.openxmlformats.org/markup-compatibility/2006">
          <mc:Choice Requires="x14">
            <control shapeId="4138" r:id="rId100" name="Check Box 1066">
              <controlPr defaultSize="0" autoFill="0" autoLine="0" autoPict="0">
                <anchor moveWithCells="1">
                  <from>
                    <xdr:col>4</xdr:col>
                    <xdr:colOff>19050</xdr:colOff>
                    <xdr:row>298</xdr:row>
                    <xdr:rowOff>0</xdr:rowOff>
                  </from>
                  <to>
                    <xdr:col>4</xdr:col>
                    <xdr:colOff>257175</xdr:colOff>
                    <xdr:row>299</xdr:row>
                    <xdr:rowOff>0</xdr:rowOff>
                  </to>
                </anchor>
              </controlPr>
            </control>
          </mc:Choice>
        </mc:AlternateContent>
        <mc:AlternateContent xmlns:mc="http://schemas.openxmlformats.org/markup-compatibility/2006">
          <mc:Choice Requires="x14">
            <control shapeId="4139" r:id="rId101" name="Check Box 1067">
              <controlPr defaultSize="0" autoFill="0" autoLine="0" autoPict="0">
                <anchor moveWithCells="1">
                  <from>
                    <xdr:col>8</xdr:col>
                    <xdr:colOff>19050</xdr:colOff>
                    <xdr:row>299</xdr:row>
                    <xdr:rowOff>0</xdr:rowOff>
                  </from>
                  <to>
                    <xdr:col>8</xdr:col>
                    <xdr:colOff>257175</xdr:colOff>
                    <xdr:row>300</xdr:row>
                    <xdr:rowOff>0</xdr:rowOff>
                  </to>
                </anchor>
              </controlPr>
            </control>
          </mc:Choice>
        </mc:AlternateContent>
        <mc:AlternateContent xmlns:mc="http://schemas.openxmlformats.org/markup-compatibility/2006">
          <mc:Choice Requires="x14">
            <control shapeId="4140" r:id="rId102" name="Check Box 1068">
              <controlPr defaultSize="0" autoFill="0" autoLine="0" autoPict="0">
                <anchor moveWithCells="1">
                  <from>
                    <xdr:col>9</xdr:col>
                    <xdr:colOff>19050</xdr:colOff>
                    <xdr:row>297</xdr:row>
                    <xdr:rowOff>0</xdr:rowOff>
                  </from>
                  <to>
                    <xdr:col>9</xdr:col>
                    <xdr:colOff>257175</xdr:colOff>
                    <xdr:row>298</xdr:row>
                    <xdr:rowOff>0</xdr:rowOff>
                  </to>
                </anchor>
              </controlPr>
            </control>
          </mc:Choice>
        </mc:AlternateContent>
        <mc:AlternateContent xmlns:mc="http://schemas.openxmlformats.org/markup-compatibility/2006">
          <mc:Choice Requires="x14">
            <control shapeId="4141" r:id="rId103" name="Check Box 1069">
              <controlPr defaultSize="0" autoFill="0" autoLine="0" autoPict="0">
                <anchor moveWithCells="1">
                  <from>
                    <xdr:col>13</xdr:col>
                    <xdr:colOff>19050</xdr:colOff>
                    <xdr:row>297</xdr:row>
                    <xdr:rowOff>0</xdr:rowOff>
                  </from>
                  <to>
                    <xdr:col>13</xdr:col>
                    <xdr:colOff>257175</xdr:colOff>
                    <xdr:row>298</xdr:row>
                    <xdr:rowOff>0</xdr:rowOff>
                  </to>
                </anchor>
              </controlPr>
            </control>
          </mc:Choice>
        </mc:AlternateContent>
        <mc:AlternateContent xmlns:mc="http://schemas.openxmlformats.org/markup-compatibility/2006">
          <mc:Choice Requires="x14">
            <control shapeId="4142" r:id="rId104" name="Check Box 1070">
              <controlPr defaultSize="0" autoFill="0" autoLine="0" autoPict="0">
                <anchor moveWithCells="1">
                  <from>
                    <xdr:col>9</xdr:col>
                    <xdr:colOff>19050</xdr:colOff>
                    <xdr:row>298</xdr:row>
                    <xdr:rowOff>0</xdr:rowOff>
                  </from>
                  <to>
                    <xdr:col>9</xdr:col>
                    <xdr:colOff>257175</xdr:colOff>
                    <xdr:row>299</xdr:row>
                    <xdr:rowOff>0</xdr:rowOff>
                  </to>
                </anchor>
              </controlPr>
            </control>
          </mc:Choice>
        </mc:AlternateContent>
        <mc:AlternateContent xmlns:mc="http://schemas.openxmlformats.org/markup-compatibility/2006">
          <mc:Choice Requires="x14">
            <control shapeId="4143" r:id="rId105" name="Check Box 1071">
              <controlPr defaultSize="0" autoFill="0" autoLine="0" autoPict="0">
                <anchor moveWithCells="1">
                  <from>
                    <xdr:col>4</xdr:col>
                    <xdr:colOff>19050</xdr:colOff>
                    <xdr:row>299</xdr:row>
                    <xdr:rowOff>0</xdr:rowOff>
                  </from>
                  <to>
                    <xdr:col>4</xdr:col>
                    <xdr:colOff>257175</xdr:colOff>
                    <xdr:row>300</xdr:row>
                    <xdr:rowOff>0</xdr:rowOff>
                  </to>
                </anchor>
              </controlPr>
            </control>
          </mc:Choice>
        </mc:AlternateContent>
        <mc:AlternateContent xmlns:mc="http://schemas.openxmlformats.org/markup-compatibility/2006">
          <mc:Choice Requires="x14">
            <control shapeId="4144" r:id="rId106" name="Check Box 1072">
              <controlPr defaultSize="0" autoFill="0" autoLine="0" autoPict="0">
                <anchor moveWithCells="1">
                  <from>
                    <xdr:col>9</xdr:col>
                    <xdr:colOff>19050</xdr:colOff>
                    <xdr:row>301</xdr:row>
                    <xdr:rowOff>0</xdr:rowOff>
                  </from>
                  <to>
                    <xdr:col>9</xdr:col>
                    <xdr:colOff>257175</xdr:colOff>
                    <xdr:row>302</xdr:row>
                    <xdr:rowOff>0</xdr:rowOff>
                  </to>
                </anchor>
              </controlPr>
            </control>
          </mc:Choice>
        </mc:AlternateContent>
        <mc:AlternateContent xmlns:mc="http://schemas.openxmlformats.org/markup-compatibility/2006">
          <mc:Choice Requires="x14">
            <control shapeId="4145" r:id="rId107" name="Check Box 1073">
              <controlPr defaultSize="0" autoFill="0" autoLine="0" autoPict="0">
                <anchor moveWithCells="1">
                  <from>
                    <xdr:col>4</xdr:col>
                    <xdr:colOff>19050</xdr:colOff>
                    <xdr:row>300</xdr:row>
                    <xdr:rowOff>0</xdr:rowOff>
                  </from>
                  <to>
                    <xdr:col>4</xdr:col>
                    <xdr:colOff>257175</xdr:colOff>
                    <xdr:row>301</xdr:row>
                    <xdr:rowOff>0</xdr:rowOff>
                  </to>
                </anchor>
              </controlPr>
            </control>
          </mc:Choice>
        </mc:AlternateContent>
        <mc:AlternateContent xmlns:mc="http://schemas.openxmlformats.org/markup-compatibility/2006">
          <mc:Choice Requires="x14">
            <control shapeId="4150" r:id="rId108" name="Check Box 1078">
              <controlPr defaultSize="0" autoFill="0" autoLine="0" autoPict="0">
                <anchor moveWithCells="1">
                  <from>
                    <xdr:col>4</xdr:col>
                    <xdr:colOff>19050</xdr:colOff>
                    <xdr:row>301</xdr:row>
                    <xdr:rowOff>0</xdr:rowOff>
                  </from>
                  <to>
                    <xdr:col>4</xdr:col>
                    <xdr:colOff>257175</xdr:colOff>
                    <xdr:row>302</xdr:row>
                    <xdr:rowOff>0</xdr:rowOff>
                  </to>
                </anchor>
              </controlPr>
            </control>
          </mc:Choice>
        </mc:AlternateContent>
        <mc:AlternateContent xmlns:mc="http://schemas.openxmlformats.org/markup-compatibility/2006">
          <mc:Choice Requires="x14">
            <control shapeId="4151" r:id="rId109" name="Check Box 1079">
              <controlPr defaultSize="0" autoFill="0" autoLine="0" autoPict="0">
                <anchor moveWithCells="1">
                  <from>
                    <xdr:col>4</xdr:col>
                    <xdr:colOff>19050</xdr:colOff>
                    <xdr:row>304</xdr:row>
                    <xdr:rowOff>0</xdr:rowOff>
                  </from>
                  <to>
                    <xdr:col>4</xdr:col>
                    <xdr:colOff>257175</xdr:colOff>
                    <xdr:row>305</xdr:row>
                    <xdr:rowOff>0</xdr:rowOff>
                  </to>
                </anchor>
              </controlPr>
            </control>
          </mc:Choice>
        </mc:AlternateContent>
        <mc:AlternateContent xmlns:mc="http://schemas.openxmlformats.org/markup-compatibility/2006">
          <mc:Choice Requires="x14">
            <control shapeId="4152" r:id="rId110" name="Check Box 1080">
              <controlPr defaultSize="0" autoFill="0" autoLine="0" autoPict="0">
                <anchor moveWithCells="1">
                  <from>
                    <xdr:col>12</xdr:col>
                    <xdr:colOff>19050</xdr:colOff>
                    <xdr:row>304</xdr:row>
                    <xdr:rowOff>0</xdr:rowOff>
                  </from>
                  <to>
                    <xdr:col>13</xdr:col>
                    <xdr:colOff>0</xdr:colOff>
                    <xdr:row>305</xdr:row>
                    <xdr:rowOff>0</xdr:rowOff>
                  </to>
                </anchor>
              </controlPr>
            </control>
          </mc:Choice>
        </mc:AlternateContent>
        <mc:AlternateContent xmlns:mc="http://schemas.openxmlformats.org/markup-compatibility/2006">
          <mc:Choice Requires="x14">
            <control shapeId="4153" r:id="rId111" name="Check Box 1081">
              <controlPr defaultSize="0" autoFill="0" autoLine="0" autoPict="0">
                <anchor moveWithCells="1">
                  <from>
                    <xdr:col>4</xdr:col>
                    <xdr:colOff>19050</xdr:colOff>
                    <xdr:row>305</xdr:row>
                    <xdr:rowOff>0</xdr:rowOff>
                  </from>
                  <to>
                    <xdr:col>4</xdr:col>
                    <xdr:colOff>257175</xdr:colOff>
                    <xdr:row>306</xdr:row>
                    <xdr:rowOff>0</xdr:rowOff>
                  </to>
                </anchor>
              </controlPr>
            </control>
          </mc:Choice>
        </mc:AlternateContent>
        <mc:AlternateContent xmlns:mc="http://schemas.openxmlformats.org/markup-compatibility/2006">
          <mc:Choice Requires="x14">
            <control shapeId="4154" r:id="rId112" name="Check Box 1082">
              <controlPr defaultSize="0" autoFill="0" autoLine="0" autoPict="0">
                <anchor moveWithCells="1">
                  <from>
                    <xdr:col>4</xdr:col>
                    <xdr:colOff>19050</xdr:colOff>
                    <xdr:row>306</xdr:row>
                    <xdr:rowOff>0</xdr:rowOff>
                  </from>
                  <to>
                    <xdr:col>4</xdr:col>
                    <xdr:colOff>257175</xdr:colOff>
                    <xdr:row>307</xdr:row>
                    <xdr:rowOff>0</xdr:rowOff>
                  </to>
                </anchor>
              </controlPr>
            </control>
          </mc:Choice>
        </mc:AlternateContent>
        <mc:AlternateContent xmlns:mc="http://schemas.openxmlformats.org/markup-compatibility/2006">
          <mc:Choice Requires="x14">
            <control shapeId="4155" r:id="rId113" name="Check Box 1083">
              <controlPr defaultSize="0" autoFill="0" autoLine="0" autoPict="0">
                <anchor moveWithCells="1">
                  <from>
                    <xdr:col>4</xdr:col>
                    <xdr:colOff>19050</xdr:colOff>
                    <xdr:row>307</xdr:row>
                    <xdr:rowOff>0</xdr:rowOff>
                  </from>
                  <to>
                    <xdr:col>4</xdr:col>
                    <xdr:colOff>257175</xdr:colOff>
                    <xdr:row>308</xdr:row>
                    <xdr:rowOff>0</xdr:rowOff>
                  </to>
                </anchor>
              </controlPr>
            </control>
          </mc:Choice>
        </mc:AlternateContent>
        <mc:AlternateContent xmlns:mc="http://schemas.openxmlformats.org/markup-compatibility/2006">
          <mc:Choice Requires="x14">
            <control shapeId="4169" r:id="rId114" name="Check Box 1097">
              <controlPr defaultSize="0" autoFill="0" autoLine="0" autoPict="0">
                <anchor moveWithCells="1">
                  <from>
                    <xdr:col>23</xdr:col>
                    <xdr:colOff>47625</xdr:colOff>
                    <xdr:row>291</xdr:row>
                    <xdr:rowOff>190500</xdr:rowOff>
                  </from>
                  <to>
                    <xdr:col>23</xdr:col>
                    <xdr:colOff>257175</xdr:colOff>
                    <xdr:row>293</xdr:row>
                    <xdr:rowOff>19050</xdr:rowOff>
                  </to>
                </anchor>
              </controlPr>
            </control>
          </mc:Choice>
        </mc:AlternateContent>
        <mc:AlternateContent xmlns:mc="http://schemas.openxmlformats.org/markup-compatibility/2006">
          <mc:Choice Requires="x14">
            <control shapeId="4170" r:id="rId115" name="Check Box 1098">
              <controlPr defaultSize="0" autoFill="0" autoLine="0" autoPict="0">
                <anchor moveWithCells="1">
                  <from>
                    <xdr:col>24</xdr:col>
                    <xdr:colOff>47625</xdr:colOff>
                    <xdr:row>291</xdr:row>
                    <xdr:rowOff>190500</xdr:rowOff>
                  </from>
                  <to>
                    <xdr:col>24</xdr:col>
                    <xdr:colOff>257175</xdr:colOff>
                    <xdr:row>293</xdr:row>
                    <xdr:rowOff>19050</xdr:rowOff>
                  </to>
                </anchor>
              </controlPr>
            </control>
          </mc:Choice>
        </mc:AlternateContent>
        <mc:AlternateContent xmlns:mc="http://schemas.openxmlformats.org/markup-compatibility/2006">
          <mc:Choice Requires="x14">
            <control shapeId="4171" r:id="rId116" name="Check Box 1099">
              <controlPr defaultSize="0" autoFill="0" autoLine="0" autoPict="0">
                <anchor moveWithCells="1">
                  <from>
                    <xdr:col>25</xdr:col>
                    <xdr:colOff>47625</xdr:colOff>
                    <xdr:row>291</xdr:row>
                    <xdr:rowOff>190500</xdr:rowOff>
                  </from>
                  <to>
                    <xdr:col>25</xdr:col>
                    <xdr:colOff>257175</xdr:colOff>
                    <xdr:row>293</xdr:row>
                    <xdr:rowOff>19050</xdr:rowOff>
                  </to>
                </anchor>
              </controlPr>
            </control>
          </mc:Choice>
        </mc:AlternateContent>
        <mc:AlternateContent xmlns:mc="http://schemas.openxmlformats.org/markup-compatibility/2006">
          <mc:Choice Requires="x14">
            <control shapeId="4172" r:id="rId117" name="Check Box 1100">
              <controlPr defaultSize="0" autoFill="0" autoLine="0" autoPict="0">
                <anchor moveWithCells="1">
                  <from>
                    <xdr:col>23</xdr:col>
                    <xdr:colOff>47625</xdr:colOff>
                    <xdr:row>311</xdr:row>
                    <xdr:rowOff>95250</xdr:rowOff>
                  </from>
                  <to>
                    <xdr:col>23</xdr:col>
                    <xdr:colOff>257175</xdr:colOff>
                    <xdr:row>312</xdr:row>
                    <xdr:rowOff>123825</xdr:rowOff>
                  </to>
                </anchor>
              </controlPr>
            </control>
          </mc:Choice>
        </mc:AlternateContent>
        <mc:AlternateContent xmlns:mc="http://schemas.openxmlformats.org/markup-compatibility/2006">
          <mc:Choice Requires="x14">
            <control shapeId="4173" r:id="rId118" name="Check Box 1101">
              <controlPr defaultSize="0" autoFill="0" autoLine="0" autoPict="0">
                <anchor moveWithCells="1">
                  <from>
                    <xdr:col>24</xdr:col>
                    <xdr:colOff>47625</xdr:colOff>
                    <xdr:row>311</xdr:row>
                    <xdr:rowOff>95250</xdr:rowOff>
                  </from>
                  <to>
                    <xdr:col>24</xdr:col>
                    <xdr:colOff>257175</xdr:colOff>
                    <xdr:row>312</xdr:row>
                    <xdr:rowOff>123825</xdr:rowOff>
                  </to>
                </anchor>
              </controlPr>
            </control>
          </mc:Choice>
        </mc:AlternateContent>
        <mc:AlternateContent xmlns:mc="http://schemas.openxmlformats.org/markup-compatibility/2006">
          <mc:Choice Requires="x14">
            <control shapeId="4174" r:id="rId119" name="Check Box 1102">
              <controlPr defaultSize="0" autoFill="0" autoLine="0" autoPict="0">
                <anchor moveWithCells="1">
                  <from>
                    <xdr:col>25</xdr:col>
                    <xdr:colOff>47625</xdr:colOff>
                    <xdr:row>311</xdr:row>
                    <xdr:rowOff>95250</xdr:rowOff>
                  </from>
                  <to>
                    <xdr:col>25</xdr:col>
                    <xdr:colOff>257175</xdr:colOff>
                    <xdr:row>312</xdr:row>
                    <xdr:rowOff>123825</xdr:rowOff>
                  </to>
                </anchor>
              </controlPr>
            </control>
          </mc:Choice>
        </mc:AlternateContent>
        <mc:AlternateContent xmlns:mc="http://schemas.openxmlformats.org/markup-compatibility/2006">
          <mc:Choice Requires="x14">
            <control shapeId="4175" r:id="rId120" name="Check Box 1103">
              <controlPr defaultSize="0" autoFill="0" autoLine="0" autoPict="0">
                <anchor moveWithCells="1">
                  <from>
                    <xdr:col>23</xdr:col>
                    <xdr:colOff>47625</xdr:colOff>
                    <xdr:row>315</xdr:row>
                    <xdr:rowOff>190500</xdr:rowOff>
                  </from>
                  <to>
                    <xdr:col>23</xdr:col>
                    <xdr:colOff>257175</xdr:colOff>
                    <xdr:row>317</xdr:row>
                    <xdr:rowOff>19050</xdr:rowOff>
                  </to>
                </anchor>
              </controlPr>
            </control>
          </mc:Choice>
        </mc:AlternateContent>
        <mc:AlternateContent xmlns:mc="http://schemas.openxmlformats.org/markup-compatibility/2006">
          <mc:Choice Requires="x14">
            <control shapeId="4176" r:id="rId121" name="Check Box 1104">
              <controlPr defaultSize="0" autoFill="0" autoLine="0" autoPict="0">
                <anchor moveWithCells="1">
                  <from>
                    <xdr:col>24</xdr:col>
                    <xdr:colOff>47625</xdr:colOff>
                    <xdr:row>315</xdr:row>
                    <xdr:rowOff>190500</xdr:rowOff>
                  </from>
                  <to>
                    <xdr:col>24</xdr:col>
                    <xdr:colOff>257175</xdr:colOff>
                    <xdr:row>317</xdr:row>
                    <xdr:rowOff>19050</xdr:rowOff>
                  </to>
                </anchor>
              </controlPr>
            </control>
          </mc:Choice>
        </mc:AlternateContent>
        <mc:AlternateContent xmlns:mc="http://schemas.openxmlformats.org/markup-compatibility/2006">
          <mc:Choice Requires="x14">
            <control shapeId="4177" r:id="rId122" name="Check Box 1105">
              <controlPr defaultSize="0" autoFill="0" autoLine="0" autoPict="0">
                <anchor moveWithCells="1">
                  <from>
                    <xdr:col>25</xdr:col>
                    <xdr:colOff>47625</xdr:colOff>
                    <xdr:row>315</xdr:row>
                    <xdr:rowOff>190500</xdr:rowOff>
                  </from>
                  <to>
                    <xdr:col>25</xdr:col>
                    <xdr:colOff>257175</xdr:colOff>
                    <xdr:row>317</xdr:row>
                    <xdr:rowOff>19050</xdr:rowOff>
                  </to>
                </anchor>
              </controlPr>
            </control>
          </mc:Choice>
        </mc:AlternateContent>
        <mc:AlternateContent xmlns:mc="http://schemas.openxmlformats.org/markup-compatibility/2006">
          <mc:Choice Requires="x14">
            <control shapeId="4178" r:id="rId123" name="Check Box 1106">
              <controlPr defaultSize="0" autoFill="0" autoLine="0" autoPict="0">
                <anchor moveWithCells="1">
                  <from>
                    <xdr:col>23</xdr:col>
                    <xdr:colOff>47625</xdr:colOff>
                    <xdr:row>318</xdr:row>
                    <xdr:rowOff>85725</xdr:rowOff>
                  </from>
                  <to>
                    <xdr:col>23</xdr:col>
                    <xdr:colOff>257175</xdr:colOff>
                    <xdr:row>319</xdr:row>
                    <xdr:rowOff>123825</xdr:rowOff>
                  </to>
                </anchor>
              </controlPr>
            </control>
          </mc:Choice>
        </mc:AlternateContent>
        <mc:AlternateContent xmlns:mc="http://schemas.openxmlformats.org/markup-compatibility/2006">
          <mc:Choice Requires="x14">
            <control shapeId="4179" r:id="rId124" name="Check Box 1107">
              <controlPr defaultSize="0" autoFill="0" autoLine="0" autoPict="0">
                <anchor moveWithCells="1">
                  <from>
                    <xdr:col>24</xdr:col>
                    <xdr:colOff>47625</xdr:colOff>
                    <xdr:row>318</xdr:row>
                    <xdr:rowOff>85725</xdr:rowOff>
                  </from>
                  <to>
                    <xdr:col>24</xdr:col>
                    <xdr:colOff>257175</xdr:colOff>
                    <xdr:row>319</xdr:row>
                    <xdr:rowOff>123825</xdr:rowOff>
                  </to>
                </anchor>
              </controlPr>
            </control>
          </mc:Choice>
        </mc:AlternateContent>
        <mc:AlternateContent xmlns:mc="http://schemas.openxmlformats.org/markup-compatibility/2006">
          <mc:Choice Requires="x14">
            <control shapeId="4180" r:id="rId125" name="Check Box 1108">
              <controlPr defaultSize="0" autoFill="0" autoLine="0" autoPict="0">
                <anchor moveWithCells="1">
                  <from>
                    <xdr:col>25</xdr:col>
                    <xdr:colOff>47625</xdr:colOff>
                    <xdr:row>318</xdr:row>
                    <xdr:rowOff>85725</xdr:rowOff>
                  </from>
                  <to>
                    <xdr:col>25</xdr:col>
                    <xdr:colOff>257175</xdr:colOff>
                    <xdr:row>319</xdr:row>
                    <xdr:rowOff>123825</xdr:rowOff>
                  </to>
                </anchor>
              </controlPr>
            </control>
          </mc:Choice>
        </mc:AlternateContent>
        <mc:AlternateContent xmlns:mc="http://schemas.openxmlformats.org/markup-compatibility/2006">
          <mc:Choice Requires="x14">
            <control shapeId="4181" r:id="rId126" name="Check Box 1109">
              <controlPr defaultSize="0" autoFill="0" autoLine="0" autoPict="0">
                <anchor moveWithCells="1">
                  <from>
                    <xdr:col>23</xdr:col>
                    <xdr:colOff>47625</xdr:colOff>
                    <xdr:row>325</xdr:row>
                    <xdr:rowOff>190500</xdr:rowOff>
                  </from>
                  <to>
                    <xdr:col>23</xdr:col>
                    <xdr:colOff>257175</xdr:colOff>
                    <xdr:row>327</xdr:row>
                    <xdr:rowOff>19050</xdr:rowOff>
                  </to>
                </anchor>
              </controlPr>
            </control>
          </mc:Choice>
        </mc:AlternateContent>
        <mc:AlternateContent xmlns:mc="http://schemas.openxmlformats.org/markup-compatibility/2006">
          <mc:Choice Requires="x14">
            <control shapeId="4182" r:id="rId127" name="Check Box 1110">
              <controlPr defaultSize="0" autoFill="0" autoLine="0" autoPict="0">
                <anchor moveWithCells="1">
                  <from>
                    <xdr:col>24</xdr:col>
                    <xdr:colOff>47625</xdr:colOff>
                    <xdr:row>325</xdr:row>
                    <xdr:rowOff>190500</xdr:rowOff>
                  </from>
                  <to>
                    <xdr:col>24</xdr:col>
                    <xdr:colOff>257175</xdr:colOff>
                    <xdr:row>327</xdr:row>
                    <xdr:rowOff>19050</xdr:rowOff>
                  </to>
                </anchor>
              </controlPr>
            </control>
          </mc:Choice>
        </mc:AlternateContent>
        <mc:AlternateContent xmlns:mc="http://schemas.openxmlformats.org/markup-compatibility/2006">
          <mc:Choice Requires="x14">
            <control shapeId="4183" r:id="rId128" name="Check Box 1111">
              <controlPr defaultSize="0" autoFill="0" autoLine="0" autoPict="0">
                <anchor moveWithCells="1">
                  <from>
                    <xdr:col>25</xdr:col>
                    <xdr:colOff>47625</xdr:colOff>
                    <xdr:row>325</xdr:row>
                    <xdr:rowOff>190500</xdr:rowOff>
                  </from>
                  <to>
                    <xdr:col>25</xdr:col>
                    <xdr:colOff>257175</xdr:colOff>
                    <xdr:row>327</xdr:row>
                    <xdr:rowOff>19050</xdr:rowOff>
                  </to>
                </anchor>
              </controlPr>
            </control>
          </mc:Choice>
        </mc:AlternateContent>
        <mc:AlternateContent xmlns:mc="http://schemas.openxmlformats.org/markup-compatibility/2006">
          <mc:Choice Requires="x14">
            <control shapeId="4185" r:id="rId129" name="Check Box 1113">
              <controlPr defaultSize="0" autoFill="0" autoLine="0" autoPict="0">
                <anchor moveWithCells="1">
                  <from>
                    <xdr:col>23</xdr:col>
                    <xdr:colOff>47625</xdr:colOff>
                    <xdr:row>664</xdr:row>
                    <xdr:rowOff>85725</xdr:rowOff>
                  </from>
                  <to>
                    <xdr:col>23</xdr:col>
                    <xdr:colOff>257175</xdr:colOff>
                    <xdr:row>665</xdr:row>
                    <xdr:rowOff>114300</xdr:rowOff>
                  </to>
                </anchor>
              </controlPr>
            </control>
          </mc:Choice>
        </mc:AlternateContent>
        <mc:AlternateContent xmlns:mc="http://schemas.openxmlformats.org/markup-compatibility/2006">
          <mc:Choice Requires="x14">
            <control shapeId="4186" r:id="rId130" name="Check Box 1114">
              <controlPr defaultSize="0" autoFill="0" autoLine="0" autoPict="0">
                <anchor moveWithCells="1">
                  <from>
                    <xdr:col>24</xdr:col>
                    <xdr:colOff>47625</xdr:colOff>
                    <xdr:row>664</xdr:row>
                    <xdr:rowOff>85725</xdr:rowOff>
                  </from>
                  <to>
                    <xdr:col>24</xdr:col>
                    <xdr:colOff>257175</xdr:colOff>
                    <xdr:row>665</xdr:row>
                    <xdr:rowOff>114300</xdr:rowOff>
                  </to>
                </anchor>
              </controlPr>
            </control>
          </mc:Choice>
        </mc:AlternateContent>
        <mc:AlternateContent xmlns:mc="http://schemas.openxmlformats.org/markup-compatibility/2006">
          <mc:Choice Requires="x14">
            <control shapeId="4187" r:id="rId131" name="Check Box 1115">
              <controlPr defaultSize="0" autoFill="0" autoLine="0" autoPict="0">
                <anchor moveWithCells="1">
                  <from>
                    <xdr:col>23</xdr:col>
                    <xdr:colOff>47625</xdr:colOff>
                    <xdr:row>671</xdr:row>
                    <xdr:rowOff>95250</xdr:rowOff>
                  </from>
                  <to>
                    <xdr:col>23</xdr:col>
                    <xdr:colOff>257175</xdr:colOff>
                    <xdr:row>672</xdr:row>
                    <xdr:rowOff>123825</xdr:rowOff>
                  </to>
                </anchor>
              </controlPr>
            </control>
          </mc:Choice>
        </mc:AlternateContent>
        <mc:AlternateContent xmlns:mc="http://schemas.openxmlformats.org/markup-compatibility/2006">
          <mc:Choice Requires="x14">
            <control shapeId="4188" r:id="rId132" name="Check Box 1116">
              <controlPr defaultSize="0" autoFill="0" autoLine="0" autoPict="0">
                <anchor moveWithCells="1">
                  <from>
                    <xdr:col>24</xdr:col>
                    <xdr:colOff>47625</xdr:colOff>
                    <xdr:row>671</xdr:row>
                    <xdr:rowOff>95250</xdr:rowOff>
                  </from>
                  <to>
                    <xdr:col>24</xdr:col>
                    <xdr:colOff>257175</xdr:colOff>
                    <xdr:row>672</xdr:row>
                    <xdr:rowOff>123825</xdr:rowOff>
                  </to>
                </anchor>
              </controlPr>
            </control>
          </mc:Choice>
        </mc:AlternateContent>
        <mc:AlternateContent xmlns:mc="http://schemas.openxmlformats.org/markup-compatibility/2006">
          <mc:Choice Requires="x14">
            <control shapeId="4190" r:id="rId133" name="Check Box 1118">
              <controlPr defaultSize="0" autoFill="0" autoLine="0" autoPict="0">
                <anchor moveWithCells="1">
                  <from>
                    <xdr:col>23</xdr:col>
                    <xdr:colOff>47625</xdr:colOff>
                    <xdr:row>680</xdr:row>
                    <xdr:rowOff>200025</xdr:rowOff>
                  </from>
                  <to>
                    <xdr:col>23</xdr:col>
                    <xdr:colOff>257175</xdr:colOff>
                    <xdr:row>682</xdr:row>
                    <xdr:rowOff>19050</xdr:rowOff>
                  </to>
                </anchor>
              </controlPr>
            </control>
          </mc:Choice>
        </mc:AlternateContent>
        <mc:AlternateContent xmlns:mc="http://schemas.openxmlformats.org/markup-compatibility/2006">
          <mc:Choice Requires="x14">
            <control shapeId="4191" r:id="rId134" name="Check Box 1119">
              <controlPr defaultSize="0" autoFill="0" autoLine="0" autoPict="0">
                <anchor moveWithCells="1">
                  <from>
                    <xdr:col>24</xdr:col>
                    <xdr:colOff>47625</xdr:colOff>
                    <xdr:row>680</xdr:row>
                    <xdr:rowOff>200025</xdr:rowOff>
                  </from>
                  <to>
                    <xdr:col>24</xdr:col>
                    <xdr:colOff>257175</xdr:colOff>
                    <xdr:row>682</xdr:row>
                    <xdr:rowOff>19050</xdr:rowOff>
                  </to>
                </anchor>
              </controlPr>
            </control>
          </mc:Choice>
        </mc:AlternateContent>
        <mc:AlternateContent xmlns:mc="http://schemas.openxmlformats.org/markup-compatibility/2006">
          <mc:Choice Requires="x14">
            <control shapeId="4192" r:id="rId135" name="Check Box 1120">
              <controlPr defaultSize="0" autoFill="0" autoLine="0" autoPict="0">
                <anchor moveWithCells="1">
                  <from>
                    <xdr:col>23</xdr:col>
                    <xdr:colOff>47625</xdr:colOff>
                    <xdr:row>673</xdr:row>
                    <xdr:rowOff>200025</xdr:rowOff>
                  </from>
                  <to>
                    <xdr:col>23</xdr:col>
                    <xdr:colOff>257175</xdr:colOff>
                    <xdr:row>675</xdr:row>
                    <xdr:rowOff>19050</xdr:rowOff>
                  </to>
                </anchor>
              </controlPr>
            </control>
          </mc:Choice>
        </mc:AlternateContent>
        <mc:AlternateContent xmlns:mc="http://schemas.openxmlformats.org/markup-compatibility/2006">
          <mc:Choice Requires="x14">
            <control shapeId="4193" r:id="rId136" name="Check Box 1121">
              <controlPr defaultSize="0" autoFill="0" autoLine="0" autoPict="0">
                <anchor moveWithCells="1">
                  <from>
                    <xdr:col>24</xdr:col>
                    <xdr:colOff>47625</xdr:colOff>
                    <xdr:row>673</xdr:row>
                    <xdr:rowOff>200025</xdr:rowOff>
                  </from>
                  <to>
                    <xdr:col>24</xdr:col>
                    <xdr:colOff>257175</xdr:colOff>
                    <xdr:row>675</xdr:row>
                    <xdr:rowOff>19050</xdr:rowOff>
                  </to>
                </anchor>
              </controlPr>
            </control>
          </mc:Choice>
        </mc:AlternateContent>
        <mc:AlternateContent xmlns:mc="http://schemas.openxmlformats.org/markup-compatibility/2006">
          <mc:Choice Requires="x14">
            <control shapeId="4194" r:id="rId137" name="Check Box 1122">
              <controlPr defaultSize="0" autoFill="0" autoLine="0" autoPict="0">
                <anchor moveWithCells="1">
                  <from>
                    <xdr:col>23</xdr:col>
                    <xdr:colOff>47625</xdr:colOff>
                    <xdr:row>677</xdr:row>
                    <xdr:rowOff>95250</xdr:rowOff>
                  </from>
                  <to>
                    <xdr:col>23</xdr:col>
                    <xdr:colOff>257175</xdr:colOff>
                    <xdr:row>678</xdr:row>
                    <xdr:rowOff>123825</xdr:rowOff>
                  </to>
                </anchor>
              </controlPr>
            </control>
          </mc:Choice>
        </mc:AlternateContent>
        <mc:AlternateContent xmlns:mc="http://schemas.openxmlformats.org/markup-compatibility/2006">
          <mc:Choice Requires="x14">
            <control shapeId="4195" r:id="rId138" name="Check Box 1123">
              <controlPr defaultSize="0" autoFill="0" autoLine="0" autoPict="0">
                <anchor moveWithCells="1">
                  <from>
                    <xdr:col>24</xdr:col>
                    <xdr:colOff>47625</xdr:colOff>
                    <xdr:row>677</xdr:row>
                    <xdr:rowOff>95250</xdr:rowOff>
                  </from>
                  <to>
                    <xdr:col>24</xdr:col>
                    <xdr:colOff>257175</xdr:colOff>
                    <xdr:row>678</xdr:row>
                    <xdr:rowOff>123825</xdr:rowOff>
                  </to>
                </anchor>
              </controlPr>
            </control>
          </mc:Choice>
        </mc:AlternateContent>
        <mc:AlternateContent xmlns:mc="http://schemas.openxmlformats.org/markup-compatibility/2006">
          <mc:Choice Requires="x14">
            <control shapeId="4198" r:id="rId139" name="Check Box 1126">
              <controlPr defaultSize="0" autoFill="0" autoLine="0" autoPict="0">
                <anchor moveWithCells="1">
                  <from>
                    <xdr:col>23</xdr:col>
                    <xdr:colOff>47625</xdr:colOff>
                    <xdr:row>202</xdr:row>
                    <xdr:rowOff>200025</xdr:rowOff>
                  </from>
                  <to>
                    <xdr:col>23</xdr:col>
                    <xdr:colOff>257175</xdr:colOff>
                    <xdr:row>204</xdr:row>
                    <xdr:rowOff>28575</xdr:rowOff>
                  </to>
                </anchor>
              </controlPr>
            </control>
          </mc:Choice>
        </mc:AlternateContent>
        <mc:AlternateContent xmlns:mc="http://schemas.openxmlformats.org/markup-compatibility/2006">
          <mc:Choice Requires="x14">
            <control shapeId="4199" r:id="rId140" name="Check Box 1127">
              <controlPr defaultSize="0" autoFill="0" autoLine="0" autoPict="0">
                <anchor moveWithCells="1">
                  <from>
                    <xdr:col>24</xdr:col>
                    <xdr:colOff>47625</xdr:colOff>
                    <xdr:row>202</xdr:row>
                    <xdr:rowOff>200025</xdr:rowOff>
                  </from>
                  <to>
                    <xdr:col>24</xdr:col>
                    <xdr:colOff>257175</xdr:colOff>
                    <xdr:row>204</xdr:row>
                    <xdr:rowOff>28575</xdr:rowOff>
                  </to>
                </anchor>
              </controlPr>
            </control>
          </mc:Choice>
        </mc:AlternateContent>
        <mc:AlternateContent xmlns:mc="http://schemas.openxmlformats.org/markup-compatibility/2006">
          <mc:Choice Requires="x14">
            <control shapeId="4200" r:id="rId141" name="Check Box 1128">
              <controlPr defaultSize="0" autoFill="0" autoLine="0" autoPict="0">
                <anchor moveWithCells="1">
                  <from>
                    <xdr:col>25</xdr:col>
                    <xdr:colOff>47625</xdr:colOff>
                    <xdr:row>202</xdr:row>
                    <xdr:rowOff>200025</xdr:rowOff>
                  </from>
                  <to>
                    <xdr:col>25</xdr:col>
                    <xdr:colOff>257175</xdr:colOff>
                    <xdr:row>204</xdr:row>
                    <xdr:rowOff>28575</xdr:rowOff>
                  </to>
                </anchor>
              </controlPr>
            </control>
          </mc:Choice>
        </mc:AlternateContent>
        <mc:AlternateContent xmlns:mc="http://schemas.openxmlformats.org/markup-compatibility/2006">
          <mc:Choice Requires="x14">
            <control shapeId="4201" r:id="rId142" name="Check Box 1129">
              <controlPr defaultSize="0" autoFill="0" autoLine="0" autoPict="0">
                <anchor moveWithCells="1">
                  <from>
                    <xdr:col>25</xdr:col>
                    <xdr:colOff>47625</xdr:colOff>
                    <xdr:row>205</xdr:row>
                    <xdr:rowOff>95250</xdr:rowOff>
                  </from>
                  <to>
                    <xdr:col>25</xdr:col>
                    <xdr:colOff>257175</xdr:colOff>
                    <xdr:row>206</xdr:row>
                    <xdr:rowOff>123825</xdr:rowOff>
                  </to>
                </anchor>
              </controlPr>
            </control>
          </mc:Choice>
        </mc:AlternateContent>
        <mc:AlternateContent xmlns:mc="http://schemas.openxmlformats.org/markup-compatibility/2006">
          <mc:Choice Requires="x14">
            <control shapeId="4202" r:id="rId143" name="Check Box 1130">
              <controlPr defaultSize="0" autoFill="0" autoLine="0" autoPict="0">
                <anchor moveWithCells="1">
                  <from>
                    <xdr:col>23</xdr:col>
                    <xdr:colOff>47625</xdr:colOff>
                    <xdr:row>205</xdr:row>
                    <xdr:rowOff>95250</xdr:rowOff>
                  </from>
                  <to>
                    <xdr:col>23</xdr:col>
                    <xdr:colOff>257175</xdr:colOff>
                    <xdr:row>206</xdr:row>
                    <xdr:rowOff>123825</xdr:rowOff>
                  </to>
                </anchor>
              </controlPr>
            </control>
          </mc:Choice>
        </mc:AlternateContent>
        <mc:AlternateContent xmlns:mc="http://schemas.openxmlformats.org/markup-compatibility/2006">
          <mc:Choice Requires="x14">
            <control shapeId="4203" r:id="rId144" name="Check Box 1131">
              <controlPr defaultSize="0" autoFill="0" autoLine="0" autoPict="0">
                <anchor moveWithCells="1">
                  <from>
                    <xdr:col>24</xdr:col>
                    <xdr:colOff>47625</xdr:colOff>
                    <xdr:row>205</xdr:row>
                    <xdr:rowOff>95250</xdr:rowOff>
                  </from>
                  <to>
                    <xdr:col>24</xdr:col>
                    <xdr:colOff>257175</xdr:colOff>
                    <xdr:row>206</xdr:row>
                    <xdr:rowOff>123825</xdr:rowOff>
                  </to>
                </anchor>
              </controlPr>
            </control>
          </mc:Choice>
        </mc:AlternateContent>
        <mc:AlternateContent xmlns:mc="http://schemas.openxmlformats.org/markup-compatibility/2006">
          <mc:Choice Requires="x14">
            <control shapeId="4205" r:id="rId145" name="Check Box 1133">
              <controlPr defaultSize="0" autoFill="0" autoLine="0" autoPict="0">
                <anchor moveWithCells="1">
                  <from>
                    <xdr:col>24</xdr:col>
                    <xdr:colOff>47625</xdr:colOff>
                    <xdr:row>607</xdr:row>
                    <xdr:rowOff>133350</xdr:rowOff>
                  </from>
                  <to>
                    <xdr:col>24</xdr:col>
                    <xdr:colOff>257175</xdr:colOff>
                    <xdr:row>608</xdr:row>
                    <xdr:rowOff>171450</xdr:rowOff>
                  </to>
                </anchor>
              </controlPr>
            </control>
          </mc:Choice>
        </mc:AlternateContent>
        <mc:AlternateContent xmlns:mc="http://schemas.openxmlformats.org/markup-compatibility/2006">
          <mc:Choice Requires="x14">
            <control shapeId="4212" r:id="rId146" name="Check Box 1140">
              <controlPr defaultSize="0" autoFill="0" autoLine="0" autoPict="0">
                <anchor moveWithCells="1">
                  <from>
                    <xdr:col>23</xdr:col>
                    <xdr:colOff>47625</xdr:colOff>
                    <xdr:row>593</xdr:row>
                    <xdr:rowOff>200025</xdr:rowOff>
                  </from>
                  <to>
                    <xdr:col>23</xdr:col>
                    <xdr:colOff>257175</xdr:colOff>
                    <xdr:row>595</xdr:row>
                    <xdr:rowOff>28575</xdr:rowOff>
                  </to>
                </anchor>
              </controlPr>
            </control>
          </mc:Choice>
        </mc:AlternateContent>
        <mc:AlternateContent xmlns:mc="http://schemas.openxmlformats.org/markup-compatibility/2006">
          <mc:Choice Requires="x14">
            <control shapeId="4213" r:id="rId147" name="Check Box 1141">
              <controlPr defaultSize="0" autoFill="0" autoLine="0" autoPict="0">
                <anchor moveWithCells="1">
                  <from>
                    <xdr:col>24</xdr:col>
                    <xdr:colOff>47625</xdr:colOff>
                    <xdr:row>593</xdr:row>
                    <xdr:rowOff>200025</xdr:rowOff>
                  </from>
                  <to>
                    <xdr:col>24</xdr:col>
                    <xdr:colOff>257175</xdr:colOff>
                    <xdr:row>595</xdr:row>
                    <xdr:rowOff>28575</xdr:rowOff>
                  </to>
                </anchor>
              </controlPr>
            </control>
          </mc:Choice>
        </mc:AlternateContent>
        <mc:AlternateContent xmlns:mc="http://schemas.openxmlformats.org/markup-compatibility/2006">
          <mc:Choice Requires="x14">
            <control shapeId="4216" r:id="rId148" name="Check Box 1144">
              <controlPr defaultSize="0" autoFill="0" autoLine="0" autoPict="0">
                <anchor moveWithCells="1">
                  <from>
                    <xdr:col>23</xdr:col>
                    <xdr:colOff>47625</xdr:colOff>
                    <xdr:row>613</xdr:row>
                    <xdr:rowOff>200025</xdr:rowOff>
                  </from>
                  <to>
                    <xdr:col>23</xdr:col>
                    <xdr:colOff>257175</xdr:colOff>
                    <xdr:row>615</xdr:row>
                    <xdr:rowOff>28575</xdr:rowOff>
                  </to>
                </anchor>
              </controlPr>
            </control>
          </mc:Choice>
        </mc:AlternateContent>
        <mc:AlternateContent xmlns:mc="http://schemas.openxmlformats.org/markup-compatibility/2006">
          <mc:Choice Requires="x14">
            <control shapeId="4217" r:id="rId149" name="Check Box 1145">
              <controlPr defaultSize="0" autoFill="0" autoLine="0" autoPict="0">
                <anchor moveWithCells="1">
                  <from>
                    <xdr:col>24</xdr:col>
                    <xdr:colOff>47625</xdr:colOff>
                    <xdr:row>613</xdr:row>
                    <xdr:rowOff>200025</xdr:rowOff>
                  </from>
                  <to>
                    <xdr:col>24</xdr:col>
                    <xdr:colOff>257175</xdr:colOff>
                    <xdr:row>615</xdr:row>
                    <xdr:rowOff>28575</xdr:rowOff>
                  </to>
                </anchor>
              </controlPr>
            </control>
          </mc:Choice>
        </mc:AlternateContent>
        <mc:AlternateContent xmlns:mc="http://schemas.openxmlformats.org/markup-compatibility/2006">
          <mc:Choice Requires="x14">
            <control shapeId="4218" r:id="rId150" name="Check Box 1146">
              <controlPr defaultSize="0" autoFill="0" autoLine="0" autoPict="0">
                <anchor moveWithCells="1">
                  <from>
                    <xdr:col>23</xdr:col>
                    <xdr:colOff>47625</xdr:colOff>
                    <xdr:row>617</xdr:row>
                    <xdr:rowOff>95250</xdr:rowOff>
                  </from>
                  <to>
                    <xdr:col>23</xdr:col>
                    <xdr:colOff>257175</xdr:colOff>
                    <xdr:row>618</xdr:row>
                    <xdr:rowOff>123825</xdr:rowOff>
                  </to>
                </anchor>
              </controlPr>
            </control>
          </mc:Choice>
        </mc:AlternateContent>
        <mc:AlternateContent xmlns:mc="http://schemas.openxmlformats.org/markup-compatibility/2006">
          <mc:Choice Requires="x14">
            <control shapeId="4219" r:id="rId151" name="Check Box 1147">
              <controlPr defaultSize="0" autoFill="0" autoLine="0" autoPict="0">
                <anchor moveWithCells="1">
                  <from>
                    <xdr:col>24</xdr:col>
                    <xdr:colOff>47625</xdr:colOff>
                    <xdr:row>617</xdr:row>
                    <xdr:rowOff>95250</xdr:rowOff>
                  </from>
                  <to>
                    <xdr:col>24</xdr:col>
                    <xdr:colOff>257175</xdr:colOff>
                    <xdr:row>618</xdr:row>
                    <xdr:rowOff>123825</xdr:rowOff>
                  </to>
                </anchor>
              </controlPr>
            </control>
          </mc:Choice>
        </mc:AlternateContent>
        <mc:AlternateContent xmlns:mc="http://schemas.openxmlformats.org/markup-compatibility/2006">
          <mc:Choice Requires="x14">
            <control shapeId="4220" r:id="rId152" name="Check Box 1148">
              <controlPr defaultSize="0" autoFill="0" autoLine="0" autoPict="0">
                <anchor moveWithCells="1">
                  <from>
                    <xdr:col>23</xdr:col>
                    <xdr:colOff>47625</xdr:colOff>
                    <xdr:row>655</xdr:row>
                    <xdr:rowOff>95250</xdr:rowOff>
                  </from>
                  <to>
                    <xdr:col>23</xdr:col>
                    <xdr:colOff>257175</xdr:colOff>
                    <xdr:row>656</xdr:row>
                    <xdr:rowOff>123825</xdr:rowOff>
                  </to>
                </anchor>
              </controlPr>
            </control>
          </mc:Choice>
        </mc:AlternateContent>
        <mc:AlternateContent xmlns:mc="http://schemas.openxmlformats.org/markup-compatibility/2006">
          <mc:Choice Requires="x14">
            <control shapeId="4221" r:id="rId153" name="Check Box 1149">
              <controlPr defaultSize="0" autoFill="0" autoLine="0" autoPict="0">
                <anchor moveWithCells="1">
                  <from>
                    <xdr:col>24</xdr:col>
                    <xdr:colOff>47625</xdr:colOff>
                    <xdr:row>655</xdr:row>
                    <xdr:rowOff>95250</xdr:rowOff>
                  </from>
                  <to>
                    <xdr:col>24</xdr:col>
                    <xdr:colOff>257175</xdr:colOff>
                    <xdr:row>656</xdr:row>
                    <xdr:rowOff>123825</xdr:rowOff>
                  </to>
                </anchor>
              </controlPr>
            </control>
          </mc:Choice>
        </mc:AlternateContent>
        <mc:AlternateContent xmlns:mc="http://schemas.openxmlformats.org/markup-compatibility/2006">
          <mc:Choice Requires="x14">
            <control shapeId="4222" r:id="rId154" name="Check Box 1150">
              <controlPr defaultSize="0" autoFill="0" autoLine="0" autoPict="0">
                <anchor moveWithCells="1">
                  <from>
                    <xdr:col>25</xdr:col>
                    <xdr:colOff>47625</xdr:colOff>
                    <xdr:row>655</xdr:row>
                    <xdr:rowOff>95250</xdr:rowOff>
                  </from>
                  <to>
                    <xdr:col>25</xdr:col>
                    <xdr:colOff>257175</xdr:colOff>
                    <xdr:row>656</xdr:row>
                    <xdr:rowOff>123825</xdr:rowOff>
                  </to>
                </anchor>
              </controlPr>
            </control>
          </mc:Choice>
        </mc:AlternateContent>
        <mc:AlternateContent xmlns:mc="http://schemas.openxmlformats.org/markup-compatibility/2006">
          <mc:Choice Requires="x14">
            <control shapeId="4223" r:id="rId155" name="Check Box 1151">
              <controlPr defaultSize="0" autoFill="0" autoLine="0" autoPict="0">
                <anchor moveWithCells="1">
                  <from>
                    <xdr:col>23</xdr:col>
                    <xdr:colOff>47625</xdr:colOff>
                    <xdr:row>651</xdr:row>
                    <xdr:rowOff>95250</xdr:rowOff>
                  </from>
                  <to>
                    <xdr:col>23</xdr:col>
                    <xdr:colOff>257175</xdr:colOff>
                    <xdr:row>652</xdr:row>
                    <xdr:rowOff>123825</xdr:rowOff>
                  </to>
                </anchor>
              </controlPr>
            </control>
          </mc:Choice>
        </mc:AlternateContent>
        <mc:AlternateContent xmlns:mc="http://schemas.openxmlformats.org/markup-compatibility/2006">
          <mc:Choice Requires="x14">
            <control shapeId="4224" r:id="rId156" name="Check Box 1152">
              <controlPr defaultSize="0" autoFill="0" autoLine="0" autoPict="0">
                <anchor moveWithCells="1">
                  <from>
                    <xdr:col>24</xdr:col>
                    <xdr:colOff>47625</xdr:colOff>
                    <xdr:row>651</xdr:row>
                    <xdr:rowOff>95250</xdr:rowOff>
                  </from>
                  <to>
                    <xdr:col>24</xdr:col>
                    <xdr:colOff>257175</xdr:colOff>
                    <xdr:row>652</xdr:row>
                    <xdr:rowOff>123825</xdr:rowOff>
                  </to>
                </anchor>
              </controlPr>
            </control>
          </mc:Choice>
        </mc:AlternateContent>
        <mc:AlternateContent xmlns:mc="http://schemas.openxmlformats.org/markup-compatibility/2006">
          <mc:Choice Requires="x14">
            <control shapeId="4225" r:id="rId157" name="Check Box 1153">
              <controlPr defaultSize="0" autoFill="0" autoLine="0" autoPict="0">
                <anchor moveWithCells="1">
                  <from>
                    <xdr:col>25</xdr:col>
                    <xdr:colOff>47625</xdr:colOff>
                    <xdr:row>651</xdr:row>
                    <xdr:rowOff>95250</xdr:rowOff>
                  </from>
                  <to>
                    <xdr:col>25</xdr:col>
                    <xdr:colOff>257175</xdr:colOff>
                    <xdr:row>652</xdr:row>
                    <xdr:rowOff>123825</xdr:rowOff>
                  </to>
                </anchor>
              </controlPr>
            </control>
          </mc:Choice>
        </mc:AlternateContent>
        <mc:AlternateContent xmlns:mc="http://schemas.openxmlformats.org/markup-compatibility/2006">
          <mc:Choice Requires="x14">
            <control shapeId="4226" r:id="rId158" name="Check Box 1154">
              <controlPr defaultSize="0" autoFill="0" autoLine="0" autoPict="0">
                <anchor moveWithCells="1">
                  <from>
                    <xdr:col>23</xdr:col>
                    <xdr:colOff>47625</xdr:colOff>
                    <xdr:row>648</xdr:row>
                    <xdr:rowOff>95250</xdr:rowOff>
                  </from>
                  <to>
                    <xdr:col>23</xdr:col>
                    <xdr:colOff>257175</xdr:colOff>
                    <xdr:row>649</xdr:row>
                    <xdr:rowOff>123825</xdr:rowOff>
                  </to>
                </anchor>
              </controlPr>
            </control>
          </mc:Choice>
        </mc:AlternateContent>
        <mc:AlternateContent xmlns:mc="http://schemas.openxmlformats.org/markup-compatibility/2006">
          <mc:Choice Requires="x14">
            <control shapeId="4227" r:id="rId159" name="Check Box 1155">
              <controlPr defaultSize="0" autoFill="0" autoLine="0" autoPict="0">
                <anchor moveWithCells="1">
                  <from>
                    <xdr:col>24</xdr:col>
                    <xdr:colOff>47625</xdr:colOff>
                    <xdr:row>648</xdr:row>
                    <xdr:rowOff>95250</xdr:rowOff>
                  </from>
                  <to>
                    <xdr:col>24</xdr:col>
                    <xdr:colOff>257175</xdr:colOff>
                    <xdr:row>649</xdr:row>
                    <xdr:rowOff>123825</xdr:rowOff>
                  </to>
                </anchor>
              </controlPr>
            </control>
          </mc:Choice>
        </mc:AlternateContent>
        <mc:AlternateContent xmlns:mc="http://schemas.openxmlformats.org/markup-compatibility/2006">
          <mc:Choice Requires="x14">
            <control shapeId="4228" r:id="rId160" name="Check Box 1156">
              <controlPr defaultSize="0" autoFill="0" autoLine="0" autoPict="0">
                <anchor moveWithCells="1">
                  <from>
                    <xdr:col>25</xdr:col>
                    <xdr:colOff>47625</xdr:colOff>
                    <xdr:row>648</xdr:row>
                    <xdr:rowOff>95250</xdr:rowOff>
                  </from>
                  <to>
                    <xdr:col>25</xdr:col>
                    <xdr:colOff>257175</xdr:colOff>
                    <xdr:row>649</xdr:row>
                    <xdr:rowOff>123825</xdr:rowOff>
                  </to>
                </anchor>
              </controlPr>
            </control>
          </mc:Choice>
        </mc:AlternateContent>
        <mc:AlternateContent xmlns:mc="http://schemas.openxmlformats.org/markup-compatibility/2006">
          <mc:Choice Requires="x14">
            <control shapeId="4229" r:id="rId161" name="Check Box 1157">
              <controlPr defaultSize="0" autoFill="0" autoLine="0" autoPict="0">
                <anchor moveWithCells="1">
                  <from>
                    <xdr:col>23</xdr:col>
                    <xdr:colOff>47625</xdr:colOff>
                    <xdr:row>638</xdr:row>
                    <xdr:rowOff>200025</xdr:rowOff>
                  </from>
                  <to>
                    <xdr:col>23</xdr:col>
                    <xdr:colOff>257175</xdr:colOff>
                    <xdr:row>640</xdr:row>
                    <xdr:rowOff>19050</xdr:rowOff>
                  </to>
                </anchor>
              </controlPr>
            </control>
          </mc:Choice>
        </mc:AlternateContent>
        <mc:AlternateContent xmlns:mc="http://schemas.openxmlformats.org/markup-compatibility/2006">
          <mc:Choice Requires="x14">
            <control shapeId="4230" r:id="rId162" name="Check Box 1158">
              <controlPr defaultSize="0" autoFill="0" autoLine="0" autoPict="0">
                <anchor moveWithCells="1">
                  <from>
                    <xdr:col>24</xdr:col>
                    <xdr:colOff>47625</xdr:colOff>
                    <xdr:row>638</xdr:row>
                    <xdr:rowOff>200025</xdr:rowOff>
                  </from>
                  <to>
                    <xdr:col>24</xdr:col>
                    <xdr:colOff>257175</xdr:colOff>
                    <xdr:row>640</xdr:row>
                    <xdr:rowOff>19050</xdr:rowOff>
                  </to>
                </anchor>
              </controlPr>
            </control>
          </mc:Choice>
        </mc:AlternateContent>
        <mc:AlternateContent xmlns:mc="http://schemas.openxmlformats.org/markup-compatibility/2006">
          <mc:Choice Requires="x14">
            <control shapeId="4231" r:id="rId163" name="Check Box 1159">
              <controlPr defaultSize="0" autoFill="0" autoLine="0" autoPict="0">
                <anchor moveWithCells="1">
                  <from>
                    <xdr:col>25</xdr:col>
                    <xdr:colOff>47625</xdr:colOff>
                    <xdr:row>638</xdr:row>
                    <xdr:rowOff>200025</xdr:rowOff>
                  </from>
                  <to>
                    <xdr:col>25</xdr:col>
                    <xdr:colOff>257175</xdr:colOff>
                    <xdr:row>640</xdr:row>
                    <xdr:rowOff>19050</xdr:rowOff>
                  </to>
                </anchor>
              </controlPr>
            </control>
          </mc:Choice>
        </mc:AlternateContent>
        <mc:AlternateContent xmlns:mc="http://schemas.openxmlformats.org/markup-compatibility/2006">
          <mc:Choice Requires="x14">
            <control shapeId="4232" r:id="rId164" name="Check Box 1160">
              <controlPr defaultSize="0" autoFill="0" autoLine="0" autoPict="0">
                <anchor moveWithCells="1">
                  <from>
                    <xdr:col>23</xdr:col>
                    <xdr:colOff>47625</xdr:colOff>
                    <xdr:row>644</xdr:row>
                    <xdr:rowOff>200025</xdr:rowOff>
                  </from>
                  <to>
                    <xdr:col>23</xdr:col>
                    <xdr:colOff>257175</xdr:colOff>
                    <xdr:row>646</xdr:row>
                    <xdr:rowOff>19050</xdr:rowOff>
                  </to>
                </anchor>
              </controlPr>
            </control>
          </mc:Choice>
        </mc:AlternateContent>
        <mc:AlternateContent xmlns:mc="http://schemas.openxmlformats.org/markup-compatibility/2006">
          <mc:Choice Requires="x14">
            <control shapeId="4233" r:id="rId165" name="Check Box 1161">
              <controlPr defaultSize="0" autoFill="0" autoLine="0" autoPict="0">
                <anchor moveWithCells="1">
                  <from>
                    <xdr:col>24</xdr:col>
                    <xdr:colOff>47625</xdr:colOff>
                    <xdr:row>644</xdr:row>
                    <xdr:rowOff>200025</xdr:rowOff>
                  </from>
                  <to>
                    <xdr:col>24</xdr:col>
                    <xdr:colOff>257175</xdr:colOff>
                    <xdr:row>646</xdr:row>
                    <xdr:rowOff>19050</xdr:rowOff>
                  </to>
                </anchor>
              </controlPr>
            </control>
          </mc:Choice>
        </mc:AlternateContent>
        <mc:AlternateContent xmlns:mc="http://schemas.openxmlformats.org/markup-compatibility/2006">
          <mc:Choice Requires="x14">
            <control shapeId="4234" r:id="rId166" name="Check Box 1162">
              <controlPr defaultSize="0" autoFill="0" autoLine="0" autoPict="0">
                <anchor moveWithCells="1">
                  <from>
                    <xdr:col>25</xdr:col>
                    <xdr:colOff>47625</xdr:colOff>
                    <xdr:row>644</xdr:row>
                    <xdr:rowOff>200025</xdr:rowOff>
                  </from>
                  <to>
                    <xdr:col>25</xdr:col>
                    <xdr:colOff>257175</xdr:colOff>
                    <xdr:row>646</xdr:row>
                    <xdr:rowOff>19050</xdr:rowOff>
                  </to>
                </anchor>
              </controlPr>
            </control>
          </mc:Choice>
        </mc:AlternateContent>
        <mc:AlternateContent xmlns:mc="http://schemas.openxmlformats.org/markup-compatibility/2006">
          <mc:Choice Requires="x14">
            <control shapeId="4235" r:id="rId167" name="Check Box 1163">
              <controlPr defaultSize="0" autoFill="0" autoLine="0" autoPict="0">
                <anchor moveWithCells="1">
                  <from>
                    <xdr:col>23</xdr:col>
                    <xdr:colOff>47625</xdr:colOff>
                    <xdr:row>631</xdr:row>
                    <xdr:rowOff>95250</xdr:rowOff>
                  </from>
                  <to>
                    <xdr:col>23</xdr:col>
                    <xdr:colOff>257175</xdr:colOff>
                    <xdr:row>632</xdr:row>
                    <xdr:rowOff>123825</xdr:rowOff>
                  </to>
                </anchor>
              </controlPr>
            </control>
          </mc:Choice>
        </mc:AlternateContent>
        <mc:AlternateContent xmlns:mc="http://schemas.openxmlformats.org/markup-compatibility/2006">
          <mc:Choice Requires="x14">
            <control shapeId="4236" r:id="rId168" name="Check Box 1164">
              <controlPr defaultSize="0" autoFill="0" autoLine="0" autoPict="0">
                <anchor moveWithCells="1">
                  <from>
                    <xdr:col>24</xdr:col>
                    <xdr:colOff>47625</xdr:colOff>
                    <xdr:row>631</xdr:row>
                    <xdr:rowOff>95250</xdr:rowOff>
                  </from>
                  <to>
                    <xdr:col>24</xdr:col>
                    <xdr:colOff>257175</xdr:colOff>
                    <xdr:row>632</xdr:row>
                    <xdr:rowOff>123825</xdr:rowOff>
                  </to>
                </anchor>
              </controlPr>
            </control>
          </mc:Choice>
        </mc:AlternateContent>
        <mc:AlternateContent xmlns:mc="http://schemas.openxmlformats.org/markup-compatibility/2006">
          <mc:Choice Requires="x14">
            <control shapeId="4237" r:id="rId169" name="Check Box 1165">
              <controlPr defaultSize="0" autoFill="0" autoLine="0" autoPict="0">
                <anchor moveWithCells="1">
                  <from>
                    <xdr:col>25</xdr:col>
                    <xdr:colOff>47625</xdr:colOff>
                    <xdr:row>631</xdr:row>
                    <xdr:rowOff>95250</xdr:rowOff>
                  </from>
                  <to>
                    <xdr:col>25</xdr:col>
                    <xdr:colOff>257175</xdr:colOff>
                    <xdr:row>632</xdr:row>
                    <xdr:rowOff>123825</xdr:rowOff>
                  </to>
                </anchor>
              </controlPr>
            </control>
          </mc:Choice>
        </mc:AlternateContent>
        <mc:AlternateContent xmlns:mc="http://schemas.openxmlformats.org/markup-compatibility/2006">
          <mc:Choice Requires="x14">
            <control shapeId="4238" r:id="rId170" name="Check Box 1166">
              <controlPr defaultSize="0" autoFill="0" autoLine="0" autoPict="0">
                <anchor moveWithCells="1">
                  <from>
                    <xdr:col>23</xdr:col>
                    <xdr:colOff>57150</xdr:colOff>
                    <xdr:row>62</xdr:row>
                    <xdr:rowOff>95250</xdr:rowOff>
                  </from>
                  <to>
                    <xdr:col>23</xdr:col>
                    <xdr:colOff>266700</xdr:colOff>
                    <xdr:row>63</xdr:row>
                    <xdr:rowOff>123825</xdr:rowOff>
                  </to>
                </anchor>
              </controlPr>
            </control>
          </mc:Choice>
        </mc:AlternateContent>
        <mc:AlternateContent xmlns:mc="http://schemas.openxmlformats.org/markup-compatibility/2006">
          <mc:Choice Requires="x14">
            <control shapeId="4239" r:id="rId171" name="Check Box 1167">
              <controlPr defaultSize="0" autoFill="0" autoLine="0" autoPict="0">
                <anchor moveWithCells="1">
                  <from>
                    <xdr:col>24</xdr:col>
                    <xdr:colOff>47625</xdr:colOff>
                    <xdr:row>62</xdr:row>
                    <xdr:rowOff>95250</xdr:rowOff>
                  </from>
                  <to>
                    <xdr:col>24</xdr:col>
                    <xdr:colOff>257175</xdr:colOff>
                    <xdr:row>63</xdr:row>
                    <xdr:rowOff>123825</xdr:rowOff>
                  </to>
                </anchor>
              </controlPr>
            </control>
          </mc:Choice>
        </mc:AlternateContent>
        <mc:AlternateContent xmlns:mc="http://schemas.openxmlformats.org/markup-compatibility/2006">
          <mc:Choice Requires="x14">
            <control shapeId="4246" r:id="rId172" name="Check Box 1174">
              <controlPr defaultSize="0" autoFill="0" autoLine="0" autoPict="0">
                <anchor moveWithCells="1">
                  <from>
                    <xdr:col>4</xdr:col>
                    <xdr:colOff>19050</xdr:colOff>
                    <xdr:row>217</xdr:row>
                    <xdr:rowOff>0</xdr:rowOff>
                  </from>
                  <to>
                    <xdr:col>4</xdr:col>
                    <xdr:colOff>257175</xdr:colOff>
                    <xdr:row>218</xdr:row>
                    <xdr:rowOff>0</xdr:rowOff>
                  </to>
                </anchor>
              </controlPr>
            </control>
          </mc:Choice>
        </mc:AlternateContent>
        <mc:AlternateContent xmlns:mc="http://schemas.openxmlformats.org/markup-compatibility/2006">
          <mc:Choice Requires="x14">
            <control shapeId="4247" r:id="rId173" name="Check Box 1175">
              <controlPr defaultSize="0" autoFill="0" autoLine="0" autoPict="0">
                <anchor moveWithCells="1">
                  <from>
                    <xdr:col>4</xdr:col>
                    <xdr:colOff>19050</xdr:colOff>
                    <xdr:row>218</xdr:row>
                    <xdr:rowOff>0</xdr:rowOff>
                  </from>
                  <to>
                    <xdr:col>4</xdr:col>
                    <xdr:colOff>257175</xdr:colOff>
                    <xdr:row>219</xdr:row>
                    <xdr:rowOff>0</xdr:rowOff>
                  </to>
                </anchor>
              </controlPr>
            </control>
          </mc:Choice>
        </mc:AlternateContent>
        <mc:AlternateContent xmlns:mc="http://schemas.openxmlformats.org/markup-compatibility/2006">
          <mc:Choice Requires="x14">
            <control shapeId="4248" r:id="rId174" name="Check Box 1176">
              <controlPr defaultSize="0" autoFill="0" autoLine="0" autoPict="0">
                <anchor moveWithCells="1">
                  <from>
                    <xdr:col>9</xdr:col>
                    <xdr:colOff>19050</xdr:colOff>
                    <xdr:row>217</xdr:row>
                    <xdr:rowOff>0</xdr:rowOff>
                  </from>
                  <to>
                    <xdr:col>9</xdr:col>
                    <xdr:colOff>257175</xdr:colOff>
                    <xdr:row>218</xdr:row>
                    <xdr:rowOff>0</xdr:rowOff>
                  </to>
                </anchor>
              </controlPr>
            </control>
          </mc:Choice>
        </mc:AlternateContent>
        <mc:AlternateContent xmlns:mc="http://schemas.openxmlformats.org/markup-compatibility/2006">
          <mc:Choice Requires="x14">
            <control shapeId="4249" r:id="rId175" name="Check Box 1177">
              <controlPr defaultSize="0" autoFill="0" autoLine="0" autoPict="0">
                <anchor moveWithCells="1">
                  <from>
                    <xdr:col>4</xdr:col>
                    <xdr:colOff>19050</xdr:colOff>
                    <xdr:row>217</xdr:row>
                    <xdr:rowOff>0</xdr:rowOff>
                  </from>
                  <to>
                    <xdr:col>4</xdr:col>
                    <xdr:colOff>257175</xdr:colOff>
                    <xdr:row>218</xdr:row>
                    <xdr:rowOff>0</xdr:rowOff>
                  </to>
                </anchor>
              </controlPr>
            </control>
          </mc:Choice>
        </mc:AlternateContent>
        <mc:AlternateContent xmlns:mc="http://schemas.openxmlformats.org/markup-compatibility/2006">
          <mc:Choice Requires="x14">
            <control shapeId="4250" r:id="rId176" name="Check Box 1178">
              <controlPr defaultSize="0" autoFill="0" autoLine="0" autoPict="0">
                <anchor moveWithCells="1">
                  <from>
                    <xdr:col>4</xdr:col>
                    <xdr:colOff>19050</xdr:colOff>
                    <xdr:row>219</xdr:row>
                    <xdr:rowOff>0</xdr:rowOff>
                  </from>
                  <to>
                    <xdr:col>4</xdr:col>
                    <xdr:colOff>257175</xdr:colOff>
                    <xdr:row>220</xdr:row>
                    <xdr:rowOff>0</xdr:rowOff>
                  </to>
                </anchor>
              </controlPr>
            </control>
          </mc:Choice>
        </mc:AlternateContent>
        <mc:AlternateContent xmlns:mc="http://schemas.openxmlformats.org/markup-compatibility/2006">
          <mc:Choice Requires="x14">
            <control shapeId="4251" r:id="rId177" name="Check Box 1179">
              <controlPr defaultSize="0" autoFill="0" autoLine="0" autoPict="0">
                <anchor moveWithCells="1">
                  <from>
                    <xdr:col>4</xdr:col>
                    <xdr:colOff>19050</xdr:colOff>
                    <xdr:row>222</xdr:row>
                    <xdr:rowOff>0</xdr:rowOff>
                  </from>
                  <to>
                    <xdr:col>4</xdr:col>
                    <xdr:colOff>257175</xdr:colOff>
                    <xdr:row>223</xdr:row>
                    <xdr:rowOff>0</xdr:rowOff>
                  </to>
                </anchor>
              </controlPr>
            </control>
          </mc:Choice>
        </mc:AlternateContent>
        <mc:AlternateContent xmlns:mc="http://schemas.openxmlformats.org/markup-compatibility/2006">
          <mc:Choice Requires="x14">
            <control shapeId="4252" r:id="rId178" name="Check Box 1180">
              <controlPr defaultSize="0" autoFill="0" autoLine="0" autoPict="0">
                <anchor moveWithCells="1">
                  <from>
                    <xdr:col>4</xdr:col>
                    <xdr:colOff>19050</xdr:colOff>
                    <xdr:row>222</xdr:row>
                    <xdr:rowOff>0</xdr:rowOff>
                  </from>
                  <to>
                    <xdr:col>4</xdr:col>
                    <xdr:colOff>257175</xdr:colOff>
                    <xdr:row>223</xdr:row>
                    <xdr:rowOff>0</xdr:rowOff>
                  </to>
                </anchor>
              </controlPr>
            </control>
          </mc:Choice>
        </mc:AlternateContent>
        <mc:AlternateContent xmlns:mc="http://schemas.openxmlformats.org/markup-compatibility/2006">
          <mc:Choice Requires="x14">
            <control shapeId="4253" r:id="rId179" name="Check Box 1181">
              <controlPr defaultSize="0" autoFill="0" autoLine="0" autoPict="0">
                <anchor moveWithCells="1">
                  <from>
                    <xdr:col>4</xdr:col>
                    <xdr:colOff>19050</xdr:colOff>
                    <xdr:row>222</xdr:row>
                    <xdr:rowOff>0</xdr:rowOff>
                  </from>
                  <to>
                    <xdr:col>4</xdr:col>
                    <xdr:colOff>257175</xdr:colOff>
                    <xdr:row>223</xdr:row>
                    <xdr:rowOff>0</xdr:rowOff>
                  </to>
                </anchor>
              </controlPr>
            </control>
          </mc:Choice>
        </mc:AlternateContent>
        <mc:AlternateContent xmlns:mc="http://schemas.openxmlformats.org/markup-compatibility/2006">
          <mc:Choice Requires="x14">
            <control shapeId="4254" r:id="rId180" name="Check Box 1182">
              <controlPr defaultSize="0" autoFill="0" autoLine="0" autoPict="0">
                <anchor moveWithCells="1">
                  <from>
                    <xdr:col>8</xdr:col>
                    <xdr:colOff>19050</xdr:colOff>
                    <xdr:row>222</xdr:row>
                    <xdr:rowOff>0</xdr:rowOff>
                  </from>
                  <to>
                    <xdr:col>8</xdr:col>
                    <xdr:colOff>257175</xdr:colOff>
                    <xdr:row>223</xdr:row>
                    <xdr:rowOff>0</xdr:rowOff>
                  </to>
                </anchor>
              </controlPr>
            </control>
          </mc:Choice>
        </mc:AlternateContent>
        <mc:AlternateContent xmlns:mc="http://schemas.openxmlformats.org/markup-compatibility/2006">
          <mc:Choice Requires="x14">
            <control shapeId="4255" r:id="rId181" name="Check Box 1183">
              <controlPr defaultSize="0" autoFill="0" autoLine="0" autoPict="0">
                <anchor moveWithCells="1">
                  <from>
                    <xdr:col>14</xdr:col>
                    <xdr:colOff>19050</xdr:colOff>
                    <xdr:row>222</xdr:row>
                    <xdr:rowOff>0</xdr:rowOff>
                  </from>
                  <to>
                    <xdr:col>14</xdr:col>
                    <xdr:colOff>257175</xdr:colOff>
                    <xdr:row>223</xdr:row>
                    <xdr:rowOff>0</xdr:rowOff>
                  </to>
                </anchor>
              </controlPr>
            </control>
          </mc:Choice>
        </mc:AlternateContent>
        <mc:AlternateContent xmlns:mc="http://schemas.openxmlformats.org/markup-compatibility/2006">
          <mc:Choice Requires="x14">
            <control shapeId="4256" r:id="rId182" name="Check Box 1184">
              <controlPr defaultSize="0" autoFill="0" autoLine="0" autoPict="0">
                <anchor moveWithCells="1">
                  <from>
                    <xdr:col>4</xdr:col>
                    <xdr:colOff>19050</xdr:colOff>
                    <xdr:row>223</xdr:row>
                    <xdr:rowOff>0</xdr:rowOff>
                  </from>
                  <to>
                    <xdr:col>4</xdr:col>
                    <xdr:colOff>257175</xdr:colOff>
                    <xdr:row>224</xdr:row>
                    <xdr:rowOff>0</xdr:rowOff>
                  </to>
                </anchor>
              </controlPr>
            </control>
          </mc:Choice>
        </mc:AlternateContent>
        <mc:AlternateContent xmlns:mc="http://schemas.openxmlformats.org/markup-compatibility/2006">
          <mc:Choice Requires="x14">
            <control shapeId="4257" r:id="rId183" name="Check Box 1185">
              <controlPr defaultSize="0" autoFill="0" autoLine="0" autoPict="0">
                <anchor moveWithCells="1">
                  <from>
                    <xdr:col>4</xdr:col>
                    <xdr:colOff>19050</xdr:colOff>
                    <xdr:row>225</xdr:row>
                    <xdr:rowOff>0</xdr:rowOff>
                  </from>
                  <to>
                    <xdr:col>5</xdr:col>
                    <xdr:colOff>0</xdr:colOff>
                    <xdr:row>226</xdr:row>
                    <xdr:rowOff>0</xdr:rowOff>
                  </to>
                </anchor>
              </controlPr>
            </control>
          </mc:Choice>
        </mc:AlternateContent>
        <mc:AlternateContent xmlns:mc="http://schemas.openxmlformats.org/markup-compatibility/2006">
          <mc:Choice Requires="x14">
            <control shapeId="4259" r:id="rId184" name="Check Box 1187">
              <controlPr defaultSize="0" autoFill="0" autoLine="0" autoPict="0">
                <anchor moveWithCells="1">
                  <from>
                    <xdr:col>4</xdr:col>
                    <xdr:colOff>19050</xdr:colOff>
                    <xdr:row>223</xdr:row>
                    <xdr:rowOff>0</xdr:rowOff>
                  </from>
                  <to>
                    <xdr:col>4</xdr:col>
                    <xdr:colOff>257175</xdr:colOff>
                    <xdr:row>224</xdr:row>
                    <xdr:rowOff>0</xdr:rowOff>
                  </to>
                </anchor>
              </controlPr>
            </control>
          </mc:Choice>
        </mc:AlternateContent>
        <mc:AlternateContent xmlns:mc="http://schemas.openxmlformats.org/markup-compatibility/2006">
          <mc:Choice Requires="x14">
            <control shapeId="4260" r:id="rId185" name="Check Box 1188">
              <controlPr defaultSize="0" autoFill="0" autoLine="0" autoPict="0">
                <anchor moveWithCells="1">
                  <from>
                    <xdr:col>14</xdr:col>
                    <xdr:colOff>19050</xdr:colOff>
                    <xdr:row>218</xdr:row>
                    <xdr:rowOff>0</xdr:rowOff>
                  </from>
                  <to>
                    <xdr:col>14</xdr:col>
                    <xdr:colOff>257175</xdr:colOff>
                    <xdr:row>219</xdr:row>
                    <xdr:rowOff>0</xdr:rowOff>
                  </to>
                </anchor>
              </controlPr>
            </control>
          </mc:Choice>
        </mc:AlternateContent>
        <mc:AlternateContent xmlns:mc="http://schemas.openxmlformats.org/markup-compatibility/2006">
          <mc:Choice Requires="x14">
            <control shapeId="4261" r:id="rId186" name="Check Box 1189">
              <controlPr defaultSize="0" autoFill="0" autoLine="0" autoPict="0">
                <anchor moveWithCells="1">
                  <from>
                    <xdr:col>14</xdr:col>
                    <xdr:colOff>19050</xdr:colOff>
                    <xdr:row>218</xdr:row>
                    <xdr:rowOff>0</xdr:rowOff>
                  </from>
                  <to>
                    <xdr:col>14</xdr:col>
                    <xdr:colOff>257175</xdr:colOff>
                    <xdr:row>219</xdr:row>
                    <xdr:rowOff>0</xdr:rowOff>
                  </to>
                </anchor>
              </controlPr>
            </control>
          </mc:Choice>
        </mc:AlternateContent>
        <mc:AlternateContent xmlns:mc="http://schemas.openxmlformats.org/markup-compatibility/2006">
          <mc:Choice Requires="x14">
            <control shapeId="4264" r:id="rId187" name="Check Box 1192">
              <controlPr defaultSize="0" autoFill="0" autoLine="0" autoPict="0">
                <anchor moveWithCells="1">
                  <from>
                    <xdr:col>23</xdr:col>
                    <xdr:colOff>47625</xdr:colOff>
                    <xdr:row>187</xdr:row>
                    <xdr:rowOff>95250</xdr:rowOff>
                  </from>
                  <to>
                    <xdr:col>23</xdr:col>
                    <xdr:colOff>257175</xdr:colOff>
                    <xdr:row>188</xdr:row>
                    <xdr:rowOff>123825</xdr:rowOff>
                  </to>
                </anchor>
              </controlPr>
            </control>
          </mc:Choice>
        </mc:AlternateContent>
        <mc:AlternateContent xmlns:mc="http://schemas.openxmlformats.org/markup-compatibility/2006">
          <mc:Choice Requires="x14">
            <control shapeId="4265" r:id="rId188" name="Check Box 1193">
              <controlPr defaultSize="0" autoFill="0" autoLine="0" autoPict="0">
                <anchor moveWithCells="1">
                  <from>
                    <xdr:col>24</xdr:col>
                    <xdr:colOff>47625</xdr:colOff>
                    <xdr:row>187</xdr:row>
                    <xdr:rowOff>95250</xdr:rowOff>
                  </from>
                  <to>
                    <xdr:col>24</xdr:col>
                    <xdr:colOff>257175</xdr:colOff>
                    <xdr:row>188</xdr:row>
                    <xdr:rowOff>123825</xdr:rowOff>
                  </to>
                </anchor>
              </controlPr>
            </control>
          </mc:Choice>
        </mc:AlternateContent>
        <mc:AlternateContent xmlns:mc="http://schemas.openxmlformats.org/markup-compatibility/2006">
          <mc:Choice Requires="x14">
            <control shapeId="4266" r:id="rId189" name="Check Box 1194">
              <controlPr defaultSize="0" autoFill="0" autoLine="0" autoPict="0">
                <anchor moveWithCells="1">
                  <from>
                    <xdr:col>23</xdr:col>
                    <xdr:colOff>47625</xdr:colOff>
                    <xdr:row>174</xdr:row>
                    <xdr:rowOff>95250</xdr:rowOff>
                  </from>
                  <to>
                    <xdr:col>23</xdr:col>
                    <xdr:colOff>257175</xdr:colOff>
                    <xdr:row>175</xdr:row>
                    <xdr:rowOff>123825</xdr:rowOff>
                  </to>
                </anchor>
              </controlPr>
            </control>
          </mc:Choice>
        </mc:AlternateContent>
        <mc:AlternateContent xmlns:mc="http://schemas.openxmlformats.org/markup-compatibility/2006">
          <mc:Choice Requires="x14">
            <control shapeId="4267" r:id="rId190" name="Check Box 1195">
              <controlPr defaultSize="0" autoFill="0" autoLine="0" autoPict="0">
                <anchor moveWithCells="1">
                  <from>
                    <xdr:col>24</xdr:col>
                    <xdr:colOff>47625</xdr:colOff>
                    <xdr:row>174</xdr:row>
                    <xdr:rowOff>95250</xdr:rowOff>
                  </from>
                  <to>
                    <xdr:col>24</xdr:col>
                    <xdr:colOff>257175</xdr:colOff>
                    <xdr:row>175</xdr:row>
                    <xdr:rowOff>123825</xdr:rowOff>
                  </to>
                </anchor>
              </controlPr>
            </control>
          </mc:Choice>
        </mc:AlternateContent>
        <mc:AlternateContent xmlns:mc="http://schemas.openxmlformats.org/markup-compatibility/2006">
          <mc:Choice Requires="x14">
            <control shapeId="4272" r:id="rId191" name="Check Box 1200">
              <controlPr defaultSize="0" autoFill="0" autoLine="0" autoPict="0">
                <anchor moveWithCells="1">
                  <from>
                    <xdr:col>23</xdr:col>
                    <xdr:colOff>47625</xdr:colOff>
                    <xdr:row>230</xdr:row>
                    <xdr:rowOff>190500</xdr:rowOff>
                  </from>
                  <to>
                    <xdr:col>23</xdr:col>
                    <xdr:colOff>257175</xdr:colOff>
                    <xdr:row>232</xdr:row>
                    <xdr:rowOff>9525</xdr:rowOff>
                  </to>
                </anchor>
              </controlPr>
            </control>
          </mc:Choice>
        </mc:AlternateContent>
        <mc:AlternateContent xmlns:mc="http://schemas.openxmlformats.org/markup-compatibility/2006">
          <mc:Choice Requires="x14">
            <control shapeId="4273" r:id="rId192" name="Check Box 1201">
              <controlPr defaultSize="0" autoFill="0" autoLine="0" autoPict="0">
                <anchor moveWithCells="1">
                  <from>
                    <xdr:col>24</xdr:col>
                    <xdr:colOff>47625</xdr:colOff>
                    <xdr:row>230</xdr:row>
                    <xdr:rowOff>190500</xdr:rowOff>
                  </from>
                  <to>
                    <xdr:col>24</xdr:col>
                    <xdr:colOff>257175</xdr:colOff>
                    <xdr:row>232</xdr:row>
                    <xdr:rowOff>9525</xdr:rowOff>
                  </to>
                </anchor>
              </controlPr>
            </control>
          </mc:Choice>
        </mc:AlternateContent>
        <mc:AlternateContent xmlns:mc="http://schemas.openxmlformats.org/markup-compatibility/2006">
          <mc:Choice Requires="x14">
            <control shapeId="4276" r:id="rId193" name="Check Box 1204">
              <controlPr defaultSize="0" autoFill="0" autoLine="0" autoPict="0">
                <anchor moveWithCells="1">
                  <from>
                    <xdr:col>23</xdr:col>
                    <xdr:colOff>47625</xdr:colOff>
                    <xdr:row>368</xdr:row>
                    <xdr:rowOff>95250</xdr:rowOff>
                  </from>
                  <to>
                    <xdr:col>23</xdr:col>
                    <xdr:colOff>257175</xdr:colOff>
                    <xdr:row>369</xdr:row>
                    <xdr:rowOff>133350</xdr:rowOff>
                  </to>
                </anchor>
              </controlPr>
            </control>
          </mc:Choice>
        </mc:AlternateContent>
        <mc:AlternateContent xmlns:mc="http://schemas.openxmlformats.org/markup-compatibility/2006">
          <mc:Choice Requires="x14">
            <control shapeId="4277" r:id="rId194" name="Check Box 1205">
              <controlPr defaultSize="0" autoFill="0" autoLine="0" autoPict="0">
                <anchor moveWithCells="1">
                  <from>
                    <xdr:col>24</xdr:col>
                    <xdr:colOff>47625</xdr:colOff>
                    <xdr:row>368</xdr:row>
                    <xdr:rowOff>95250</xdr:rowOff>
                  </from>
                  <to>
                    <xdr:col>24</xdr:col>
                    <xdr:colOff>257175</xdr:colOff>
                    <xdr:row>369</xdr:row>
                    <xdr:rowOff>133350</xdr:rowOff>
                  </to>
                </anchor>
              </controlPr>
            </control>
          </mc:Choice>
        </mc:AlternateContent>
        <mc:AlternateContent xmlns:mc="http://schemas.openxmlformats.org/markup-compatibility/2006">
          <mc:Choice Requires="x14">
            <control shapeId="4278" r:id="rId195" name="Check Box 1206">
              <controlPr defaultSize="0" autoFill="0" autoLine="0" autoPict="0">
                <anchor moveWithCells="1">
                  <from>
                    <xdr:col>25</xdr:col>
                    <xdr:colOff>47625</xdr:colOff>
                    <xdr:row>368</xdr:row>
                    <xdr:rowOff>95250</xdr:rowOff>
                  </from>
                  <to>
                    <xdr:col>25</xdr:col>
                    <xdr:colOff>257175</xdr:colOff>
                    <xdr:row>369</xdr:row>
                    <xdr:rowOff>133350</xdr:rowOff>
                  </to>
                </anchor>
              </controlPr>
            </control>
          </mc:Choice>
        </mc:AlternateContent>
        <mc:AlternateContent xmlns:mc="http://schemas.openxmlformats.org/markup-compatibility/2006">
          <mc:Choice Requires="x14">
            <control shapeId="4279" r:id="rId196" name="Check Box 1207">
              <controlPr defaultSize="0" autoFill="0" autoLine="0" autoPict="0">
                <anchor moveWithCells="1">
                  <from>
                    <xdr:col>23</xdr:col>
                    <xdr:colOff>47625</xdr:colOff>
                    <xdr:row>364</xdr:row>
                    <xdr:rowOff>85725</xdr:rowOff>
                  </from>
                  <to>
                    <xdr:col>23</xdr:col>
                    <xdr:colOff>257175</xdr:colOff>
                    <xdr:row>365</xdr:row>
                    <xdr:rowOff>123825</xdr:rowOff>
                  </to>
                </anchor>
              </controlPr>
            </control>
          </mc:Choice>
        </mc:AlternateContent>
        <mc:AlternateContent xmlns:mc="http://schemas.openxmlformats.org/markup-compatibility/2006">
          <mc:Choice Requires="x14">
            <control shapeId="4280" r:id="rId197" name="Check Box 1208">
              <controlPr defaultSize="0" autoFill="0" autoLine="0" autoPict="0">
                <anchor moveWithCells="1">
                  <from>
                    <xdr:col>24</xdr:col>
                    <xdr:colOff>47625</xdr:colOff>
                    <xdr:row>364</xdr:row>
                    <xdr:rowOff>76200</xdr:rowOff>
                  </from>
                  <to>
                    <xdr:col>24</xdr:col>
                    <xdr:colOff>257175</xdr:colOff>
                    <xdr:row>365</xdr:row>
                    <xdr:rowOff>114300</xdr:rowOff>
                  </to>
                </anchor>
              </controlPr>
            </control>
          </mc:Choice>
        </mc:AlternateContent>
        <mc:AlternateContent xmlns:mc="http://schemas.openxmlformats.org/markup-compatibility/2006">
          <mc:Choice Requires="x14">
            <control shapeId="4281" r:id="rId198" name="Check Box 1209">
              <controlPr defaultSize="0" autoFill="0" autoLine="0" autoPict="0">
                <anchor moveWithCells="1">
                  <from>
                    <xdr:col>23</xdr:col>
                    <xdr:colOff>57150</xdr:colOff>
                    <xdr:row>385</xdr:row>
                    <xdr:rowOff>190500</xdr:rowOff>
                  </from>
                  <to>
                    <xdr:col>23</xdr:col>
                    <xdr:colOff>266700</xdr:colOff>
                    <xdr:row>387</xdr:row>
                    <xdr:rowOff>19050</xdr:rowOff>
                  </to>
                </anchor>
              </controlPr>
            </control>
          </mc:Choice>
        </mc:AlternateContent>
        <mc:AlternateContent xmlns:mc="http://schemas.openxmlformats.org/markup-compatibility/2006">
          <mc:Choice Requires="x14">
            <control shapeId="4282" r:id="rId199" name="Check Box 1210">
              <controlPr defaultSize="0" autoFill="0" autoLine="0" autoPict="0">
                <anchor moveWithCells="1">
                  <from>
                    <xdr:col>24</xdr:col>
                    <xdr:colOff>47625</xdr:colOff>
                    <xdr:row>385</xdr:row>
                    <xdr:rowOff>190500</xdr:rowOff>
                  </from>
                  <to>
                    <xdr:col>24</xdr:col>
                    <xdr:colOff>257175</xdr:colOff>
                    <xdr:row>387</xdr:row>
                    <xdr:rowOff>19050</xdr:rowOff>
                  </to>
                </anchor>
              </controlPr>
            </control>
          </mc:Choice>
        </mc:AlternateContent>
        <mc:AlternateContent xmlns:mc="http://schemas.openxmlformats.org/markup-compatibility/2006">
          <mc:Choice Requires="x14">
            <control shapeId="4283" r:id="rId200" name="Check Box 1211">
              <controlPr defaultSize="0" autoFill="0" autoLine="0" autoPict="0">
                <anchor moveWithCells="1">
                  <from>
                    <xdr:col>23</xdr:col>
                    <xdr:colOff>57150</xdr:colOff>
                    <xdr:row>383</xdr:row>
                    <xdr:rowOff>95250</xdr:rowOff>
                  </from>
                  <to>
                    <xdr:col>23</xdr:col>
                    <xdr:colOff>266700</xdr:colOff>
                    <xdr:row>384</xdr:row>
                    <xdr:rowOff>123825</xdr:rowOff>
                  </to>
                </anchor>
              </controlPr>
            </control>
          </mc:Choice>
        </mc:AlternateContent>
        <mc:AlternateContent xmlns:mc="http://schemas.openxmlformats.org/markup-compatibility/2006">
          <mc:Choice Requires="x14">
            <control shapeId="4284" r:id="rId201" name="Check Box 1212">
              <controlPr defaultSize="0" autoFill="0" autoLine="0" autoPict="0">
                <anchor moveWithCells="1">
                  <from>
                    <xdr:col>24</xdr:col>
                    <xdr:colOff>57150</xdr:colOff>
                    <xdr:row>383</xdr:row>
                    <xdr:rowOff>95250</xdr:rowOff>
                  </from>
                  <to>
                    <xdr:col>24</xdr:col>
                    <xdr:colOff>266700</xdr:colOff>
                    <xdr:row>384</xdr:row>
                    <xdr:rowOff>123825</xdr:rowOff>
                  </to>
                </anchor>
              </controlPr>
            </control>
          </mc:Choice>
        </mc:AlternateContent>
        <mc:AlternateContent xmlns:mc="http://schemas.openxmlformats.org/markup-compatibility/2006">
          <mc:Choice Requires="x14">
            <control shapeId="4285" r:id="rId202" name="Check Box 1213">
              <controlPr defaultSize="0" autoFill="0" autoLine="0" autoPict="0">
                <anchor moveWithCells="1">
                  <from>
                    <xdr:col>23</xdr:col>
                    <xdr:colOff>57150</xdr:colOff>
                    <xdr:row>380</xdr:row>
                    <xdr:rowOff>190500</xdr:rowOff>
                  </from>
                  <to>
                    <xdr:col>23</xdr:col>
                    <xdr:colOff>266700</xdr:colOff>
                    <xdr:row>382</xdr:row>
                    <xdr:rowOff>19050</xdr:rowOff>
                  </to>
                </anchor>
              </controlPr>
            </control>
          </mc:Choice>
        </mc:AlternateContent>
        <mc:AlternateContent xmlns:mc="http://schemas.openxmlformats.org/markup-compatibility/2006">
          <mc:Choice Requires="x14">
            <control shapeId="4286" r:id="rId203" name="Check Box 1214">
              <controlPr defaultSize="0" autoFill="0" autoLine="0" autoPict="0">
                <anchor moveWithCells="1">
                  <from>
                    <xdr:col>24</xdr:col>
                    <xdr:colOff>47625</xdr:colOff>
                    <xdr:row>380</xdr:row>
                    <xdr:rowOff>190500</xdr:rowOff>
                  </from>
                  <to>
                    <xdr:col>24</xdr:col>
                    <xdr:colOff>257175</xdr:colOff>
                    <xdr:row>382</xdr:row>
                    <xdr:rowOff>19050</xdr:rowOff>
                  </to>
                </anchor>
              </controlPr>
            </control>
          </mc:Choice>
        </mc:AlternateContent>
        <mc:AlternateContent xmlns:mc="http://schemas.openxmlformats.org/markup-compatibility/2006">
          <mc:Choice Requires="x14">
            <control shapeId="4287" r:id="rId204" name="Check Box 1215">
              <controlPr defaultSize="0" autoFill="0" autoLine="0" autoPict="0">
                <anchor moveWithCells="1">
                  <from>
                    <xdr:col>25</xdr:col>
                    <xdr:colOff>47625</xdr:colOff>
                    <xdr:row>380</xdr:row>
                    <xdr:rowOff>190500</xdr:rowOff>
                  </from>
                  <to>
                    <xdr:col>25</xdr:col>
                    <xdr:colOff>257175</xdr:colOff>
                    <xdr:row>382</xdr:row>
                    <xdr:rowOff>19050</xdr:rowOff>
                  </to>
                </anchor>
              </controlPr>
            </control>
          </mc:Choice>
        </mc:AlternateContent>
        <mc:AlternateContent xmlns:mc="http://schemas.openxmlformats.org/markup-compatibility/2006">
          <mc:Choice Requires="x14">
            <control shapeId="4288" r:id="rId205" name="Check Box 1216">
              <controlPr defaultSize="0" autoFill="0" autoLine="0" autoPict="0">
                <anchor moveWithCells="1">
                  <from>
                    <xdr:col>25</xdr:col>
                    <xdr:colOff>57150</xdr:colOff>
                    <xdr:row>383</xdr:row>
                    <xdr:rowOff>95250</xdr:rowOff>
                  </from>
                  <to>
                    <xdr:col>25</xdr:col>
                    <xdr:colOff>266700</xdr:colOff>
                    <xdr:row>384</xdr:row>
                    <xdr:rowOff>123825</xdr:rowOff>
                  </to>
                </anchor>
              </controlPr>
            </control>
          </mc:Choice>
        </mc:AlternateContent>
        <mc:AlternateContent xmlns:mc="http://schemas.openxmlformats.org/markup-compatibility/2006">
          <mc:Choice Requires="x14">
            <control shapeId="4289" r:id="rId206" name="Check Box 1217">
              <controlPr defaultSize="0" autoFill="0" autoLine="0" autoPict="0">
                <anchor moveWithCells="1">
                  <from>
                    <xdr:col>25</xdr:col>
                    <xdr:colOff>47625</xdr:colOff>
                    <xdr:row>385</xdr:row>
                    <xdr:rowOff>190500</xdr:rowOff>
                  </from>
                  <to>
                    <xdr:col>25</xdr:col>
                    <xdr:colOff>257175</xdr:colOff>
                    <xdr:row>387</xdr:row>
                    <xdr:rowOff>19050</xdr:rowOff>
                  </to>
                </anchor>
              </controlPr>
            </control>
          </mc:Choice>
        </mc:AlternateContent>
        <mc:AlternateContent xmlns:mc="http://schemas.openxmlformats.org/markup-compatibility/2006">
          <mc:Choice Requires="x14">
            <control shapeId="4293" r:id="rId207" name="Check Box 1221">
              <controlPr defaultSize="0" autoFill="0" autoLine="0" autoPict="0">
                <anchor moveWithCells="1">
                  <from>
                    <xdr:col>23</xdr:col>
                    <xdr:colOff>57150</xdr:colOff>
                    <xdr:row>329</xdr:row>
                    <xdr:rowOff>190500</xdr:rowOff>
                  </from>
                  <to>
                    <xdr:col>23</xdr:col>
                    <xdr:colOff>266700</xdr:colOff>
                    <xdr:row>331</xdr:row>
                    <xdr:rowOff>19050</xdr:rowOff>
                  </to>
                </anchor>
              </controlPr>
            </control>
          </mc:Choice>
        </mc:AlternateContent>
        <mc:AlternateContent xmlns:mc="http://schemas.openxmlformats.org/markup-compatibility/2006">
          <mc:Choice Requires="x14">
            <control shapeId="4294" r:id="rId208" name="Check Box 1222">
              <controlPr defaultSize="0" autoFill="0" autoLine="0" autoPict="0">
                <anchor moveWithCells="1">
                  <from>
                    <xdr:col>24</xdr:col>
                    <xdr:colOff>47625</xdr:colOff>
                    <xdr:row>329</xdr:row>
                    <xdr:rowOff>190500</xdr:rowOff>
                  </from>
                  <to>
                    <xdr:col>24</xdr:col>
                    <xdr:colOff>257175</xdr:colOff>
                    <xdr:row>331</xdr:row>
                    <xdr:rowOff>19050</xdr:rowOff>
                  </to>
                </anchor>
              </controlPr>
            </control>
          </mc:Choice>
        </mc:AlternateContent>
        <mc:AlternateContent xmlns:mc="http://schemas.openxmlformats.org/markup-compatibility/2006">
          <mc:Choice Requires="x14">
            <control shapeId="4295" r:id="rId209" name="Check Box 1223">
              <controlPr defaultSize="0" autoFill="0" autoLine="0" autoPict="0">
                <anchor moveWithCells="1">
                  <from>
                    <xdr:col>25</xdr:col>
                    <xdr:colOff>47625</xdr:colOff>
                    <xdr:row>329</xdr:row>
                    <xdr:rowOff>190500</xdr:rowOff>
                  </from>
                  <to>
                    <xdr:col>25</xdr:col>
                    <xdr:colOff>257175</xdr:colOff>
                    <xdr:row>331</xdr:row>
                    <xdr:rowOff>19050</xdr:rowOff>
                  </to>
                </anchor>
              </controlPr>
            </control>
          </mc:Choice>
        </mc:AlternateContent>
        <mc:AlternateContent xmlns:mc="http://schemas.openxmlformats.org/markup-compatibility/2006">
          <mc:Choice Requires="x14">
            <control shapeId="4296" r:id="rId210" name="Check Box 1224">
              <controlPr defaultSize="0" autoFill="0" autoLine="0" autoPict="0">
                <anchor moveWithCells="1">
                  <from>
                    <xdr:col>23</xdr:col>
                    <xdr:colOff>57150</xdr:colOff>
                    <xdr:row>350</xdr:row>
                    <xdr:rowOff>190500</xdr:rowOff>
                  </from>
                  <to>
                    <xdr:col>23</xdr:col>
                    <xdr:colOff>266700</xdr:colOff>
                    <xdr:row>352</xdr:row>
                    <xdr:rowOff>19050</xdr:rowOff>
                  </to>
                </anchor>
              </controlPr>
            </control>
          </mc:Choice>
        </mc:AlternateContent>
        <mc:AlternateContent xmlns:mc="http://schemas.openxmlformats.org/markup-compatibility/2006">
          <mc:Choice Requires="x14">
            <control shapeId="4297" r:id="rId211" name="Check Box 1225">
              <controlPr defaultSize="0" autoFill="0" autoLine="0" autoPict="0">
                <anchor moveWithCells="1">
                  <from>
                    <xdr:col>24</xdr:col>
                    <xdr:colOff>47625</xdr:colOff>
                    <xdr:row>350</xdr:row>
                    <xdr:rowOff>190500</xdr:rowOff>
                  </from>
                  <to>
                    <xdr:col>24</xdr:col>
                    <xdr:colOff>257175</xdr:colOff>
                    <xdr:row>352</xdr:row>
                    <xdr:rowOff>19050</xdr:rowOff>
                  </to>
                </anchor>
              </controlPr>
            </control>
          </mc:Choice>
        </mc:AlternateContent>
        <mc:AlternateContent xmlns:mc="http://schemas.openxmlformats.org/markup-compatibility/2006">
          <mc:Choice Requires="x14">
            <control shapeId="4298" r:id="rId212" name="Check Box 1226">
              <controlPr defaultSize="0" autoFill="0" autoLine="0" autoPict="0">
                <anchor moveWithCells="1">
                  <from>
                    <xdr:col>25</xdr:col>
                    <xdr:colOff>47625</xdr:colOff>
                    <xdr:row>350</xdr:row>
                    <xdr:rowOff>190500</xdr:rowOff>
                  </from>
                  <to>
                    <xdr:col>25</xdr:col>
                    <xdr:colOff>257175</xdr:colOff>
                    <xdr:row>352</xdr:row>
                    <xdr:rowOff>19050</xdr:rowOff>
                  </to>
                </anchor>
              </controlPr>
            </control>
          </mc:Choice>
        </mc:AlternateContent>
        <mc:AlternateContent xmlns:mc="http://schemas.openxmlformats.org/markup-compatibility/2006">
          <mc:Choice Requires="x14">
            <control shapeId="4299" r:id="rId213" name="Check Box 1227">
              <controlPr defaultSize="0" autoFill="0" autoLine="0" autoPict="0">
                <anchor moveWithCells="1">
                  <from>
                    <xdr:col>23</xdr:col>
                    <xdr:colOff>47625</xdr:colOff>
                    <xdr:row>354</xdr:row>
                    <xdr:rowOff>95250</xdr:rowOff>
                  </from>
                  <to>
                    <xdr:col>23</xdr:col>
                    <xdr:colOff>257175</xdr:colOff>
                    <xdr:row>355</xdr:row>
                    <xdr:rowOff>133350</xdr:rowOff>
                  </to>
                </anchor>
              </controlPr>
            </control>
          </mc:Choice>
        </mc:AlternateContent>
        <mc:AlternateContent xmlns:mc="http://schemas.openxmlformats.org/markup-compatibility/2006">
          <mc:Choice Requires="x14">
            <control shapeId="4300" r:id="rId214" name="Check Box 1228">
              <controlPr defaultSize="0" autoFill="0" autoLine="0" autoPict="0">
                <anchor moveWithCells="1">
                  <from>
                    <xdr:col>24</xdr:col>
                    <xdr:colOff>47625</xdr:colOff>
                    <xdr:row>354</xdr:row>
                    <xdr:rowOff>95250</xdr:rowOff>
                  </from>
                  <to>
                    <xdr:col>24</xdr:col>
                    <xdr:colOff>257175</xdr:colOff>
                    <xdr:row>355</xdr:row>
                    <xdr:rowOff>133350</xdr:rowOff>
                  </to>
                </anchor>
              </controlPr>
            </control>
          </mc:Choice>
        </mc:AlternateContent>
        <mc:AlternateContent xmlns:mc="http://schemas.openxmlformats.org/markup-compatibility/2006">
          <mc:Choice Requires="x14">
            <control shapeId="4301" r:id="rId215" name="Check Box 1229">
              <controlPr defaultSize="0" autoFill="0" autoLine="0" autoPict="0">
                <anchor moveWithCells="1">
                  <from>
                    <xdr:col>25</xdr:col>
                    <xdr:colOff>47625</xdr:colOff>
                    <xdr:row>354</xdr:row>
                    <xdr:rowOff>95250</xdr:rowOff>
                  </from>
                  <to>
                    <xdr:col>25</xdr:col>
                    <xdr:colOff>257175</xdr:colOff>
                    <xdr:row>355</xdr:row>
                    <xdr:rowOff>133350</xdr:rowOff>
                  </to>
                </anchor>
              </controlPr>
            </control>
          </mc:Choice>
        </mc:AlternateContent>
        <mc:AlternateContent xmlns:mc="http://schemas.openxmlformats.org/markup-compatibility/2006">
          <mc:Choice Requires="x14">
            <control shapeId="4302" r:id="rId216" name="Check Box 1230">
              <controlPr defaultSize="0" autoFill="0" autoLine="0" autoPict="0">
                <anchor moveWithCells="1">
                  <from>
                    <xdr:col>23</xdr:col>
                    <xdr:colOff>57150</xdr:colOff>
                    <xdr:row>332</xdr:row>
                    <xdr:rowOff>95250</xdr:rowOff>
                  </from>
                  <to>
                    <xdr:col>23</xdr:col>
                    <xdr:colOff>266700</xdr:colOff>
                    <xdr:row>333</xdr:row>
                    <xdr:rowOff>123825</xdr:rowOff>
                  </to>
                </anchor>
              </controlPr>
            </control>
          </mc:Choice>
        </mc:AlternateContent>
        <mc:AlternateContent xmlns:mc="http://schemas.openxmlformats.org/markup-compatibility/2006">
          <mc:Choice Requires="x14">
            <control shapeId="4303" r:id="rId217" name="Check Box 1231">
              <controlPr defaultSize="0" autoFill="0" autoLine="0" autoPict="0">
                <anchor moveWithCells="1">
                  <from>
                    <xdr:col>24</xdr:col>
                    <xdr:colOff>57150</xdr:colOff>
                    <xdr:row>332</xdr:row>
                    <xdr:rowOff>95250</xdr:rowOff>
                  </from>
                  <to>
                    <xdr:col>24</xdr:col>
                    <xdr:colOff>266700</xdr:colOff>
                    <xdr:row>333</xdr:row>
                    <xdr:rowOff>123825</xdr:rowOff>
                  </to>
                </anchor>
              </controlPr>
            </control>
          </mc:Choice>
        </mc:AlternateContent>
        <mc:AlternateContent xmlns:mc="http://schemas.openxmlformats.org/markup-compatibility/2006">
          <mc:Choice Requires="x14">
            <control shapeId="4304" r:id="rId218" name="Check Box 1232">
              <controlPr defaultSize="0" autoFill="0" autoLine="0" autoPict="0">
                <anchor moveWithCells="1">
                  <from>
                    <xdr:col>25</xdr:col>
                    <xdr:colOff>57150</xdr:colOff>
                    <xdr:row>332</xdr:row>
                    <xdr:rowOff>95250</xdr:rowOff>
                  </from>
                  <to>
                    <xdr:col>25</xdr:col>
                    <xdr:colOff>266700</xdr:colOff>
                    <xdr:row>333</xdr:row>
                    <xdr:rowOff>123825</xdr:rowOff>
                  </to>
                </anchor>
              </controlPr>
            </control>
          </mc:Choice>
        </mc:AlternateContent>
        <mc:AlternateContent xmlns:mc="http://schemas.openxmlformats.org/markup-compatibility/2006">
          <mc:Choice Requires="x14">
            <control shapeId="4305" r:id="rId219" name="Check Box 1233">
              <controlPr defaultSize="0" autoFill="0" autoLine="0" autoPict="0">
                <anchor moveWithCells="1">
                  <from>
                    <xdr:col>23</xdr:col>
                    <xdr:colOff>57150</xdr:colOff>
                    <xdr:row>346</xdr:row>
                    <xdr:rowOff>95250</xdr:rowOff>
                  </from>
                  <to>
                    <xdr:col>23</xdr:col>
                    <xdr:colOff>266700</xdr:colOff>
                    <xdr:row>347</xdr:row>
                    <xdr:rowOff>123825</xdr:rowOff>
                  </to>
                </anchor>
              </controlPr>
            </control>
          </mc:Choice>
        </mc:AlternateContent>
        <mc:AlternateContent xmlns:mc="http://schemas.openxmlformats.org/markup-compatibility/2006">
          <mc:Choice Requires="x14">
            <control shapeId="4306" r:id="rId220" name="Check Box 1234">
              <controlPr defaultSize="0" autoFill="0" autoLine="0" autoPict="0">
                <anchor moveWithCells="1">
                  <from>
                    <xdr:col>24</xdr:col>
                    <xdr:colOff>57150</xdr:colOff>
                    <xdr:row>346</xdr:row>
                    <xdr:rowOff>95250</xdr:rowOff>
                  </from>
                  <to>
                    <xdr:col>24</xdr:col>
                    <xdr:colOff>266700</xdr:colOff>
                    <xdr:row>347</xdr:row>
                    <xdr:rowOff>123825</xdr:rowOff>
                  </to>
                </anchor>
              </controlPr>
            </control>
          </mc:Choice>
        </mc:AlternateContent>
        <mc:AlternateContent xmlns:mc="http://schemas.openxmlformats.org/markup-compatibility/2006">
          <mc:Choice Requires="x14">
            <control shapeId="4307" r:id="rId221" name="Check Box 1235">
              <controlPr defaultSize="0" autoFill="0" autoLine="0" autoPict="0">
                <anchor moveWithCells="1">
                  <from>
                    <xdr:col>25</xdr:col>
                    <xdr:colOff>57150</xdr:colOff>
                    <xdr:row>346</xdr:row>
                    <xdr:rowOff>95250</xdr:rowOff>
                  </from>
                  <to>
                    <xdr:col>25</xdr:col>
                    <xdr:colOff>266700</xdr:colOff>
                    <xdr:row>347</xdr:row>
                    <xdr:rowOff>123825</xdr:rowOff>
                  </to>
                </anchor>
              </controlPr>
            </control>
          </mc:Choice>
        </mc:AlternateContent>
        <mc:AlternateContent xmlns:mc="http://schemas.openxmlformats.org/markup-compatibility/2006">
          <mc:Choice Requires="x14">
            <control shapeId="4311" r:id="rId222" name="Check Box 1239">
              <controlPr defaultSize="0" autoFill="0" autoLine="0" autoPict="0">
                <anchor moveWithCells="1">
                  <from>
                    <xdr:col>23</xdr:col>
                    <xdr:colOff>57150</xdr:colOff>
                    <xdr:row>429</xdr:row>
                    <xdr:rowOff>95250</xdr:rowOff>
                  </from>
                  <to>
                    <xdr:col>23</xdr:col>
                    <xdr:colOff>266700</xdr:colOff>
                    <xdr:row>430</xdr:row>
                    <xdr:rowOff>133350</xdr:rowOff>
                  </to>
                </anchor>
              </controlPr>
            </control>
          </mc:Choice>
        </mc:AlternateContent>
        <mc:AlternateContent xmlns:mc="http://schemas.openxmlformats.org/markup-compatibility/2006">
          <mc:Choice Requires="x14">
            <control shapeId="4312" r:id="rId223" name="Check Box 1240">
              <controlPr defaultSize="0" autoFill="0" autoLine="0" autoPict="0">
                <anchor moveWithCells="1">
                  <from>
                    <xdr:col>24</xdr:col>
                    <xdr:colOff>57150</xdr:colOff>
                    <xdr:row>429</xdr:row>
                    <xdr:rowOff>95250</xdr:rowOff>
                  </from>
                  <to>
                    <xdr:col>24</xdr:col>
                    <xdr:colOff>266700</xdr:colOff>
                    <xdr:row>430</xdr:row>
                    <xdr:rowOff>133350</xdr:rowOff>
                  </to>
                </anchor>
              </controlPr>
            </control>
          </mc:Choice>
        </mc:AlternateContent>
        <mc:AlternateContent xmlns:mc="http://schemas.openxmlformats.org/markup-compatibility/2006">
          <mc:Choice Requires="x14">
            <control shapeId="4313" r:id="rId224" name="Check Box 1241">
              <controlPr defaultSize="0" autoFill="0" autoLine="0" autoPict="0">
                <anchor moveWithCells="1">
                  <from>
                    <xdr:col>23</xdr:col>
                    <xdr:colOff>47625</xdr:colOff>
                    <xdr:row>406</xdr:row>
                    <xdr:rowOff>171450</xdr:rowOff>
                  </from>
                  <to>
                    <xdr:col>23</xdr:col>
                    <xdr:colOff>257175</xdr:colOff>
                    <xdr:row>407</xdr:row>
                    <xdr:rowOff>200025</xdr:rowOff>
                  </to>
                </anchor>
              </controlPr>
            </control>
          </mc:Choice>
        </mc:AlternateContent>
        <mc:AlternateContent xmlns:mc="http://schemas.openxmlformats.org/markup-compatibility/2006">
          <mc:Choice Requires="x14">
            <control shapeId="4314" r:id="rId225" name="Check Box 1242">
              <controlPr defaultSize="0" autoFill="0" autoLine="0" autoPict="0">
                <anchor moveWithCells="1">
                  <from>
                    <xdr:col>24</xdr:col>
                    <xdr:colOff>47625</xdr:colOff>
                    <xdr:row>406</xdr:row>
                    <xdr:rowOff>171450</xdr:rowOff>
                  </from>
                  <to>
                    <xdr:col>24</xdr:col>
                    <xdr:colOff>257175</xdr:colOff>
                    <xdr:row>407</xdr:row>
                    <xdr:rowOff>200025</xdr:rowOff>
                  </to>
                </anchor>
              </controlPr>
            </control>
          </mc:Choice>
        </mc:AlternateContent>
        <mc:AlternateContent xmlns:mc="http://schemas.openxmlformats.org/markup-compatibility/2006">
          <mc:Choice Requires="x14">
            <control shapeId="4315" r:id="rId226" name="Check Box 1243">
              <controlPr defaultSize="0" autoFill="0" autoLine="0" autoPict="0">
                <anchor moveWithCells="1">
                  <from>
                    <xdr:col>25</xdr:col>
                    <xdr:colOff>47625</xdr:colOff>
                    <xdr:row>406</xdr:row>
                    <xdr:rowOff>171450</xdr:rowOff>
                  </from>
                  <to>
                    <xdr:col>25</xdr:col>
                    <xdr:colOff>257175</xdr:colOff>
                    <xdr:row>407</xdr:row>
                    <xdr:rowOff>200025</xdr:rowOff>
                  </to>
                </anchor>
              </controlPr>
            </control>
          </mc:Choice>
        </mc:AlternateContent>
        <mc:AlternateContent xmlns:mc="http://schemas.openxmlformats.org/markup-compatibility/2006">
          <mc:Choice Requires="x14">
            <control shapeId="4317" r:id="rId227" name="Check Box 1245">
              <controlPr defaultSize="0" autoFill="0" autoLine="0" autoPict="0">
                <anchor moveWithCells="1">
                  <from>
                    <xdr:col>25</xdr:col>
                    <xdr:colOff>57150</xdr:colOff>
                    <xdr:row>452</xdr:row>
                    <xdr:rowOff>95250</xdr:rowOff>
                  </from>
                  <to>
                    <xdr:col>25</xdr:col>
                    <xdr:colOff>266700</xdr:colOff>
                    <xdr:row>453</xdr:row>
                    <xdr:rowOff>133350</xdr:rowOff>
                  </to>
                </anchor>
              </controlPr>
            </control>
          </mc:Choice>
        </mc:AlternateContent>
        <mc:AlternateContent xmlns:mc="http://schemas.openxmlformats.org/markup-compatibility/2006">
          <mc:Choice Requires="x14">
            <control shapeId="4318" r:id="rId228" name="Check Box 1246">
              <controlPr defaultSize="0" autoFill="0" autoLine="0" autoPict="0">
                <anchor moveWithCells="1">
                  <from>
                    <xdr:col>25</xdr:col>
                    <xdr:colOff>47625</xdr:colOff>
                    <xdr:row>423</xdr:row>
                    <xdr:rowOff>171450</xdr:rowOff>
                  </from>
                  <to>
                    <xdr:col>25</xdr:col>
                    <xdr:colOff>257175</xdr:colOff>
                    <xdr:row>424</xdr:row>
                    <xdr:rowOff>200025</xdr:rowOff>
                  </to>
                </anchor>
              </controlPr>
            </control>
          </mc:Choice>
        </mc:AlternateContent>
        <mc:AlternateContent xmlns:mc="http://schemas.openxmlformats.org/markup-compatibility/2006">
          <mc:Choice Requires="x14">
            <control shapeId="4319" r:id="rId229" name="Check Box 1247">
              <controlPr defaultSize="0" autoFill="0" autoLine="0" autoPict="0">
                <anchor moveWithCells="1">
                  <from>
                    <xdr:col>25</xdr:col>
                    <xdr:colOff>57150</xdr:colOff>
                    <xdr:row>429</xdr:row>
                    <xdr:rowOff>95250</xdr:rowOff>
                  </from>
                  <to>
                    <xdr:col>25</xdr:col>
                    <xdr:colOff>266700</xdr:colOff>
                    <xdr:row>430</xdr:row>
                    <xdr:rowOff>133350</xdr:rowOff>
                  </to>
                </anchor>
              </controlPr>
            </control>
          </mc:Choice>
        </mc:AlternateContent>
        <mc:AlternateContent xmlns:mc="http://schemas.openxmlformats.org/markup-compatibility/2006">
          <mc:Choice Requires="x14">
            <control shapeId="4321" r:id="rId230" name="Check Box 1249">
              <controlPr defaultSize="0" autoFill="0" autoLine="0" autoPict="0">
                <anchor moveWithCells="1">
                  <from>
                    <xdr:col>25</xdr:col>
                    <xdr:colOff>57150</xdr:colOff>
                    <xdr:row>456</xdr:row>
                    <xdr:rowOff>190500</xdr:rowOff>
                  </from>
                  <to>
                    <xdr:col>25</xdr:col>
                    <xdr:colOff>266700</xdr:colOff>
                    <xdr:row>458</xdr:row>
                    <xdr:rowOff>19050</xdr:rowOff>
                  </to>
                </anchor>
              </controlPr>
            </control>
          </mc:Choice>
        </mc:AlternateContent>
        <mc:AlternateContent xmlns:mc="http://schemas.openxmlformats.org/markup-compatibility/2006">
          <mc:Choice Requires="x14">
            <control shapeId="4322" r:id="rId231" name="Check Box 1250">
              <controlPr defaultSize="0" autoFill="0" autoLine="0" autoPict="0">
                <anchor moveWithCells="1">
                  <from>
                    <xdr:col>23</xdr:col>
                    <xdr:colOff>57150</xdr:colOff>
                    <xdr:row>464</xdr:row>
                    <xdr:rowOff>95250</xdr:rowOff>
                  </from>
                  <to>
                    <xdr:col>23</xdr:col>
                    <xdr:colOff>266700</xdr:colOff>
                    <xdr:row>465</xdr:row>
                    <xdr:rowOff>133350</xdr:rowOff>
                  </to>
                </anchor>
              </controlPr>
            </control>
          </mc:Choice>
        </mc:AlternateContent>
        <mc:AlternateContent xmlns:mc="http://schemas.openxmlformats.org/markup-compatibility/2006">
          <mc:Choice Requires="x14">
            <control shapeId="4323" r:id="rId232" name="Check Box 1251">
              <controlPr defaultSize="0" autoFill="0" autoLine="0" autoPict="0">
                <anchor moveWithCells="1">
                  <from>
                    <xdr:col>24</xdr:col>
                    <xdr:colOff>57150</xdr:colOff>
                    <xdr:row>464</xdr:row>
                    <xdr:rowOff>95250</xdr:rowOff>
                  </from>
                  <to>
                    <xdr:col>24</xdr:col>
                    <xdr:colOff>266700</xdr:colOff>
                    <xdr:row>465</xdr:row>
                    <xdr:rowOff>133350</xdr:rowOff>
                  </to>
                </anchor>
              </controlPr>
            </control>
          </mc:Choice>
        </mc:AlternateContent>
        <mc:AlternateContent xmlns:mc="http://schemas.openxmlformats.org/markup-compatibility/2006">
          <mc:Choice Requires="x14">
            <control shapeId="4324" r:id="rId233" name="Check Box 1252">
              <controlPr defaultSize="0" autoFill="0" autoLine="0" autoPict="0">
                <anchor moveWithCells="1">
                  <from>
                    <xdr:col>25</xdr:col>
                    <xdr:colOff>57150</xdr:colOff>
                    <xdr:row>464</xdr:row>
                    <xdr:rowOff>95250</xdr:rowOff>
                  </from>
                  <to>
                    <xdr:col>25</xdr:col>
                    <xdr:colOff>266700</xdr:colOff>
                    <xdr:row>465</xdr:row>
                    <xdr:rowOff>133350</xdr:rowOff>
                  </to>
                </anchor>
              </controlPr>
            </control>
          </mc:Choice>
        </mc:AlternateContent>
        <mc:AlternateContent xmlns:mc="http://schemas.openxmlformats.org/markup-compatibility/2006">
          <mc:Choice Requires="x14">
            <control shapeId="4325" r:id="rId234" name="Check Box 1253">
              <controlPr defaultSize="0" autoFill="0" autoLine="0" autoPict="0">
                <anchor moveWithCells="1">
                  <from>
                    <xdr:col>23</xdr:col>
                    <xdr:colOff>57150</xdr:colOff>
                    <xdr:row>466</xdr:row>
                    <xdr:rowOff>95250</xdr:rowOff>
                  </from>
                  <to>
                    <xdr:col>23</xdr:col>
                    <xdr:colOff>266700</xdr:colOff>
                    <xdr:row>467</xdr:row>
                    <xdr:rowOff>133350</xdr:rowOff>
                  </to>
                </anchor>
              </controlPr>
            </control>
          </mc:Choice>
        </mc:AlternateContent>
        <mc:AlternateContent xmlns:mc="http://schemas.openxmlformats.org/markup-compatibility/2006">
          <mc:Choice Requires="x14">
            <control shapeId="4326" r:id="rId235" name="Check Box 1254">
              <controlPr defaultSize="0" autoFill="0" autoLine="0" autoPict="0">
                <anchor moveWithCells="1">
                  <from>
                    <xdr:col>24</xdr:col>
                    <xdr:colOff>57150</xdr:colOff>
                    <xdr:row>466</xdr:row>
                    <xdr:rowOff>95250</xdr:rowOff>
                  </from>
                  <to>
                    <xdr:col>24</xdr:col>
                    <xdr:colOff>266700</xdr:colOff>
                    <xdr:row>467</xdr:row>
                    <xdr:rowOff>133350</xdr:rowOff>
                  </to>
                </anchor>
              </controlPr>
            </control>
          </mc:Choice>
        </mc:AlternateContent>
        <mc:AlternateContent xmlns:mc="http://schemas.openxmlformats.org/markup-compatibility/2006">
          <mc:Choice Requires="x14">
            <control shapeId="4327" r:id="rId236" name="Check Box 1255">
              <controlPr defaultSize="0" autoFill="0" autoLine="0" autoPict="0">
                <anchor moveWithCells="1">
                  <from>
                    <xdr:col>25</xdr:col>
                    <xdr:colOff>57150</xdr:colOff>
                    <xdr:row>466</xdr:row>
                    <xdr:rowOff>95250</xdr:rowOff>
                  </from>
                  <to>
                    <xdr:col>25</xdr:col>
                    <xdr:colOff>266700</xdr:colOff>
                    <xdr:row>467</xdr:row>
                    <xdr:rowOff>133350</xdr:rowOff>
                  </to>
                </anchor>
              </controlPr>
            </control>
          </mc:Choice>
        </mc:AlternateContent>
        <mc:AlternateContent xmlns:mc="http://schemas.openxmlformats.org/markup-compatibility/2006">
          <mc:Choice Requires="x14">
            <control shapeId="4328" r:id="rId237" name="Check Box 1256">
              <controlPr defaultSize="0" autoFill="0" autoLine="0" autoPict="0">
                <anchor moveWithCells="1">
                  <from>
                    <xdr:col>23</xdr:col>
                    <xdr:colOff>57150</xdr:colOff>
                    <xdr:row>402</xdr:row>
                    <xdr:rowOff>95250</xdr:rowOff>
                  </from>
                  <to>
                    <xdr:col>23</xdr:col>
                    <xdr:colOff>266700</xdr:colOff>
                    <xdr:row>403</xdr:row>
                    <xdr:rowOff>133350</xdr:rowOff>
                  </to>
                </anchor>
              </controlPr>
            </control>
          </mc:Choice>
        </mc:AlternateContent>
        <mc:AlternateContent xmlns:mc="http://schemas.openxmlformats.org/markup-compatibility/2006">
          <mc:Choice Requires="x14">
            <control shapeId="4329" r:id="rId238" name="Check Box 1257">
              <controlPr defaultSize="0" autoFill="0" autoLine="0" autoPict="0">
                <anchor moveWithCells="1">
                  <from>
                    <xdr:col>24</xdr:col>
                    <xdr:colOff>57150</xdr:colOff>
                    <xdr:row>402</xdr:row>
                    <xdr:rowOff>95250</xdr:rowOff>
                  </from>
                  <to>
                    <xdr:col>24</xdr:col>
                    <xdr:colOff>266700</xdr:colOff>
                    <xdr:row>403</xdr:row>
                    <xdr:rowOff>133350</xdr:rowOff>
                  </to>
                </anchor>
              </controlPr>
            </control>
          </mc:Choice>
        </mc:AlternateContent>
        <mc:AlternateContent xmlns:mc="http://schemas.openxmlformats.org/markup-compatibility/2006">
          <mc:Choice Requires="x14">
            <control shapeId="4330" r:id="rId239" name="Check Box 1258">
              <controlPr defaultSize="0" autoFill="0" autoLine="0" autoPict="0">
                <anchor moveWithCells="1">
                  <from>
                    <xdr:col>25</xdr:col>
                    <xdr:colOff>57150</xdr:colOff>
                    <xdr:row>402</xdr:row>
                    <xdr:rowOff>95250</xdr:rowOff>
                  </from>
                  <to>
                    <xdr:col>25</xdr:col>
                    <xdr:colOff>266700</xdr:colOff>
                    <xdr:row>403</xdr:row>
                    <xdr:rowOff>133350</xdr:rowOff>
                  </to>
                </anchor>
              </controlPr>
            </control>
          </mc:Choice>
        </mc:AlternateContent>
        <mc:AlternateContent xmlns:mc="http://schemas.openxmlformats.org/markup-compatibility/2006">
          <mc:Choice Requires="x14">
            <control shapeId="4331" r:id="rId240" name="Check Box 1259">
              <controlPr defaultSize="0" autoFill="0" autoLine="0" autoPict="0">
                <anchor moveWithCells="1">
                  <from>
                    <xdr:col>23</xdr:col>
                    <xdr:colOff>57150</xdr:colOff>
                    <xdr:row>398</xdr:row>
                    <xdr:rowOff>95250</xdr:rowOff>
                  </from>
                  <to>
                    <xdr:col>23</xdr:col>
                    <xdr:colOff>266700</xdr:colOff>
                    <xdr:row>399</xdr:row>
                    <xdr:rowOff>133350</xdr:rowOff>
                  </to>
                </anchor>
              </controlPr>
            </control>
          </mc:Choice>
        </mc:AlternateContent>
        <mc:AlternateContent xmlns:mc="http://schemas.openxmlformats.org/markup-compatibility/2006">
          <mc:Choice Requires="x14">
            <control shapeId="4332" r:id="rId241" name="Check Box 1260">
              <controlPr defaultSize="0" autoFill="0" autoLine="0" autoPict="0">
                <anchor moveWithCells="1">
                  <from>
                    <xdr:col>24</xdr:col>
                    <xdr:colOff>57150</xdr:colOff>
                    <xdr:row>398</xdr:row>
                    <xdr:rowOff>95250</xdr:rowOff>
                  </from>
                  <to>
                    <xdr:col>24</xdr:col>
                    <xdr:colOff>266700</xdr:colOff>
                    <xdr:row>399</xdr:row>
                    <xdr:rowOff>133350</xdr:rowOff>
                  </to>
                </anchor>
              </controlPr>
            </control>
          </mc:Choice>
        </mc:AlternateContent>
        <mc:AlternateContent xmlns:mc="http://schemas.openxmlformats.org/markup-compatibility/2006">
          <mc:Choice Requires="x14">
            <control shapeId="4333" r:id="rId242" name="Check Box 1261">
              <controlPr defaultSize="0" autoFill="0" autoLine="0" autoPict="0">
                <anchor moveWithCells="1">
                  <from>
                    <xdr:col>25</xdr:col>
                    <xdr:colOff>57150</xdr:colOff>
                    <xdr:row>398</xdr:row>
                    <xdr:rowOff>95250</xdr:rowOff>
                  </from>
                  <to>
                    <xdr:col>25</xdr:col>
                    <xdr:colOff>266700</xdr:colOff>
                    <xdr:row>399</xdr:row>
                    <xdr:rowOff>133350</xdr:rowOff>
                  </to>
                </anchor>
              </controlPr>
            </control>
          </mc:Choice>
        </mc:AlternateContent>
        <mc:AlternateContent xmlns:mc="http://schemas.openxmlformats.org/markup-compatibility/2006">
          <mc:Choice Requires="x14">
            <control shapeId="4334" r:id="rId243" name="Check Box 1262">
              <controlPr defaultSize="0" autoFill="0" autoLine="0" autoPict="0">
                <anchor moveWithCells="1">
                  <from>
                    <xdr:col>25</xdr:col>
                    <xdr:colOff>47625</xdr:colOff>
                    <xdr:row>392</xdr:row>
                    <xdr:rowOff>190500</xdr:rowOff>
                  </from>
                  <to>
                    <xdr:col>25</xdr:col>
                    <xdr:colOff>257175</xdr:colOff>
                    <xdr:row>394</xdr:row>
                    <xdr:rowOff>9525</xdr:rowOff>
                  </to>
                </anchor>
              </controlPr>
            </control>
          </mc:Choice>
        </mc:AlternateContent>
        <mc:AlternateContent xmlns:mc="http://schemas.openxmlformats.org/markup-compatibility/2006">
          <mc:Choice Requires="x14">
            <control shapeId="4335" r:id="rId244" name="Check Box 1263">
              <controlPr defaultSize="0" autoFill="0" autoLine="0" autoPict="0">
                <anchor moveWithCells="1">
                  <from>
                    <xdr:col>25</xdr:col>
                    <xdr:colOff>47625</xdr:colOff>
                    <xdr:row>395</xdr:row>
                    <xdr:rowOff>171450</xdr:rowOff>
                  </from>
                  <to>
                    <xdr:col>25</xdr:col>
                    <xdr:colOff>257175</xdr:colOff>
                    <xdr:row>396</xdr:row>
                    <xdr:rowOff>200025</xdr:rowOff>
                  </to>
                </anchor>
              </controlPr>
            </control>
          </mc:Choice>
        </mc:AlternateContent>
        <mc:AlternateContent xmlns:mc="http://schemas.openxmlformats.org/markup-compatibility/2006">
          <mc:Choice Requires="x14">
            <control shapeId="4336" r:id="rId245" name="Check Box 1264">
              <controlPr defaultSize="0" autoFill="0" autoLine="0" autoPict="0">
                <anchor moveWithCells="1">
                  <from>
                    <xdr:col>23</xdr:col>
                    <xdr:colOff>57150</xdr:colOff>
                    <xdr:row>468</xdr:row>
                    <xdr:rowOff>95250</xdr:rowOff>
                  </from>
                  <to>
                    <xdr:col>23</xdr:col>
                    <xdr:colOff>266700</xdr:colOff>
                    <xdr:row>469</xdr:row>
                    <xdr:rowOff>133350</xdr:rowOff>
                  </to>
                </anchor>
              </controlPr>
            </control>
          </mc:Choice>
        </mc:AlternateContent>
        <mc:AlternateContent xmlns:mc="http://schemas.openxmlformats.org/markup-compatibility/2006">
          <mc:Choice Requires="x14">
            <control shapeId="4337" r:id="rId246" name="Check Box 1265">
              <controlPr defaultSize="0" autoFill="0" autoLine="0" autoPict="0">
                <anchor moveWithCells="1">
                  <from>
                    <xdr:col>24</xdr:col>
                    <xdr:colOff>57150</xdr:colOff>
                    <xdr:row>468</xdr:row>
                    <xdr:rowOff>95250</xdr:rowOff>
                  </from>
                  <to>
                    <xdr:col>24</xdr:col>
                    <xdr:colOff>266700</xdr:colOff>
                    <xdr:row>469</xdr:row>
                    <xdr:rowOff>133350</xdr:rowOff>
                  </to>
                </anchor>
              </controlPr>
            </control>
          </mc:Choice>
        </mc:AlternateContent>
        <mc:AlternateContent xmlns:mc="http://schemas.openxmlformats.org/markup-compatibility/2006">
          <mc:Choice Requires="x14">
            <control shapeId="4338" r:id="rId247" name="Check Box 1266">
              <controlPr defaultSize="0" autoFill="0" autoLine="0" autoPict="0">
                <anchor moveWithCells="1">
                  <from>
                    <xdr:col>25</xdr:col>
                    <xdr:colOff>57150</xdr:colOff>
                    <xdr:row>468</xdr:row>
                    <xdr:rowOff>95250</xdr:rowOff>
                  </from>
                  <to>
                    <xdr:col>25</xdr:col>
                    <xdr:colOff>266700</xdr:colOff>
                    <xdr:row>469</xdr:row>
                    <xdr:rowOff>133350</xdr:rowOff>
                  </to>
                </anchor>
              </controlPr>
            </control>
          </mc:Choice>
        </mc:AlternateContent>
        <mc:AlternateContent xmlns:mc="http://schemas.openxmlformats.org/markup-compatibility/2006">
          <mc:Choice Requires="x14">
            <control shapeId="4339" r:id="rId248" name="Check Box 1267">
              <controlPr defaultSize="0" autoFill="0" autoLine="0" autoPict="0">
                <anchor moveWithCells="1">
                  <from>
                    <xdr:col>23</xdr:col>
                    <xdr:colOff>47625</xdr:colOff>
                    <xdr:row>483</xdr:row>
                    <xdr:rowOff>200025</xdr:rowOff>
                  </from>
                  <to>
                    <xdr:col>23</xdr:col>
                    <xdr:colOff>257175</xdr:colOff>
                    <xdr:row>485</xdr:row>
                    <xdr:rowOff>28575</xdr:rowOff>
                  </to>
                </anchor>
              </controlPr>
            </control>
          </mc:Choice>
        </mc:AlternateContent>
        <mc:AlternateContent xmlns:mc="http://schemas.openxmlformats.org/markup-compatibility/2006">
          <mc:Choice Requires="x14">
            <control shapeId="4340" r:id="rId249" name="Check Box 1268">
              <controlPr defaultSize="0" autoFill="0" autoLine="0" autoPict="0">
                <anchor moveWithCells="1">
                  <from>
                    <xdr:col>24</xdr:col>
                    <xdr:colOff>47625</xdr:colOff>
                    <xdr:row>483</xdr:row>
                    <xdr:rowOff>200025</xdr:rowOff>
                  </from>
                  <to>
                    <xdr:col>24</xdr:col>
                    <xdr:colOff>257175</xdr:colOff>
                    <xdr:row>485</xdr:row>
                    <xdr:rowOff>28575</xdr:rowOff>
                  </to>
                </anchor>
              </controlPr>
            </control>
          </mc:Choice>
        </mc:AlternateContent>
        <mc:AlternateContent xmlns:mc="http://schemas.openxmlformats.org/markup-compatibility/2006">
          <mc:Choice Requires="x14">
            <control shapeId="4341" r:id="rId250" name="Check Box 1269">
              <controlPr defaultSize="0" autoFill="0" autoLine="0" autoPict="0">
                <anchor moveWithCells="1">
                  <from>
                    <xdr:col>25</xdr:col>
                    <xdr:colOff>47625</xdr:colOff>
                    <xdr:row>483</xdr:row>
                    <xdr:rowOff>200025</xdr:rowOff>
                  </from>
                  <to>
                    <xdr:col>25</xdr:col>
                    <xdr:colOff>257175</xdr:colOff>
                    <xdr:row>485</xdr:row>
                    <xdr:rowOff>28575</xdr:rowOff>
                  </to>
                </anchor>
              </controlPr>
            </control>
          </mc:Choice>
        </mc:AlternateContent>
        <mc:AlternateContent xmlns:mc="http://schemas.openxmlformats.org/markup-compatibility/2006">
          <mc:Choice Requires="x14">
            <control shapeId="4342" r:id="rId251" name="Check Box 1270">
              <controlPr defaultSize="0" autoFill="0" autoLine="0" autoPict="0">
                <anchor moveWithCells="1">
                  <from>
                    <xdr:col>25</xdr:col>
                    <xdr:colOff>47625</xdr:colOff>
                    <xdr:row>487</xdr:row>
                    <xdr:rowOff>180975</xdr:rowOff>
                  </from>
                  <to>
                    <xdr:col>25</xdr:col>
                    <xdr:colOff>257175</xdr:colOff>
                    <xdr:row>489</xdr:row>
                    <xdr:rowOff>9525</xdr:rowOff>
                  </to>
                </anchor>
              </controlPr>
            </control>
          </mc:Choice>
        </mc:AlternateContent>
        <mc:AlternateContent xmlns:mc="http://schemas.openxmlformats.org/markup-compatibility/2006">
          <mc:Choice Requires="x14">
            <control shapeId="4344" r:id="rId252" name="Check Box 1272">
              <controlPr defaultSize="0" autoFill="0" autoLine="0" autoPict="0">
                <anchor moveWithCells="1">
                  <from>
                    <xdr:col>25</xdr:col>
                    <xdr:colOff>47625</xdr:colOff>
                    <xdr:row>474</xdr:row>
                    <xdr:rowOff>95250</xdr:rowOff>
                  </from>
                  <to>
                    <xdr:col>25</xdr:col>
                    <xdr:colOff>257175</xdr:colOff>
                    <xdr:row>475</xdr:row>
                    <xdr:rowOff>123825</xdr:rowOff>
                  </to>
                </anchor>
              </controlPr>
            </control>
          </mc:Choice>
        </mc:AlternateContent>
        <mc:AlternateContent xmlns:mc="http://schemas.openxmlformats.org/markup-compatibility/2006">
          <mc:Choice Requires="x14">
            <control shapeId="4345" r:id="rId253" name="Check Box 1273">
              <controlPr defaultSize="0" autoFill="0" autoLine="0" autoPict="0">
                <anchor moveWithCells="1">
                  <from>
                    <xdr:col>25</xdr:col>
                    <xdr:colOff>38100</xdr:colOff>
                    <xdr:row>470</xdr:row>
                    <xdr:rowOff>190500</xdr:rowOff>
                  </from>
                  <to>
                    <xdr:col>25</xdr:col>
                    <xdr:colOff>257175</xdr:colOff>
                    <xdr:row>472</xdr:row>
                    <xdr:rowOff>19050</xdr:rowOff>
                  </to>
                </anchor>
              </controlPr>
            </control>
          </mc:Choice>
        </mc:AlternateContent>
        <mc:AlternateContent xmlns:mc="http://schemas.openxmlformats.org/markup-compatibility/2006">
          <mc:Choice Requires="x14">
            <control shapeId="4346" r:id="rId254" name="Check Box 1274">
              <controlPr defaultSize="0" autoFill="0" autoLine="0" autoPict="0">
                <anchor moveWithCells="1">
                  <from>
                    <xdr:col>25</xdr:col>
                    <xdr:colOff>47625</xdr:colOff>
                    <xdr:row>480</xdr:row>
                    <xdr:rowOff>200025</xdr:rowOff>
                  </from>
                  <to>
                    <xdr:col>25</xdr:col>
                    <xdr:colOff>257175</xdr:colOff>
                    <xdr:row>482</xdr:row>
                    <xdr:rowOff>28575</xdr:rowOff>
                  </to>
                </anchor>
              </controlPr>
            </control>
          </mc:Choice>
        </mc:AlternateContent>
        <mc:AlternateContent xmlns:mc="http://schemas.openxmlformats.org/markup-compatibility/2006">
          <mc:Choice Requires="x14">
            <control shapeId="4347" r:id="rId255" name="Check Box 1275">
              <controlPr defaultSize="0" autoFill="0" autoLine="0" autoPict="0">
                <anchor moveWithCells="1">
                  <from>
                    <xdr:col>25</xdr:col>
                    <xdr:colOff>47625</xdr:colOff>
                    <xdr:row>511</xdr:row>
                    <xdr:rowOff>95250</xdr:rowOff>
                  </from>
                  <to>
                    <xdr:col>25</xdr:col>
                    <xdr:colOff>257175</xdr:colOff>
                    <xdr:row>512</xdr:row>
                    <xdr:rowOff>133350</xdr:rowOff>
                  </to>
                </anchor>
              </controlPr>
            </control>
          </mc:Choice>
        </mc:AlternateContent>
        <mc:AlternateContent xmlns:mc="http://schemas.openxmlformats.org/markup-compatibility/2006">
          <mc:Choice Requires="x14">
            <control shapeId="4348" r:id="rId256" name="Check Box 1276">
              <controlPr defaultSize="0" autoFill="0" autoLine="0" autoPict="0">
                <anchor moveWithCells="1">
                  <from>
                    <xdr:col>23</xdr:col>
                    <xdr:colOff>47625</xdr:colOff>
                    <xdr:row>502</xdr:row>
                    <xdr:rowOff>200025</xdr:rowOff>
                  </from>
                  <to>
                    <xdr:col>23</xdr:col>
                    <xdr:colOff>257175</xdr:colOff>
                    <xdr:row>504</xdr:row>
                    <xdr:rowOff>19050</xdr:rowOff>
                  </to>
                </anchor>
              </controlPr>
            </control>
          </mc:Choice>
        </mc:AlternateContent>
        <mc:AlternateContent xmlns:mc="http://schemas.openxmlformats.org/markup-compatibility/2006">
          <mc:Choice Requires="x14">
            <control shapeId="4349" r:id="rId257" name="Check Box 1277">
              <controlPr defaultSize="0" autoFill="0" autoLine="0" autoPict="0">
                <anchor moveWithCells="1">
                  <from>
                    <xdr:col>24</xdr:col>
                    <xdr:colOff>47625</xdr:colOff>
                    <xdr:row>502</xdr:row>
                    <xdr:rowOff>200025</xdr:rowOff>
                  </from>
                  <to>
                    <xdr:col>24</xdr:col>
                    <xdr:colOff>257175</xdr:colOff>
                    <xdr:row>504</xdr:row>
                    <xdr:rowOff>19050</xdr:rowOff>
                  </to>
                </anchor>
              </controlPr>
            </control>
          </mc:Choice>
        </mc:AlternateContent>
        <mc:AlternateContent xmlns:mc="http://schemas.openxmlformats.org/markup-compatibility/2006">
          <mc:Choice Requires="x14">
            <control shapeId="4350" r:id="rId258" name="Check Box 1278">
              <controlPr defaultSize="0" autoFill="0" autoLine="0" autoPict="0">
                <anchor moveWithCells="1">
                  <from>
                    <xdr:col>23</xdr:col>
                    <xdr:colOff>47625</xdr:colOff>
                    <xdr:row>507</xdr:row>
                    <xdr:rowOff>200025</xdr:rowOff>
                  </from>
                  <to>
                    <xdr:col>23</xdr:col>
                    <xdr:colOff>257175</xdr:colOff>
                    <xdr:row>509</xdr:row>
                    <xdr:rowOff>19050</xdr:rowOff>
                  </to>
                </anchor>
              </controlPr>
            </control>
          </mc:Choice>
        </mc:AlternateContent>
        <mc:AlternateContent xmlns:mc="http://schemas.openxmlformats.org/markup-compatibility/2006">
          <mc:Choice Requires="x14">
            <control shapeId="4351" r:id="rId259" name="Check Box 1279">
              <controlPr defaultSize="0" autoFill="0" autoLine="0" autoPict="0">
                <anchor moveWithCells="1">
                  <from>
                    <xdr:col>24</xdr:col>
                    <xdr:colOff>47625</xdr:colOff>
                    <xdr:row>507</xdr:row>
                    <xdr:rowOff>200025</xdr:rowOff>
                  </from>
                  <to>
                    <xdr:col>24</xdr:col>
                    <xdr:colOff>257175</xdr:colOff>
                    <xdr:row>509</xdr:row>
                    <xdr:rowOff>19050</xdr:rowOff>
                  </to>
                </anchor>
              </controlPr>
            </control>
          </mc:Choice>
        </mc:AlternateContent>
        <mc:AlternateContent xmlns:mc="http://schemas.openxmlformats.org/markup-compatibility/2006">
          <mc:Choice Requires="x14">
            <control shapeId="4352" r:id="rId260" name="Check Box 1280">
              <controlPr defaultSize="0" autoFill="0" autoLine="0" autoPict="0">
                <anchor moveWithCells="1">
                  <from>
                    <xdr:col>25</xdr:col>
                    <xdr:colOff>47625</xdr:colOff>
                    <xdr:row>502</xdr:row>
                    <xdr:rowOff>200025</xdr:rowOff>
                  </from>
                  <to>
                    <xdr:col>25</xdr:col>
                    <xdr:colOff>257175</xdr:colOff>
                    <xdr:row>504</xdr:row>
                    <xdr:rowOff>19050</xdr:rowOff>
                  </to>
                </anchor>
              </controlPr>
            </control>
          </mc:Choice>
        </mc:AlternateContent>
        <mc:AlternateContent xmlns:mc="http://schemas.openxmlformats.org/markup-compatibility/2006">
          <mc:Choice Requires="x14">
            <control shapeId="4353" r:id="rId261" name="Check Box 1281">
              <controlPr defaultSize="0" autoFill="0" autoLine="0" autoPict="0">
                <anchor moveWithCells="1">
                  <from>
                    <xdr:col>25</xdr:col>
                    <xdr:colOff>47625</xdr:colOff>
                    <xdr:row>507</xdr:row>
                    <xdr:rowOff>200025</xdr:rowOff>
                  </from>
                  <to>
                    <xdr:col>25</xdr:col>
                    <xdr:colOff>257175</xdr:colOff>
                    <xdr:row>509</xdr:row>
                    <xdr:rowOff>19050</xdr:rowOff>
                  </to>
                </anchor>
              </controlPr>
            </control>
          </mc:Choice>
        </mc:AlternateContent>
        <mc:AlternateContent xmlns:mc="http://schemas.openxmlformats.org/markup-compatibility/2006">
          <mc:Choice Requires="x14">
            <control shapeId="4354" r:id="rId262" name="Check Box 1282">
              <controlPr defaultSize="0" autoFill="0" autoLine="0" autoPict="0">
                <anchor moveWithCells="1">
                  <from>
                    <xdr:col>25</xdr:col>
                    <xdr:colOff>47625</xdr:colOff>
                    <xdr:row>513</xdr:row>
                    <xdr:rowOff>95250</xdr:rowOff>
                  </from>
                  <to>
                    <xdr:col>25</xdr:col>
                    <xdr:colOff>257175</xdr:colOff>
                    <xdr:row>514</xdr:row>
                    <xdr:rowOff>123825</xdr:rowOff>
                  </to>
                </anchor>
              </controlPr>
            </control>
          </mc:Choice>
        </mc:AlternateContent>
        <mc:AlternateContent xmlns:mc="http://schemas.openxmlformats.org/markup-compatibility/2006">
          <mc:Choice Requires="x14">
            <control shapeId="4355" r:id="rId263" name="Check Box 1283">
              <controlPr defaultSize="0" autoFill="0" autoLine="0" autoPict="0">
                <anchor moveWithCells="1">
                  <from>
                    <xdr:col>23</xdr:col>
                    <xdr:colOff>38100</xdr:colOff>
                    <xdr:row>522</xdr:row>
                    <xdr:rowOff>76200</xdr:rowOff>
                  </from>
                  <to>
                    <xdr:col>23</xdr:col>
                    <xdr:colOff>247650</xdr:colOff>
                    <xdr:row>523</xdr:row>
                    <xdr:rowOff>114300</xdr:rowOff>
                  </to>
                </anchor>
              </controlPr>
            </control>
          </mc:Choice>
        </mc:AlternateContent>
        <mc:AlternateContent xmlns:mc="http://schemas.openxmlformats.org/markup-compatibility/2006">
          <mc:Choice Requires="x14">
            <control shapeId="4356" r:id="rId264" name="Check Box 1284">
              <controlPr defaultSize="0" autoFill="0" autoLine="0" autoPict="0">
                <anchor moveWithCells="1">
                  <from>
                    <xdr:col>24</xdr:col>
                    <xdr:colOff>38100</xdr:colOff>
                    <xdr:row>522</xdr:row>
                    <xdr:rowOff>76200</xdr:rowOff>
                  </from>
                  <to>
                    <xdr:col>24</xdr:col>
                    <xdr:colOff>247650</xdr:colOff>
                    <xdr:row>523</xdr:row>
                    <xdr:rowOff>114300</xdr:rowOff>
                  </to>
                </anchor>
              </controlPr>
            </control>
          </mc:Choice>
        </mc:AlternateContent>
        <mc:AlternateContent xmlns:mc="http://schemas.openxmlformats.org/markup-compatibility/2006">
          <mc:Choice Requires="x14">
            <control shapeId="4357" r:id="rId265" name="Check Box 1285">
              <controlPr defaultSize="0" autoFill="0" autoLine="0" autoPict="0">
                <anchor moveWithCells="1">
                  <from>
                    <xdr:col>25</xdr:col>
                    <xdr:colOff>38100</xdr:colOff>
                    <xdr:row>522</xdr:row>
                    <xdr:rowOff>76200</xdr:rowOff>
                  </from>
                  <to>
                    <xdr:col>25</xdr:col>
                    <xdr:colOff>247650</xdr:colOff>
                    <xdr:row>523</xdr:row>
                    <xdr:rowOff>114300</xdr:rowOff>
                  </to>
                </anchor>
              </controlPr>
            </control>
          </mc:Choice>
        </mc:AlternateContent>
        <mc:AlternateContent xmlns:mc="http://schemas.openxmlformats.org/markup-compatibility/2006">
          <mc:Choice Requires="x14">
            <control shapeId="4358" r:id="rId266" name="Check Box 1286">
              <controlPr defaultSize="0" autoFill="0" autoLine="0" autoPict="0">
                <anchor moveWithCells="1">
                  <from>
                    <xdr:col>23</xdr:col>
                    <xdr:colOff>47625</xdr:colOff>
                    <xdr:row>517</xdr:row>
                    <xdr:rowOff>95250</xdr:rowOff>
                  </from>
                  <to>
                    <xdr:col>23</xdr:col>
                    <xdr:colOff>257175</xdr:colOff>
                    <xdr:row>518</xdr:row>
                    <xdr:rowOff>123825</xdr:rowOff>
                  </to>
                </anchor>
              </controlPr>
            </control>
          </mc:Choice>
        </mc:AlternateContent>
        <mc:AlternateContent xmlns:mc="http://schemas.openxmlformats.org/markup-compatibility/2006">
          <mc:Choice Requires="x14">
            <control shapeId="4359" r:id="rId267" name="Check Box 1287">
              <controlPr defaultSize="0" autoFill="0" autoLine="0" autoPict="0">
                <anchor moveWithCells="1">
                  <from>
                    <xdr:col>24</xdr:col>
                    <xdr:colOff>47625</xdr:colOff>
                    <xdr:row>517</xdr:row>
                    <xdr:rowOff>95250</xdr:rowOff>
                  </from>
                  <to>
                    <xdr:col>24</xdr:col>
                    <xdr:colOff>257175</xdr:colOff>
                    <xdr:row>518</xdr:row>
                    <xdr:rowOff>123825</xdr:rowOff>
                  </to>
                </anchor>
              </controlPr>
            </control>
          </mc:Choice>
        </mc:AlternateContent>
        <mc:AlternateContent xmlns:mc="http://schemas.openxmlformats.org/markup-compatibility/2006">
          <mc:Choice Requires="x14">
            <control shapeId="4360" r:id="rId268" name="Check Box 1288">
              <controlPr defaultSize="0" autoFill="0" autoLine="0" autoPict="0">
                <anchor moveWithCells="1">
                  <from>
                    <xdr:col>25</xdr:col>
                    <xdr:colOff>47625</xdr:colOff>
                    <xdr:row>517</xdr:row>
                    <xdr:rowOff>95250</xdr:rowOff>
                  </from>
                  <to>
                    <xdr:col>25</xdr:col>
                    <xdr:colOff>257175</xdr:colOff>
                    <xdr:row>518</xdr:row>
                    <xdr:rowOff>123825</xdr:rowOff>
                  </to>
                </anchor>
              </controlPr>
            </control>
          </mc:Choice>
        </mc:AlternateContent>
        <mc:AlternateContent xmlns:mc="http://schemas.openxmlformats.org/markup-compatibility/2006">
          <mc:Choice Requires="x14">
            <control shapeId="4361" r:id="rId269" name="Check Box 1289">
              <controlPr defaultSize="0" autoFill="0" autoLine="0" autoPict="0">
                <anchor moveWithCells="1">
                  <from>
                    <xdr:col>23</xdr:col>
                    <xdr:colOff>47625</xdr:colOff>
                    <xdr:row>526</xdr:row>
                    <xdr:rowOff>200025</xdr:rowOff>
                  </from>
                  <to>
                    <xdr:col>23</xdr:col>
                    <xdr:colOff>257175</xdr:colOff>
                    <xdr:row>528</xdr:row>
                    <xdr:rowOff>19050</xdr:rowOff>
                  </to>
                </anchor>
              </controlPr>
            </control>
          </mc:Choice>
        </mc:AlternateContent>
        <mc:AlternateContent xmlns:mc="http://schemas.openxmlformats.org/markup-compatibility/2006">
          <mc:Choice Requires="x14">
            <control shapeId="4362" r:id="rId270" name="Check Box 1290">
              <controlPr defaultSize="0" autoFill="0" autoLine="0" autoPict="0">
                <anchor moveWithCells="1">
                  <from>
                    <xdr:col>24</xdr:col>
                    <xdr:colOff>47625</xdr:colOff>
                    <xdr:row>526</xdr:row>
                    <xdr:rowOff>200025</xdr:rowOff>
                  </from>
                  <to>
                    <xdr:col>24</xdr:col>
                    <xdr:colOff>257175</xdr:colOff>
                    <xdr:row>528</xdr:row>
                    <xdr:rowOff>19050</xdr:rowOff>
                  </to>
                </anchor>
              </controlPr>
            </control>
          </mc:Choice>
        </mc:AlternateContent>
        <mc:AlternateContent xmlns:mc="http://schemas.openxmlformats.org/markup-compatibility/2006">
          <mc:Choice Requires="x14">
            <control shapeId="4363" r:id="rId271" name="Check Box 1291">
              <controlPr defaultSize="0" autoFill="0" autoLine="0" autoPict="0">
                <anchor moveWithCells="1">
                  <from>
                    <xdr:col>25</xdr:col>
                    <xdr:colOff>47625</xdr:colOff>
                    <xdr:row>526</xdr:row>
                    <xdr:rowOff>200025</xdr:rowOff>
                  </from>
                  <to>
                    <xdr:col>25</xdr:col>
                    <xdr:colOff>257175</xdr:colOff>
                    <xdr:row>528</xdr:row>
                    <xdr:rowOff>19050</xdr:rowOff>
                  </to>
                </anchor>
              </controlPr>
            </control>
          </mc:Choice>
        </mc:AlternateContent>
        <mc:AlternateContent xmlns:mc="http://schemas.openxmlformats.org/markup-compatibility/2006">
          <mc:Choice Requires="x14">
            <control shapeId="4364" r:id="rId272" name="Check Box 1292">
              <controlPr defaultSize="0" autoFill="0" autoLine="0" autoPict="0">
                <anchor moveWithCells="1">
                  <from>
                    <xdr:col>23</xdr:col>
                    <xdr:colOff>47625</xdr:colOff>
                    <xdr:row>531</xdr:row>
                    <xdr:rowOff>200025</xdr:rowOff>
                  </from>
                  <to>
                    <xdr:col>23</xdr:col>
                    <xdr:colOff>257175</xdr:colOff>
                    <xdr:row>533</xdr:row>
                    <xdr:rowOff>19050</xdr:rowOff>
                  </to>
                </anchor>
              </controlPr>
            </control>
          </mc:Choice>
        </mc:AlternateContent>
        <mc:AlternateContent xmlns:mc="http://schemas.openxmlformats.org/markup-compatibility/2006">
          <mc:Choice Requires="x14">
            <control shapeId="4365" r:id="rId273" name="Check Box 1293">
              <controlPr defaultSize="0" autoFill="0" autoLine="0" autoPict="0">
                <anchor moveWithCells="1">
                  <from>
                    <xdr:col>24</xdr:col>
                    <xdr:colOff>47625</xdr:colOff>
                    <xdr:row>531</xdr:row>
                    <xdr:rowOff>200025</xdr:rowOff>
                  </from>
                  <to>
                    <xdr:col>24</xdr:col>
                    <xdr:colOff>257175</xdr:colOff>
                    <xdr:row>533</xdr:row>
                    <xdr:rowOff>19050</xdr:rowOff>
                  </to>
                </anchor>
              </controlPr>
            </control>
          </mc:Choice>
        </mc:AlternateContent>
        <mc:AlternateContent xmlns:mc="http://schemas.openxmlformats.org/markup-compatibility/2006">
          <mc:Choice Requires="x14">
            <control shapeId="4366" r:id="rId274" name="Check Box 1294">
              <controlPr defaultSize="0" autoFill="0" autoLine="0" autoPict="0">
                <anchor moveWithCells="1">
                  <from>
                    <xdr:col>25</xdr:col>
                    <xdr:colOff>47625</xdr:colOff>
                    <xdr:row>531</xdr:row>
                    <xdr:rowOff>200025</xdr:rowOff>
                  </from>
                  <to>
                    <xdr:col>25</xdr:col>
                    <xdr:colOff>257175</xdr:colOff>
                    <xdr:row>533</xdr:row>
                    <xdr:rowOff>19050</xdr:rowOff>
                  </to>
                </anchor>
              </controlPr>
            </control>
          </mc:Choice>
        </mc:AlternateContent>
        <mc:AlternateContent xmlns:mc="http://schemas.openxmlformats.org/markup-compatibility/2006">
          <mc:Choice Requires="x14">
            <control shapeId="4367" r:id="rId275" name="Check Box 1295">
              <controlPr defaultSize="0" autoFill="0" autoLine="0" autoPict="0">
                <anchor moveWithCells="1">
                  <from>
                    <xdr:col>23</xdr:col>
                    <xdr:colOff>47625</xdr:colOff>
                    <xdr:row>535</xdr:row>
                    <xdr:rowOff>180975</xdr:rowOff>
                  </from>
                  <to>
                    <xdr:col>23</xdr:col>
                    <xdr:colOff>257175</xdr:colOff>
                    <xdr:row>537</xdr:row>
                    <xdr:rowOff>0</xdr:rowOff>
                  </to>
                </anchor>
              </controlPr>
            </control>
          </mc:Choice>
        </mc:AlternateContent>
        <mc:AlternateContent xmlns:mc="http://schemas.openxmlformats.org/markup-compatibility/2006">
          <mc:Choice Requires="x14">
            <control shapeId="4368" r:id="rId276" name="Check Box 1296">
              <controlPr defaultSize="0" autoFill="0" autoLine="0" autoPict="0">
                <anchor moveWithCells="1">
                  <from>
                    <xdr:col>24</xdr:col>
                    <xdr:colOff>47625</xdr:colOff>
                    <xdr:row>535</xdr:row>
                    <xdr:rowOff>180975</xdr:rowOff>
                  </from>
                  <to>
                    <xdr:col>24</xdr:col>
                    <xdr:colOff>257175</xdr:colOff>
                    <xdr:row>537</xdr:row>
                    <xdr:rowOff>0</xdr:rowOff>
                  </to>
                </anchor>
              </controlPr>
            </control>
          </mc:Choice>
        </mc:AlternateContent>
        <mc:AlternateContent xmlns:mc="http://schemas.openxmlformats.org/markup-compatibility/2006">
          <mc:Choice Requires="x14">
            <control shapeId="4369" r:id="rId277" name="Check Box 1297">
              <controlPr defaultSize="0" autoFill="0" autoLine="0" autoPict="0">
                <anchor moveWithCells="1">
                  <from>
                    <xdr:col>25</xdr:col>
                    <xdr:colOff>47625</xdr:colOff>
                    <xdr:row>535</xdr:row>
                    <xdr:rowOff>180975</xdr:rowOff>
                  </from>
                  <to>
                    <xdr:col>25</xdr:col>
                    <xdr:colOff>257175</xdr:colOff>
                    <xdr:row>537</xdr:row>
                    <xdr:rowOff>0</xdr:rowOff>
                  </to>
                </anchor>
              </controlPr>
            </control>
          </mc:Choice>
        </mc:AlternateContent>
        <mc:AlternateContent xmlns:mc="http://schemas.openxmlformats.org/markup-compatibility/2006">
          <mc:Choice Requires="x14">
            <control shapeId="4370" r:id="rId278" name="Check Box 1298">
              <controlPr defaultSize="0" autoFill="0" autoLine="0" autoPict="0">
                <anchor moveWithCells="1">
                  <from>
                    <xdr:col>25</xdr:col>
                    <xdr:colOff>47625</xdr:colOff>
                    <xdr:row>541</xdr:row>
                    <xdr:rowOff>57150</xdr:rowOff>
                  </from>
                  <to>
                    <xdr:col>25</xdr:col>
                    <xdr:colOff>257175</xdr:colOff>
                    <xdr:row>542</xdr:row>
                    <xdr:rowOff>85725</xdr:rowOff>
                  </to>
                </anchor>
              </controlPr>
            </control>
          </mc:Choice>
        </mc:AlternateContent>
        <mc:AlternateContent xmlns:mc="http://schemas.openxmlformats.org/markup-compatibility/2006">
          <mc:Choice Requires="x14">
            <control shapeId="4371" r:id="rId279" name="Check Box 1299">
              <controlPr defaultSize="0" autoFill="0" autoLine="0" autoPict="0">
                <anchor moveWithCells="1">
                  <from>
                    <xdr:col>25</xdr:col>
                    <xdr:colOff>47625</xdr:colOff>
                    <xdr:row>564</xdr:row>
                    <xdr:rowOff>0</xdr:rowOff>
                  </from>
                  <to>
                    <xdr:col>25</xdr:col>
                    <xdr:colOff>257175</xdr:colOff>
                    <xdr:row>565</xdr:row>
                    <xdr:rowOff>28575</xdr:rowOff>
                  </to>
                </anchor>
              </controlPr>
            </control>
          </mc:Choice>
        </mc:AlternateContent>
        <mc:AlternateContent xmlns:mc="http://schemas.openxmlformats.org/markup-compatibility/2006">
          <mc:Choice Requires="x14">
            <control shapeId="4372" r:id="rId280" name="Check Box 1300">
              <controlPr defaultSize="0" autoFill="0" autoLine="0" autoPict="0">
                <anchor moveWithCells="1">
                  <from>
                    <xdr:col>25</xdr:col>
                    <xdr:colOff>47625</xdr:colOff>
                    <xdr:row>569</xdr:row>
                    <xdr:rowOff>200025</xdr:rowOff>
                  </from>
                  <to>
                    <xdr:col>25</xdr:col>
                    <xdr:colOff>257175</xdr:colOff>
                    <xdr:row>571</xdr:row>
                    <xdr:rowOff>19050</xdr:rowOff>
                  </to>
                </anchor>
              </controlPr>
            </control>
          </mc:Choice>
        </mc:AlternateContent>
        <mc:AlternateContent xmlns:mc="http://schemas.openxmlformats.org/markup-compatibility/2006">
          <mc:Choice Requires="x14">
            <control shapeId="4373" r:id="rId281" name="Check Box 1301">
              <controlPr defaultSize="0" autoFill="0" autoLine="0" autoPict="0">
                <anchor moveWithCells="1">
                  <from>
                    <xdr:col>25</xdr:col>
                    <xdr:colOff>47625</xdr:colOff>
                    <xdr:row>591</xdr:row>
                    <xdr:rowOff>95250</xdr:rowOff>
                  </from>
                  <to>
                    <xdr:col>25</xdr:col>
                    <xdr:colOff>257175</xdr:colOff>
                    <xdr:row>592</xdr:row>
                    <xdr:rowOff>123825</xdr:rowOff>
                  </to>
                </anchor>
              </controlPr>
            </control>
          </mc:Choice>
        </mc:AlternateContent>
        <mc:AlternateContent xmlns:mc="http://schemas.openxmlformats.org/markup-compatibility/2006">
          <mc:Choice Requires="x14">
            <control shapeId="4374" r:id="rId282" name="Check Box 1302">
              <controlPr defaultSize="0" autoFill="0" autoLine="0" autoPict="0">
                <anchor moveWithCells="1">
                  <from>
                    <xdr:col>25</xdr:col>
                    <xdr:colOff>47625</xdr:colOff>
                    <xdr:row>589</xdr:row>
                    <xdr:rowOff>95250</xdr:rowOff>
                  </from>
                  <to>
                    <xdr:col>25</xdr:col>
                    <xdr:colOff>257175</xdr:colOff>
                    <xdr:row>590</xdr:row>
                    <xdr:rowOff>123825</xdr:rowOff>
                  </to>
                </anchor>
              </controlPr>
            </control>
          </mc:Choice>
        </mc:AlternateContent>
        <mc:AlternateContent xmlns:mc="http://schemas.openxmlformats.org/markup-compatibility/2006">
          <mc:Choice Requires="x14">
            <control shapeId="4375" r:id="rId283" name="Check Box 1303">
              <controlPr defaultSize="0" autoFill="0" autoLine="0" autoPict="0">
                <anchor moveWithCells="1">
                  <from>
                    <xdr:col>23</xdr:col>
                    <xdr:colOff>47625</xdr:colOff>
                    <xdr:row>575</xdr:row>
                    <xdr:rowOff>85725</xdr:rowOff>
                  </from>
                  <to>
                    <xdr:col>23</xdr:col>
                    <xdr:colOff>257175</xdr:colOff>
                    <xdr:row>576</xdr:row>
                    <xdr:rowOff>123825</xdr:rowOff>
                  </to>
                </anchor>
              </controlPr>
            </control>
          </mc:Choice>
        </mc:AlternateContent>
        <mc:AlternateContent xmlns:mc="http://schemas.openxmlformats.org/markup-compatibility/2006">
          <mc:Choice Requires="x14">
            <control shapeId="4376" r:id="rId284" name="Check Box 1304">
              <controlPr defaultSize="0" autoFill="0" autoLine="0" autoPict="0">
                <anchor moveWithCells="1">
                  <from>
                    <xdr:col>24</xdr:col>
                    <xdr:colOff>47625</xdr:colOff>
                    <xdr:row>575</xdr:row>
                    <xdr:rowOff>85725</xdr:rowOff>
                  </from>
                  <to>
                    <xdr:col>24</xdr:col>
                    <xdr:colOff>257175</xdr:colOff>
                    <xdr:row>576</xdr:row>
                    <xdr:rowOff>123825</xdr:rowOff>
                  </to>
                </anchor>
              </controlPr>
            </control>
          </mc:Choice>
        </mc:AlternateContent>
        <mc:AlternateContent xmlns:mc="http://schemas.openxmlformats.org/markup-compatibility/2006">
          <mc:Choice Requires="x14">
            <control shapeId="4377" r:id="rId285" name="Check Box 1305">
              <controlPr defaultSize="0" autoFill="0" autoLine="0" autoPict="0">
                <anchor moveWithCells="1">
                  <from>
                    <xdr:col>23</xdr:col>
                    <xdr:colOff>47625</xdr:colOff>
                    <xdr:row>697</xdr:row>
                    <xdr:rowOff>95250</xdr:rowOff>
                  </from>
                  <to>
                    <xdr:col>23</xdr:col>
                    <xdr:colOff>257175</xdr:colOff>
                    <xdr:row>698</xdr:row>
                    <xdr:rowOff>123825</xdr:rowOff>
                  </to>
                </anchor>
              </controlPr>
            </control>
          </mc:Choice>
        </mc:AlternateContent>
        <mc:AlternateContent xmlns:mc="http://schemas.openxmlformats.org/markup-compatibility/2006">
          <mc:Choice Requires="x14">
            <control shapeId="4378" r:id="rId286" name="Check Box 1306">
              <controlPr defaultSize="0" autoFill="0" autoLine="0" autoPict="0">
                <anchor moveWithCells="1">
                  <from>
                    <xdr:col>24</xdr:col>
                    <xdr:colOff>47625</xdr:colOff>
                    <xdr:row>697</xdr:row>
                    <xdr:rowOff>95250</xdr:rowOff>
                  </from>
                  <to>
                    <xdr:col>24</xdr:col>
                    <xdr:colOff>257175</xdr:colOff>
                    <xdr:row>698</xdr:row>
                    <xdr:rowOff>123825</xdr:rowOff>
                  </to>
                </anchor>
              </controlPr>
            </control>
          </mc:Choice>
        </mc:AlternateContent>
        <mc:AlternateContent xmlns:mc="http://schemas.openxmlformats.org/markup-compatibility/2006">
          <mc:Choice Requires="x14">
            <control shapeId="4379" r:id="rId287" name="Check Box 1307">
              <controlPr defaultSize="0" autoFill="0" autoLine="0" autoPict="0">
                <anchor moveWithCells="1">
                  <from>
                    <xdr:col>25</xdr:col>
                    <xdr:colOff>47625</xdr:colOff>
                    <xdr:row>697</xdr:row>
                    <xdr:rowOff>95250</xdr:rowOff>
                  </from>
                  <to>
                    <xdr:col>25</xdr:col>
                    <xdr:colOff>257175</xdr:colOff>
                    <xdr:row>698</xdr:row>
                    <xdr:rowOff>123825</xdr:rowOff>
                  </to>
                </anchor>
              </controlPr>
            </control>
          </mc:Choice>
        </mc:AlternateContent>
        <mc:AlternateContent xmlns:mc="http://schemas.openxmlformats.org/markup-compatibility/2006">
          <mc:Choice Requires="x14">
            <control shapeId="4380" r:id="rId288" name="Check Box 1308">
              <controlPr defaultSize="0" autoFill="0" autoLine="0" autoPict="0">
                <anchor moveWithCells="1">
                  <from>
                    <xdr:col>23</xdr:col>
                    <xdr:colOff>47625</xdr:colOff>
                    <xdr:row>692</xdr:row>
                    <xdr:rowOff>95250</xdr:rowOff>
                  </from>
                  <to>
                    <xdr:col>23</xdr:col>
                    <xdr:colOff>257175</xdr:colOff>
                    <xdr:row>693</xdr:row>
                    <xdr:rowOff>123825</xdr:rowOff>
                  </to>
                </anchor>
              </controlPr>
            </control>
          </mc:Choice>
        </mc:AlternateContent>
        <mc:AlternateContent xmlns:mc="http://schemas.openxmlformats.org/markup-compatibility/2006">
          <mc:Choice Requires="x14">
            <control shapeId="4381" r:id="rId289" name="Check Box 1309">
              <controlPr defaultSize="0" autoFill="0" autoLine="0" autoPict="0">
                <anchor moveWithCells="1">
                  <from>
                    <xdr:col>24</xdr:col>
                    <xdr:colOff>47625</xdr:colOff>
                    <xdr:row>692</xdr:row>
                    <xdr:rowOff>95250</xdr:rowOff>
                  </from>
                  <to>
                    <xdr:col>24</xdr:col>
                    <xdr:colOff>257175</xdr:colOff>
                    <xdr:row>693</xdr:row>
                    <xdr:rowOff>123825</xdr:rowOff>
                  </to>
                </anchor>
              </controlPr>
            </control>
          </mc:Choice>
        </mc:AlternateContent>
        <mc:AlternateContent xmlns:mc="http://schemas.openxmlformats.org/markup-compatibility/2006">
          <mc:Choice Requires="x14">
            <control shapeId="4382" r:id="rId290" name="Check Box 1310">
              <controlPr defaultSize="0" autoFill="0" autoLine="0" autoPict="0">
                <anchor moveWithCells="1">
                  <from>
                    <xdr:col>25</xdr:col>
                    <xdr:colOff>47625</xdr:colOff>
                    <xdr:row>692</xdr:row>
                    <xdr:rowOff>95250</xdr:rowOff>
                  </from>
                  <to>
                    <xdr:col>25</xdr:col>
                    <xdr:colOff>257175</xdr:colOff>
                    <xdr:row>693</xdr:row>
                    <xdr:rowOff>123825</xdr:rowOff>
                  </to>
                </anchor>
              </controlPr>
            </control>
          </mc:Choice>
        </mc:AlternateContent>
        <mc:AlternateContent xmlns:mc="http://schemas.openxmlformats.org/markup-compatibility/2006">
          <mc:Choice Requires="x14">
            <control shapeId="4383" r:id="rId291" name="Check Box 1311">
              <controlPr defaultSize="0" autoFill="0" autoLine="0" autoPict="0">
                <anchor moveWithCells="1">
                  <from>
                    <xdr:col>23</xdr:col>
                    <xdr:colOff>47625</xdr:colOff>
                    <xdr:row>694</xdr:row>
                    <xdr:rowOff>200025</xdr:rowOff>
                  </from>
                  <to>
                    <xdr:col>23</xdr:col>
                    <xdr:colOff>257175</xdr:colOff>
                    <xdr:row>696</xdr:row>
                    <xdr:rowOff>19050</xdr:rowOff>
                  </to>
                </anchor>
              </controlPr>
            </control>
          </mc:Choice>
        </mc:AlternateContent>
        <mc:AlternateContent xmlns:mc="http://schemas.openxmlformats.org/markup-compatibility/2006">
          <mc:Choice Requires="x14">
            <control shapeId="4384" r:id="rId292" name="Check Box 1312">
              <controlPr defaultSize="0" autoFill="0" autoLine="0" autoPict="0">
                <anchor moveWithCells="1">
                  <from>
                    <xdr:col>24</xdr:col>
                    <xdr:colOff>47625</xdr:colOff>
                    <xdr:row>694</xdr:row>
                    <xdr:rowOff>200025</xdr:rowOff>
                  </from>
                  <to>
                    <xdr:col>24</xdr:col>
                    <xdr:colOff>257175</xdr:colOff>
                    <xdr:row>696</xdr:row>
                    <xdr:rowOff>19050</xdr:rowOff>
                  </to>
                </anchor>
              </controlPr>
            </control>
          </mc:Choice>
        </mc:AlternateContent>
        <mc:AlternateContent xmlns:mc="http://schemas.openxmlformats.org/markup-compatibility/2006">
          <mc:Choice Requires="x14">
            <control shapeId="4385" r:id="rId293" name="Check Box 1313">
              <controlPr defaultSize="0" autoFill="0" autoLine="0" autoPict="0">
                <anchor moveWithCells="1">
                  <from>
                    <xdr:col>25</xdr:col>
                    <xdr:colOff>47625</xdr:colOff>
                    <xdr:row>694</xdr:row>
                    <xdr:rowOff>200025</xdr:rowOff>
                  </from>
                  <to>
                    <xdr:col>25</xdr:col>
                    <xdr:colOff>257175</xdr:colOff>
                    <xdr:row>696</xdr:row>
                    <xdr:rowOff>19050</xdr:rowOff>
                  </to>
                </anchor>
              </controlPr>
            </control>
          </mc:Choice>
        </mc:AlternateContent>
        <mc:AlternateContent xmlns:mc="http://schemas.openxmlformats.org/markup-compatibility/2006">
          <mc:Choice Requires="x14">
            <control shapeId="4386" r:id="rId294" name="Check Box 1314">
              <controlPr defaultSize="0" autoFill="0" autoLine="0" autoPict="0">
                <anchor moveWithCells="1">
                  <from>
                    <xdr:col>23</xdr:col>
                    <xdr:colOff>47625</xdr:colOff>
                    <xdr:row>688</xdr:row>
                    <xdr:rowOff>200025</xdr:rowOff>
                  </from>
                  <to>
                    <xdr:col>23</xdr:col>
                    <xdr:colOff>257175</xdr:colOff>
                    <xdr:row>690</xdr:row>
                    <xdr:rowOff>19050</xdr:rowOff>
                  </to>
                </anchor>
              </controlPr>
            </control>
          </mc:Choice>
        </mc:AlternateContent>
        <mc:AlternateContent xmlns:mc="http://schemas.openxmlformats.org/markup-compatibility/2006">
          <mc:Choice Requires="x14">
            <control shapeId="4387" r:id="rId295" name="Check Box 1315">
              <controlPr defaultSize="0" autoFill="0" autoLine="0" autoPict="0">
                <anchor moveWithCells="1">
                  <from>
                    <xdr:col>24</xdr:col>
                    <xdr:colOff>47625</xdr:colOff>
                    <xdr:row>688</xdr:row>
                    <xdr:rowOff>200025</xdr:rowOff>
                  </from>
                  <to>
                    <xdr:col>24</xdr:col>
                    <xdr:colOff>257175</xdr:colOff>
                    <xdr:row>690</xdr:row>
                    <xdr:rowOff>19050</xdr:rowOff>
                  </to>
                </anchor>
              </controlPr>
            </control>
          </mc:Choice>
        </mc:AlternateContent>
        <mc:AlternateContent xmlns:mc="http://schemas.openxmlformats.org/markup-compatibility/2006">
          <mc:Choice Requires="x14">
            <control shapeId="4388" r:id="rId296" name="Check Box 1316">
              <controlPr defaultSize="0" autoFill="0" autoLine="0" autoPict="0">
                <anchor moveWithCells="1">
                  <from>
                    <xdr:col>25</xdr:col>
                    <xdr:colOff>47625</xdr:colOff>
                    <xdr:row>688</xdr:row>
                    <xdr:rowOff>200025</xdr:rowOff>
                  </from>
                  <to>
                    <xdr:col>25</xdr:col>
                    <xdr:colOff>257175</xdr:colOff>
                    <xdr:row>690</xdr:row>
                    <xdr:rowOff>19050</xdr:rowOff>
                  </to>
                </anchor>
              </controlPr>
            </control>
          </mc:Choice>
        </mc:AlternateContent>
        <mc:AlternateContent xmlns:mc="http://schemas.openxmlformats.org/markup-compatibility/2006">
          <mc:Choice Requires="x14">
            <control shapeId="4389" r:id="rId297" name="Check Box 1317">
              <controlPr defaultSize="0" autoFill="0" autoLine="0" autoPict="0">
                <anchor moveWithCells="1">
                  <from>
                    <xdr:col>25</xdr:col>
                    <xdr:colOff>47625</xdr:colOff>
                    <xdr:row>722</xdr:row>
                    <xdr:rowOff>76200</xdr:rowOff>
                  </from>
                  <to>
                    <xdr:col>25</xdr:col>
                    <xdr:colOff>257175</xdr:colOff>
                    <xdr:row>723</xdr:row>
                    <xdr:rowOff>104775</xdr:rowOff>
                  </to>
                </anchor>
              </controlPr>
            </control>
          </mc:Choice>
        </mc:AlternateContent>
        <mc:AlternateContent xmlns:mc="http://schemas.openxmlformats.org/markup-compatibility/2006">
          <mc:Choice Requires="x14">
            <control shapeId="4390" r:id="rId298" name="Check Box 1318">
              <controlPr defaultSize="0" autoFill="0" autoLine="0" autoPict="0">
                <anchor moveWithCells="1">
                  <from>
                    <xdr:col>23</xdr:col>
                    <xdr:colOff>47625</xdr:colOff>
                    <xdr:row>620</xdr:row>
                    <xdr:rowOff>95250</xdr:rowOff>
                  </from>
                  <to>
                    <xdr:col>23</xdr:col>
                    <xdr:colOff>257175</xdr:colOff>
                    <xdr:row>621</xdr:row>
                    <xdr:rowOff>123825</xdr:rowOff>
                  </to>
                </anchor>
              </controlPr>
            </control>
          </mc:Choice>
        </mc:AlternateContent>
        <mc:AlternateContent xmlns:mc="http://schemas.openxmlformats.org/markup-compatibility/2006">
          <mc:Choice Requires="x14">
            <control shapeId="4391" r:id="rId299" name="Check Box 1319">
              <controlPr defaultSize="0" autoFill="0" autoLine="0" autoPict="0">
                <anchor moveWithCells="1">
                  <from>
                    <xdr:col>24</xdr:col>
                    <xdr:colOff>47625</xdr:colOff>
                    <xdr:row>620</xdr:row>
                    <xdr:rowOff>95250</xdr:rowOff>
                  </from>
                  <to>
                    <xdr:col>24</xdr:col>
                    <xdr:colOff>257175</xdr:colOff>
                    <xdr:row>621</xdr:row>
                    <xdr:rowOff>123825</xdr:rowOff>
                  </to>
                </anchor>
              </controlPr>
            </control>
          </mc:Choice>
        </mc:AlternateContent>
        <mc:AlternateContent xmlns:mc="http://schemas.openxmlformats.org/markup-compatibility/2006">
          <mc:Choice Requires="x14">
            <control shapeId="4392" r:id="rId300" name="Check Box 1320">
              <controlPr defaultSize="0" autoFill="0" autoLine="0" autoPict="0">
                <anchor moveWithCells="1">
                  <from>
                    <xdr:col>25</xdr:col>
                    <xdr:colOff>47625</xdr:colOff>
                    <xdr:row>620</xdr:row>
                    <xdr:rowOff>95250</xdr:rowOff>
                  </from>
                  <to>
                    <xdr:col>25</xdr:col>
                    <xdr:colOff>257175</xdr:colOff>
                    <xdr:row>621</xdr:row>
                    <xdr:rowOff>123825</xdr:rowOff>
                  </to>
                </anchor>
              </controlPr>
            </control>
          </mc:Choice>
        </mc:AlternateContent>
        <mc:AlternateContent xmlns:mc="http://schemas.openxmlformats.org/markup-compatibility/2006">
          <mc:Choice Requires="x14">
            <control shapeId="4393" r:id="rId301" name="Check Box 1321">
              <controlPr defaultSize="0" autoFill="0" autoLine="0" autoPict="0">
                <anchor moveWithCells="1">
                  <from>
                    <xdr:col>25</xdr:col>
                    <xdr:colOff>47625</xdr:colOff>
                    <xdr:row>622</xdr:row>
                    <xdr:rowOff>200025</xdr:rowOff>
                  </from>
                  <to>
                    <xdr:col>25</xdr:col>
                    <xdr:colOff>257175</xdr:colOff>
                    <xdr:row>624</xdr:row>
                    <xdr:rowOff>19050</xdr:rowOff>
                  </to>
                </anchor>
              </controlPr>
            </control>
          </mc:Choice>
        </mc:AlternateContent>
        <mc:AlternateContent xmlns:mc="http://schemas.openxmlformats.org/markup-compatibility/2006">
          <mc:Choice Requires="x14">
            <control shapeId="4394" r:id="rId302" name="Check Box 1322">
              <controlPr defaultSize="0" autoFill="0" autoLine="0" autoPict="0">
                <anchor moveWithCells="1">
                  <from>
                    <xdr:col>25</xdr:col>
                    <xdr:colOff>47625</xdr:colOff>
                    <xdr:row>625</xdr:row>
                    <xdr:rowOff>200025</xdr:rowOff>
                  </from>
                  <to>
                    <xdr:col>25</xdr:col>
                    <xdr:colOff>257175</xdr:colOff>
                    <xdr:row>627</xdr:row>
                    <xdr:rowOff>19050</xdr:rowOff>
                  </to>
                </anchor>
              </controlPr>
            </control>
          </mc:Choice>
        </mc:AlternateContent>
        <mc:AlternateContent xmlns:mc="http://schemas.openxmlformats.org/markup-compatibility/2006">
          <mc:Choice Requires="x14">
            <control shapeId="4395" r:id="rId303" name="Check Box 1323">
              <controlPr defaultSize="0" autoFill="0" autoLine="0" autoPict="0">
                <anchor moveWithCells="1">
                  <from>
                    <xdr:col>25</xdr:col>
                    <xdr:colOff>47625</xdr:colOff>
                    <xdr:row>613</xdr:row>
                    <xdr:rowOff>200025</xdr:rowOff>
                  </from>
                  <to>
                    <xdr:col>25</xdr:col>
                    <xdr:colOff>257175</xdr:colOff>
                    <xdr:row>615</xdr:row>
                    <xdr:rowOff>28575</xdr:rowOff>
                  </to>
                </anchor>
              </controlPr>
            </control>
          </mc:Choice>
        </mc:AlternateContent>
        <mc:AlternateContent xmlns:mc="http://schemas.openxmlformats.org/markup-compatibility/2006">
          <mc:Choice Requires="x14">
            <control shapeId="4396" r:id="rId304" name="Check Box 1324">
              <controlPr defaultSize="0" autoFill="0" autoLine="0" autoPict="0">
                <anchor moveWithCells="1">
                  <from>
                    <xdr:col>25</xdr:col>
                    <xdr:colOff>47625</xdr:colOff>
                    <xdr:row>617</xdr:row>
                    <xdr:rowOff>95250</xdr:rowOff>
                  </from>
                  <to>
                    <xdr:col>25</xdr:col>
                    <xdr:colOff>257175</xdr:colOff>
                    <xdr:row>618</xdr:row>
                    <xdr:rowOff>123825</xdr:rowOff>
                  </to>
                </anchor>
              </controlPr>
            </control>
          </mc:Choice>
        </mc:AlternateContent>
        <mc:AlternateContent xmlns:mc="http://schemas.openxmlformats.org/markup-compatibility/2006">
          <mc:Choice Requires="x14">
            <control shapeId="4404" r:id="rId305" name="Check Box 1332">
              <controlPr defaultSize="0" autoFill="0" autoLine="0" autoPict="0">
                <anchor moveWithCells="1">
                  <from>
                    <xdr:col>23</xdr:col>
                    <xdr:colOff>47625</xdr:colOff>
                    <xdr:row>756</xdr:row>
                    <xdr:rowOff>171450</xdr:rowOff>
                  </from>
                  <to>
                    <xdr:col>23</xdr:col>
                    <xdr:colOff>257175</xdr:colOff>
                    <xdr:row>757</xdr:row>
                    <xdr:rowOff>200025</xdr:rowOff>
                  </to>
                </anchor>
              </controlPr>
            </control>
          </mc:Choice>
        </mc:AlternateContent>
        <mc:AlternateContent xmlns:mc="http://schemas.openxmlformats.org/markup-compatibility/2006">
          <mc:Choice Requires="x14">
            <control shapeId="4405" r:id="rId306" name="Check Box 1333">
              <controlPr defaultSize="0" autoFill="0" autoLine="0" autoPict="0">
                <anchor moveWithCells="1">
                  <from>
                    <xdr:col>24</xdr:col>
                    <xdr:colOff>47625</xdr:colOff>
                    <xdr:row>756</xdr:row>
                    <xdr:rowOff>171450</xdr:rowOff>
                  </from>
                  <to>
                    <xdr:col>24</xdr:col>
                    <xdr:colOff>257175</xdr:colOff>
                    <xdr:row>757</xdr:row>
                    <xdr:rowOff>200025</xdr:rowOff>
                  </to>
                </anchor>
              </controlPr>
            </control>
          </mc:Choice>
        </mc:AlternateContent>
        <mc:AlternateContent xmlns:mc="http://schemas.openxmlformats.org/markup-compatibility/2006">
          <mc:Choice Requires="x14">
            <control shapeId="4406" r:id="rId307" name="Check Box 1334">
              <controlPr defaultSize="0" autoFill="0" autoLine="0" autoPict="0">
                <anchor moveWithCells="1">
                  <from>
                    <xdr:col>25</xdr:col>
                    <xdr:colOff>47625</xdr:colOff>
                    <xdr:row>756</xdr:row>
                    <xdr:rowOff>171450</xdr:rowOff>
                  </from>
                  <to>
                    <xdr:col>25</xdr:col>
                    <xdr:colOff>257175</xdr:colOff>
                    <xdr:row>757</xdr:row>
                    <xdr:rowOff>200025</xdr:rowOff>
                  </to>
                </anchor>
              </controlPr>
            </control>
          </mc:Choice>
        </mc:AlternateContent>
        <mc:AlternateContent xmlns:mc="http://schemas.openxmlformats.org/markup-compatibility/2006">
          <mc:Choice Requires="x14">
            <control shapeId="4407" r:id="rId308" name="Check Box 1335">
              <controlPr defaultSize="0" autoFill="0" autoLine="0" autoPict="0">
                <anchor moveWithCells="1">
                  <from>
                    <xdr:col>23</xdr:col>
                    <xdr:colOff>47625</xdr:colOff>
                    <xdr:row>760</xdr:row>
                    <xdr:rowOff>200025</xdr:rowOff>
                  </from>
                  <to>
                    <xdr:col>23</xdr:col>
                    <xdr:colOff>257175</xdr:colOff>
                    <xdr:row>762</xdr:row>
                    <xdr:rowOff>19050</xdr:rowOff>
                  </to>
                </anchor>
              </controlPr>
            </control>
          </mc:Choice>
        </mc:AlternateContent>
        <mc:AlternateContent xmlns:mc="http://schemas.openxmlformats.org/markup-compatibility/2006">
          <mc:Choice Requires="x14">
            <control shapeId="4408" r:id="rId309" name="Check Box 1336">
              <controlPr defaultSize="0" autoFill="0" autoLine="0" autoPict="0">
                <anchor moveWithCells="1">
                  <from>
                    <xdr:col>24</xdr:col>
                    <xdr:colOff>47625</xdr:colOff>
                    <xdr:row>760</xdr:row>
                    <xdr:rowOff>200025</xdr:rowOff>
                  </from>
                  <to>
                    <xdr:col>24</xdr:col>
                    <xdr:colOff>257175</xdr:colOff>
                    <xdr:row>762</xdr:row>
                    <xdr:rowOff>19050</xdr:rowOff>
                  </to>
                </anchor>
              </controlPr>
            </control>
          </mc:Choice>
        </mc:AlternateContent>
        <mc:AlternateContent xmlns:mc="http://schemas.openxmlformats.org/markup-compatibility/2006">
          <mc:Choice Requires="x14">
            <control shapeId="4409" r:id="rId310" name="Check Box 1337">
              <controlPr defaultSize="0" autoFill="0" autoLine="0" autoPict="0">
                <anchor moveWithCells="1">
                  <from>
                    <xdr:col>23</xdr:col>
                    <xdr:colOff>47625</xdr:colOff>
                    <xdr:row>763</xdr:row>
                    <xdr:rowOff>200025</xdr:rowOff>
                  </from>
                  <to>
                    <xdr:col>23</xdr:col>
                    <xdr:colOff>257175</xdr:colOff>
                    <xdr:row>765</xdr:row>
                    <xdr:rowOff>19050</xdr:rowOff>
                  </to>
                </anchor>
              </controlPr>
            </control>
          </mc:Choice>
        </mc:AlternateContent>
        <mc:AlternateContent xmlns:mc="http://schemas.openxmlformats.org/markup-compatibility/2006">
          <mc:Choice Requires="x14">
            <control shapeId="4410" r:id="rId311" name="Check Box 1338">
              <controlPr defaultSize="0" autoFill="0" autoLine="0" autoPict="0">
                <anchor moveWithCells="1">
                  <from>
                    <xdr:col>24</xdr:col>
                    <xdr:colOff>47625</xdr:colOff>
                    <xdr:row>763</xdr:row>
                    <xdr:rowOff>200025</xdr:rowOff>
                  </from>
                  <to>
                    <xdr:col>24</xdr:col>
                    <xdr:colOff>257175</xdr:colOff>
                    <xdr:row>765</xdr:row>
                    <xdr:rowOff>19050</xdr:rowOff>
                  </to>
                </anchor>
              </controlPr>
            </control>
          </mc:Choice>
        </mc:AlternateContent>
        <mc:AlternateContent xmlns:mc="http://schemas.openxmlformats.org/markup-compatibility/2006">
          <mc:Choice Requires="x14">
            <control shapeId="4411" r:id="rId312" name="Check Box 1339">
              <controlPr defaultSize="0" autoFill="0" autoLine="0" autoPict="0">
                <anchor moveWithCells="1">
                  <from>
                    <xdr:col>25</xdr:col>
                    <xdr:colOff>47625</xdr:colOff>
                    <xdr:row>760</xdr:row>
                    <xdr:rowOff>200025</xdr:rowOff>
                  </from>
                  <to>
                    <xdr:col>25</xdr:col>
                    <xdr:colOff>257175</xdr:colOff>
                    <xdr:row>762</xdr:row>
                    <xdr:rowOff>19050</xdr:rowOff>
                  </to>
                </anchor>
              </controlPr>
            </control>
          </mc:Choice>
        </mc:AlternateContent>
        <mc:AlternateContent xmlns:mc="http://schemas.openxmlformats.org/markup-compatibility/2006">
          <mc:Choice Requires="x14">
            <control shapeId="4412" r:id="rId313" name="Check Box 1340">
              <controlPr defaultSize="0" autoFill="0" autoLine="0" autoPict="0">
                <anchor moveWithCells="1">
                  <from>
                    <xdr:col>25</xdr:col>
                    <xdr:colOff>47625</xdr:colOff>
                    <xdr:row>763</xdr:row>
                    <xdr:rowOff>200025</xdr:rowOff>
                  </from>
                  <to>
                    <xdr:col>25</xdr:col>
                    <xdr:colOff>257175</xdr:colOff>
                    <xdr:row>765</xdr:row>
                    <xdr:rowOff>19050</xdr:rowOff>
                  </to>
                </anchor>
              </controlPr>
            </control>
          </mc:Choice>
        </mc:AlternateContent>
        <mc:AlternateContent xmlns:mc="http://schemas.openxmlformats.org/markup-compatibility/2006">
          <mc:Choice Requires="x14">
            <control shapeId="4426" r:id="rId314" name="Check Box 1354">
              <controlPr defaultSize="0" autoFill="0" autoLine="0" autoPict="0">
                <anchor moveWithCells="1">
                  <from>
                    <xdr:col>4</xdr:col>
                    <xdr:colOff>28575</xdr:colOff>
                    <xdr:row>730</xdr:row>
                    <xdr:rowOff>180975</xdr:rowOff>
                  </from>
                  <to>
                    <xdr:col>4</xdr:col>
                    <xdr:colOff>247650</xdr:colOff>
                    <xdr:row>732</xdr:row>
                    <xdr:rowOff>0</xdr:rowOff>
                  </to>
                </anchor>
              </controlPr>
            </control>
          </mc:Choice>
        </mc:AlternateContent>
        <mc:AlternateContent xmlns:mc="http://schemas.openxmlformats.org/markup-compatibility/2006">
          <mc:Choice Requires="x14">
            <control shapeId="4429" r:id="rId315" name="Check Box 1357">
              <controlPr defaultSize="0" autoFill="0" autoLine="0" autoPict="0">
                <anchor moveWithCells="1">
                  <from>
                    <xdr:col>23</xdr:col>
                    <xdr:colOff>57150</xdr:colOff>
                    <xdr:row>106</xdr:row>
                    <xdr:rowOff>0</xdr:rowOff>
                  </from>
                  <to>
                    <xdr:col>23</xdr:col>
                    <xdr:colOff>266700</xdr:colOff>
                    <xdr:row>107</xdr:row>
                    <xdr:rowOff>28575</xdr:rowOff>
                  </to>
                </anchor>
              </controlPr>
            </control>
          </mc:Choice>
        </mc:AlternateContent>
        <mc:AlternateContent xmlns:mc="http://schemas.openxmlformats.org/markup-compatibility/2006">
          <mc:Choice Requires="x14">
            <control shapeId="4430" r:id="rId316" name="Check Box 1358">
              <controlPr defaultSize="0" autoFill="0" autoLine="0" autoPict="0">
                <anchor moveWithCells="1">
                  <from>
                    <xdr:col>24</xdr:col>
                    <xdr:colOff>47625</xdr:colOff>
                    <xdr:row>106</xdr:row>
                    <xdr:rowOff>0</xdr:rowOff>
                  </from>
                  <to>
                    <xdr:col>24</xdr:col>
                    <xdr:colOff>257175</xdr:colOff>
                    <xdr:row>107</xdr:row>
                    <xdr:rowOff>28575</xdr:rowOff>
                  </to>
                </anchor>
              </controlPr>
            </control>
          </mc:Choice>
        </mc:AlternateContent>
        <mc:AlternateContent xmlns:mc="http://schemas.openxmlformats.org/markup-compatibility/2006">
          <mc:Choice Requires="x14">
            <control shapeId="4431" r:id="rId317" name="Check Box 1359">
              <controlPr defaultSize="0" autoFill="0" autoLine="0" autoPict="0">
                <anchor moveWithCells="1">
                  <from>
                    <xdr:col>23</xdr:col>
                    <xdr:colOff>47625</xdr:colOff>
                    <xdr:row>1150</xdr:row>
                    <xdr:rowOff>9525</xdr:rowOff>
                  </from>
                  <to>
                    <xdr:col>23</xdr:col>
                    <xdr:colOff>257175</xdr:colOff>
                    <xdr:row>1151</xdr:row>
                    <xdr:rowOff>57150</xdr:rowOff>
                  </to>
                </anchor>
              </controlPr>
            </control>
          </mc:Choice>
        </mc:AlternateContent>
        <mc:AlternateContent xmlns:mc="http://schemas.openxmlformats.org/markup-compatibility/2006">
          <mc:Choice Requires="x14">
            <control shapeId="4432" r:id="rId318" name="Check Box 1360">
              <controlPr defaultSize="0" autoFill="0" autoLine="0" autoPict="0">
                <anchor moveWithCells="1">
                  <from>
                    <xdr:col>24</xdr:col>
                    <xdr:colOff>47625</xdr:colOff>
                    <xdr:row>1150</xdr:row>
                    <xdr:rowOff>9525</xdr:rowOff>
                  </from>
                  <to>
                    <xdr:col>24</xdr:col>
                    <xdr:colOff>257175</xdr:colOff>
                    <xdr:row>1151</xdr:row>
                    <xdr:rowOff>57150</xdr:rowOff>
                  </to>
                </anchor>
              </controlPr>
            </control>
          </mc:Choice>
        </mc:AlternateContent>
        <mc:AlternateContent xmlns:mc="http://schemas.openxmlformats.org/markup-compatibility/2006">
          <mc:Choice Requires="x14">
            <control shapeId="4433" r:id="rId319" name="Check Box 1361">
              <controlPr defaultSize="0" autoFill="0" autoLine="0" autoPict="0">
                <anchor moveWithCells="1">
                  <from>
                    <xdr:col>25</xdr:col>
                    <xdr:colOff>47625</xdr:colOff>
                    <xdr:row>1150</xdr:row>
                    <xdr:rowOff>9525</xdr:rowOff>
                  </from>
                  <to>
                    <xdr:col>25</xdr:col>
                    <xdr:colOff>257175</xdr:colOff>
                    <xdr:row>1151</xdr:row>
                    <xdr:rowOff>57150</xdr:rowOff>
                  </to>
                </anchor>
              </controlPr>
            </control>
          </mc:Choice>
        </mc:AlternateContent>
        <mc:AlternateContent xmlns:mc="http://schemas.openxmlformats.org/markup-compatibility/2006">
          <mc:Choice Requires="x14">
            <control shapeId="4437" r:id="rId320" name="Check Box 1365">
              <controlPr defaultSize="0" autoFill="0" autoLine="0" autoPict="0">
                <anchor moveWithCells="1">
                  <from>
                    <xdr:col>23</xdr:col>
                    <xdr:colOff>47625</xdr:colOff>
                    <xdr:row>66</xdr:row>
                    <xdr:rowOff>85725</xdr:rowOff>
                  </from>
                  <to>
                    <xdr:col>23</xdr:col>
                    <xdr:colOff>257175</xdr:colOff>
                    <xdr:row>67</xdr:row>
                    <xdr:rowOff>114300</xdr:rowOff>
                  </to>
                </anchor>
              </controlPr>
            </control>
          </mc:Choice>
        </mc:AlternateContent>
        <mc:AlternateContent xmlns:mc="http://schemas.openxmlformats.org/markup-compatibility/2006">
          <mc:Choice Requires="x14">
            <control shapeId="4438" r:id="rId321" name="Check Box 1366">
              <controlPr defaultSize="0" autoFill="0" autoLine="0" autoPict="0">
                <anchor moveWithCells="1">
                  <from>
                    <xdr:col>24</xdr:col>
                    <xdr:colOff>47625</xdr:colOff>
                    <xdr:row>66</xdr:row>
                    <xdr:rowOff>85725</xdr:rowOff>
                  </from>
                  <to>
                    <xdr:col>24</xdr:col>
                    <xdr:colOff>257175</xdr:colOff>
                    <xdr:row>67</xdr:row>
                    <xdr:rowOff>114300</xdr:rowOff>
                  </to>
                </anchor>
              </controlPr>
            </control>
          </mc:Choice>
        </mc:AlternateContent>
        <mc:AlternateContent xmlns:mc="http://schemas.openxmlformats.org/markup-compatibility/2006">
          <mc:Choice Requires="x14">
            <control shapeId="4439" r:id="rId322" name="Check Box 1367">
              <controlPr defaultSize="0" autoFill="0" autoLine="0" autoPict="0">
                <anchor moveWithCells="1">
                  <from>
                    <xdr:col>23</xdr:col>
                    <xdr:colOff>47625</xdr:colOff>
                    <xdr:row>74</xdr:row>
                    <xdr:rowOff>200025</xdr:rowOff>
                  </from>
                  <to>
                    <xdr:col>23</xdr:col>
                    <xdr:colOff>257175</xdr:colOff>
                    <xdr:row>76</xdr:row>
                    <xdr:rowOff>19050</xdr:rowOff>
                  </to>
                </anchor>
              </controlPr>
            </control>
          </mc:Choice>
        </mc:AlternateContent>
        <mc:AlternateContent xmlns:mc="http://schemas.openxmlformats.org/markup-compatibility/2006">
          <mc:Choice Requires="x14">
            <control shapeId="4440" r:id="rId323" name="Check Box 1368">
              <controlPr defaultSize="0" autoFill="0" autoLine="0" autoPict="0">
                <anchor moveWithCells="1">
                  <from>
                    <xdr:col>24</xdr:col>
                    <xdr:colOff>47625</xdr:colOff>
                    <xdr:row>74</xdr:row>
                    <xdr:rowOff>200025</xdr:rowOff>
                  </from>
                  <to>
                    <xdr:col>24</xdr:col>
                    <xdr:colOff>257175</xdr:colOff>
                    <xdr:row>76</xdr:row>
                    <xdr:rowOff>19050</xdr:rowOff>
                  </to>
                </anchor>
              </controlPr>
            </control>
          </mc:Choice>
        </mc:AlternateContent>
        <mc:AlternateContent xmlns:mc="http://schemas.openxmlformats.org/markup-compatibility/2006">
          <mc:Choice Requires="x14">
            <control shapeId="4441" r:id="rId324" name="Check Box 1369">
              <controlPr defaultSize="0" autoFill="0" autoLine="0" autoPict="0">
                <anchor moveWithCells="1">
                  <from>
                    <xdr:col>23</xdr:col>
                    <xdr:colOff>47625</xdr:colOff>
                    <xdr:row>96</xdr:row>
                    <xdr:rowOff>85725</xdr:rowOff>
                  </from>
                  <to>
                    <xdr:col>23</xdr:col>
                    <xdr:colOff>257175</xdr:colOff>
                    <xdr:row>97</xdr:row>
                    <xdr:rowOff>114300</xdr:rowOff>
                  </to>
                </anchor>
              </controlPr>
            </control>
          </mc:Choice>
        </mc:AlternateContent>
        <mc:AlternateContent xmlns:mc="http://schemas.openxmlformats.org/markup-compatibility/2006">
          <mc:Choice Requires="x14">
            <control shapeId="4442" r:id="rId325" name="Check Box 1370">
              <controlPr defaultSize="0" autoFill="0" autoLine="0" autoPict="0">
                <anchor moveWithCells="1">
                  <from>
                    <xdr:col>24</xdr:col>
                    <xdr:colOff>47625</xdr:colOff>
                    <xdr:row>96</xdr:row>
                    <xdr:rowOff>85725</xdr:rowOff>
                  </from>
                  <to>
                    <xdr:col>24</xdr:col>
                    <xdr:colOff>257175</xdr:colOff>
                    <xdr:row>97</xdr:row>
                    <xdr:rowOff>114300</xdr:rowOff>
                  </to>
                </anchor>
              </controlPr>
            </control>
          </mc:Choice>
        </mc:AlternateContent>
        <mc:AlternateContent xmlns:mc="http://schemas.openxmlformats.org/markup-compatibility/2006">
          <mc:Choice Requires="x14">
            <control shapeId="4443" r:id="rId326" name="Check Box 1371">
              <controlPr defaultSize="0" autoFill="0" autoLine="0" autoPict="0">
                <anchor moveWithCells="1">
                  <from>
                    <xdr:col>23</xdr:col>
                    <xdr:colOff>47625</xdr:colOff>
                    <xdr:row>98</xdr:row>
                    <xdr:rowOff>85725</xdr:rowOff>
                  </from>
                  <to>
                    <xdr:col>23</xdr:col>
                    <xdr:colOff>257175</xdr:colOff>
                    <xdr:row>99</xdr:row>
                    <xdr:rowOff>114300</xdr:rowOff>
                  </to>
                </anchor>
              </controlPr>
            </control>
          </mc:Choice>
        </mc:AlternateContent>
        <mc:AlternateContent xmlns:mc="http://schemas.openxmlformats.org/markup-compatibility/2006">
          <mc:Choice Requires="x14">
            <control shapeId="4444" r:id="rId327" name="Check Box 1372">
              <controlPr defaultSize="0" autoFill="0" autoLine="0" autoPict="0">
                <anchor moveWithCells="1">
                  <from>
                    <xdr:col>24</xdr:col>
                    <xdr:colOff>47625</xdr:colOff>
                    <xdr:row>98</xdr:row>
                    <xdr:rowOff>85725</xdr:rowOff>
                  </from>
                  <to>
                    <xdr:col>24</xdr:col>
                    <xdr:colOff>257175</xdr:colOff>
                    <xdr:row>99</xdr:row>
                    <xdr:rowOff>114300</xdr:rowOff>
                  </to>
                </anchor>
              </controlPr>
            </control>
          </mc:Choice>
        </mc:AlternateContent>
        <mc:AlternateContent xmlns:mc="http://schemas.openxmlformats.org/markup-compatibility/2006">
          <mc:Choice Requires="x14">
            <control shapeId="4445" r:id="rId328" name="Check Box 1373">
              <controlPr defaultSize="0" autoFill="0" autoLine="0" autoPict="0">
                <anchor moveWithCells="1">
                  <from>
                    <xdr:col>23</xdr:col>
                    <xdr:colOff>47625</xdr:colOff>
                    <xdr:row>101</xdr:row>
                    <xdr:rowOff>200025</xdr:rowOff>
                  </from>
                  <to>
                    <xdr:col>23</xdr:col>
                    <xdr:colOff>257175</xdr:colOff>
                    <xdr:row>103</xdr:row>
                    <xdr:rowOff>19050</xdr:rowOff>
                  </to>
                </anchor>
              </controlPr>
            </control>
          </mc:Choice>
        </mc:AlternateContent>
        <mc:AlternateContent xmlns:mc="http://schemas.openxmlformats.org/markup-compatibility/2006">
          <mc:Choice Requires="x14">
            <control shapeId="4446" r:id="rId329" name="Check Box 1374">
              <controlPr defaultSize="0" autoFill="0" autoLine="0" autoPict="0">
                <anchor moveWithCells="1">
                  <from>
                    <xdr:col>24</xdr:col>
                    <xdr:colOff>47625</xdr:colOff>
                    <xdr:row>101</xdr:row>
                    <xdr:rowOff>200025</xdr:rowOff>
                  </from>
                  <to>
                    <xdr:col>24</xdr:col>
                    <xdr:colOff>257175</xdr:colOff>
                    <xdr:row>103</xdr:row>
                    <xdr:rowOff>19050</xdr:rowOff>
                  </to>
                </anchor>
              </controlPr>
            </control>
          </mc:Choice>
        </mc:AlternateContent>
        <mc:AlternateContent xmlns:mc="http://schemas.openxmlformats.org/markup-compatibility/2006">
          <mc:Choice Requires="x14">
            <control shapeId="4447" r:id="rId330" name="Check Box 1375">
              <controlPr defaultSize="0" autoFill="0" autoLine="0" autoPict="0">
                <anchor moveWithCells="1">
                  <from>
                    <xdr:col>23</xdr:col>
                    <xdr:colOff>47625</xdr:colOff>
                    <xdr:row>124</xdr:row>
                    <xdr:rowOff>200025</xdr:rowOff>
                  </from>
                  <to>
                    <xdr:col>23</xdr:col>
                    <xdr:colOff>257175</xdr:colOff>
                    <xdr:row>126</xdr:row>
                    <xdr:rowOff>19050</xdr:rowOff>
                  </to>
                </anchor>
              </controlPr>
            </control>
          </mc:Choice>
        </mc:AlternateContent>
        <mc:AlternateContent xmlns:mc="http://schemas.openxmlformats.org/markup-compatibility/2006">
          <mc:Choice Requires="x14">
            <control shapeId="4448" r:id="rId331" name="Check Box 1376">
              <controlPr defaultSize="0" autoFill="0" autoLine="0" autoPict="0">
                <anchor moveWithCells="1">
                  <from>
                    <xdr:col>24</xdr:col>
                    <xdr:colOff>47625</xdr:colOff>
                    <xdr:row>124</xdr:row>
                    <xdr:rowOff>200025</xdr:rowOff>
                  </from>
                  <to>
                    <xdr:col>24</xdr:col>
                    <xdr:colOff>257175</xdr:colOff>
                    <xdr:row>126</xdr:row>
                    <xdr:rowOff>19050</xdr:rowOff>
                  </to>
                </anchor>
              </controlPr>
            </control>
          </mc:Choice>
        </mc:AlternateContent>
        <mc:AlternateContent xmlns:mc="http://schemas.openxmlformats.org/markup-compatibility/2006">
          <mc:Choice Requires="x14">
            <control shapeId="4449" r:id="rId332" name="Check Box 1377">
              <controlPr defaultSize="0" autoFill="0" autoLine="0" autoPict="0">
                <anchor moveWithCells="1">
                  <from>
                    <xdr:col>23</xdr:col>
                    <xdr:colOff>47625</xdr:colOff>
                    <xdr:row>141</xdr:row>
                    <xdr:rowOff>85725</xdr:rowOff>
                  </from>
                  <to>
                    <xdr:col>23</xdr:col>
                    <xdr:colOff>257175</xdr:colOff>
                    <xdr:row>142</xdr:row>
                    <xdr:rowOff>114300</xdr:rowOff>
                  </to>
                </anchor>
              </controlPr>
            </control>
          </mc:Choice>
        </mc:AlternateContent>
        <mc:AlternateContent xmlns:mc="http://schemas.openxmlformats.org/markup-compatibility/2006">
          <mc:Choice Requires="x14">
            <control shapeId="4450" r:id="rId333" name="Check Box 1378">
              <controlPr defaultSize="0" autoFill="0" autoLine="0" autoPict="0">
                <anchor moveWithCells="1">
                  <from>
                    <xdr:col>24</xdr:col>
                    <xdr:colOff>47625</xdr:colOff>
                    <xdr:row>141</xdr:row>
                    <xdr:rowOff>85725</xdr:rowOff>
                  </from>
                  <to>
                    <xdr:col>24</xdr:col>
                    <xdr:colOff>257175</xdr:colOff>
                    <xdr:row>142</xdr:row>
                    <xdr:rowOff>114300</xdr:rowOff>
                  </to>
                </anchor>
              </controlPr>
            </control>
          </mc:Choice>
        </mc:AlternateContent>
        <mc:AlternateContent xmlns:mc="http://schemas.openxmlformats.org/markup-compatibility/2006">
          <mc:Choice Requires="x14">
            <control shapeId="4453" r:id="rId334" name="Check Box 1381">
              <controlPr defaultSize="0" autoFill="0" autoLine="0" autoPict="0">
                <anchor moveWithCells="1">
                  <from>
                    <xdr:col>23</xdr:col>
                    <xdr:colOff>47625</xdr:colOff>
                    <xdr:row>149</xdr:row>
                    <xdr:rowOff>85725</xdr:rowOff>
                  </from>
                  <to>
                    <xdr:col>23</xdr:col>
                    <xdr:colOff>257175</xdr:colOff>
                    <xdr:row>150</xdr:row>
                    <xdr:rowOff>114300</xdr:rowOff>
                  </to>
                </anchor>
              </controlPr>
            </control>
          </mc:Choice>
        </mc:AlternateContent>
        <mc:AlternateContent xmlns:mc="http://schemas.openxmlformats.org/markup-compatibility/2006">
          <mc:Choice Requires="x14">
            <control shapeId="4454" r:id="rId335" name="Check Box 1382">
              <controlPr defaultSize="0" autoFill="0" autoLine="0" autoPict="0">
                <anchor moveWithCells="1">
                  <from>
                    <xdr:col>24</xdr:col>
                    <xdr:colOff>47625</xdr:colOff>
                    <xdr:row>149</xdr:row>
                    <xdr:rowOff>85725</xdr:rowOff>
                  </from>
                  <to>
                    <xdr:col>24</xdr:col>
                    <xdr:colOff>257175</xdr:colOff>
                    <xdr:row>150</xdr:row>
                    <xdr:rowOff>114300</xdr:rowOff>
                  </to>
                </anchor>
              </controlPr>
            </control>
          </mc:Choice>
        </mc:AlternateContent>
        <mc:AlternateContent xmlns:mc="http://schemas.openxmlformats.org/markup-compatibility/2006">
          <mc:Choice Requires="x14">
            <control shapeId="4455" r:id="rId336" name="Check Box 1383">
              <controlPr defaultSize="0" autoFill="0" autoLine="0" autoPict="0">
                <anchor moveWithCells="1">
                  <from>
                    <xdr:col>23</xdr:col>
                    <xdr:colOff>47625</xdr:colOff>
                    <xdr:row>160</xdr:row>
                    <xdr:rowOff>85725</xdr:rowOff>
                  </from>
                  <to>
                    <xdr:col>23</xdr:col>
                    <xdr:colOff>257175</xdr:colOff>
                    <xdr:row>161</xdr:row>
                    <xdr:rowOff>114300</xdr:rowOff>
                  </to>
                </anchor>
              </controlPr>
            </control>
          </mc:Choice>
        </mc:AlternateContent>
        <mc:AlternateContent xmlns:mc="http://schemas.openxmlformats.org/markup-compatibility/2006">
          <mc:Choice Requires="x14">
            <control shapeId="4456" r:id="rId337" name="Check Box 1384">
              <controlPr defaultSize="0" autoFill="0" autoLine="0" autoPict="0">
                <anchor moveWithCells="1">
                  <from>
                    <xdr:col>24</xdr:col>
                    <xdr:colOff>47625</xdr:colOff>
                    <xdr:row>160</xdr:row>
                    <xdr:rowOff>85725</xdr:rowOff>
                  </from>
                  <to>
                    <xdr:col>24</xdr:col>
                    <xdr:colOff>257175</xdr:colOff>
                    <xdr:row>161</xdr:row>
                    <xdr:rowOff>114300</xdr:rowOff>
                  </to>
                </anchor>
              </controlPr>
            </control>
          </mc:Choice>
        </mc:AlternateContent>
        <mc:AlternateContent xmlns:mc="http://schemas.openxmlformats.org/markup-compatibility/2006">
          <mc:Choice Requires="x14">
            <control shapeId="4457" r:id="rId338" name="Check Box 1385">
              <controlPr defaultSize="0" autoFill="0" autoLine="0" autoPict="0">
                <anchor moveWithCells="1">
                  <from>
                    <xdr:col>23</xdr:col>
                    <xdr:colOff>47625</xdr:colOff>
                    <xdr:row>168</xdr:row>
                    <xdr:rowOff>85725</xdr:rowOff>
                  </from>
                  <to>
                    <xdr:col>23</xdr:col>
                    <xdr:colOff>257175</xdr:colOff>
                    <xdr:row>169</xdr:row>
                    <xdr:rowOff>114300</xdr:rowOff>
                  </to>
                </anchor>
              </controlPr>
            </control>
          </mc:Choice>
        </mc:AlternateContent>
        <mc:AlternateContent xmlns:mc="http://schemas.openxmlformats.org/markup-compatibility/2006">
          <mc:Choice Requires="x14">
            <control shapeId="4458" r:id="rId339" name="Check Box 1386">
              <controlPr defaultSize="0" autoFill="0" autoLine="0" autoPict="0">
                <anchor moveWithCells="1">
                  <from>
                    <xdr:col>24</xdr:col>
                    <xdr:colOff>47625</xdr:colOff>
                    <xdr:row>168</xdr:row>
                    <xdr:rowOff>85725</xdr:rowOff>
                  </from>
                  <to>
                    <xdr:col>24</xdr:col>
                    <xdr:colOff>257175</xdr:colOff>
                    <xdr:row>169</xdr:row>
                    <xdr:rowOff>114300</xdr:rowOff>
                  </to>
                </anchor>
              </controlPr>
            </control>
          </mc:Choice>
        </mc:AlternateContent>
        <mc:AlternateContent xmlns:mc="http://schemas.openxmlformats.org/markup-compatibility/2006">
          <mc:Choice Requires="x14">
            <control shapeId="4459" r:id="rId340" name="Check Box 1387">
              <controlPr defaultSize="0" autoFill="0" autoLine="0" autoPict="0">
                <anchor moveWithCells="1">
                  <from>
                    <xdr:col>23</xdr:col>
                    <xdr:colOff>47625</xdr:colOff>
                    <xdr:row>180</xdr:row>
                    <xdr:rowOff>200025</xdr:rowOff>
                  </from>
                  <to>
                    <xdr:col>23</xdr:col>
                    <xdr:colOff>257175</xdr:colOff>
                    <xdr:row>182</xdr:row>
                    <xdr:rowOff>19050</xdr:rowOff>
                  </to>
                </anchor>
              </controlPr>
            </control>
          </mc:Choice>
        </mc:AlternateContent>
        <mc:AlternateContent xmlns:mc="http://schemas.openxmlformats.org/markup-compatibility/2006">
          <mc:Choice Requires="x14">
            <control shapeId="4460" r:id="rId341" name="Check Box 1388">
              <controlPr defaultSize="0" autoFill="0" autoLine="0" autoPict="0">
                <anchor moveWithCells="1">
                  <from>
                    <xdr:col>24</xdr:col>
                    <xdr:colOff>47625</xdr:colOff>
                    <xdr:row>180</xdr:row>
                    <xdr:rowOff>200025</xdr:rowOff>
                  </from>
                  <to>
                    <xdr:col>24</xdr:col>
                    <xdr:colOff>257175</xdr:colOff>
                    <xdr:row>182</xdr:row>
                    <xdr:rowOff>19050</xdr:rowOff>
                  </to>
                </anchor>
              </controlPr>
            </control>
          </mc:Choice>
        </mc:AlternateContent>
        <mc:AlternateContent xmlns:mc="http://schemas.openxmlformats.org/markup-compatibility/2006">
          <mc:Choice Requires="x14">
            <control shapeId="4463" r:id="rId342" name="Check Box 1391">
              <controlPr defaultSize="0" autoFill="0" autoLine="0" autoPict="0">
                <anchor moveWithCells="1">
                  <from>
                    <xdr:col>23</xdr:col>
                    <xdr:colOff>47625</xdr:colOff>
                    <xdr:row>338</xdr:row>
                    <xdr:rowOff>85725</xdr:rowOff>
                  </from>
                  <to>
                    <xdr:col>23</xdr:col>
                    <xdr:colOff>257175</xdr:colOff>
                    <xdr:row>339</xdr:row>
                    <xdr:rowOff>114300</xdr:rowOff>
                  </to>
                </anchor>
              </controlPr>
            </control>
          </mc:Choice>
        </mc:AlternateContent>
        <mc:AlternateContent xmlns:mc="http://schemas.openxmlformats.org/markup-compatibility/2006">
          <mc:Choice Requires="x14">
            <control shapeId="4464" r:id="rId343" name="Check Box 1392">
              <controlPr defaultSize="0" autoFill="0" autoLine="0" autoPict="0">
                <anchor moveWithCells="1">
                  <from>
                    <xdr:col>24</xdr:col>
                    <xdr:colOff>47625</xdr:colOff>
                    <xdr:row>338</xdr:row>
                    <xdr:rowOff>85725</xdr:rowOff>
                  </from>
                  <to>
                    <xdr:col>24</xdr:col>
                    <xdr:colOff>257175</xdr:colOff>
                    <xdr:row>339</xdr:row>
                    <xdr:rowOff>114300</xdr:rowOff>
                  </to>
                </anchor>
              </controlPr>
            </control>
          </mc:Choice>
        </mc:AlternateContent>
        <mc:AlternateContent xmlns:mc="http://schemas.openxmlformats.org/markup-compatibility/2006">
          <mc:Choice Requires="x14">
            <control shapeId="4465" r:id="rId344" name="Check Box 1393">
              <controlPr defaultSize="0" autoFill="0" autoLine="0" autoPict="0">
                <anchor moveWithCells="1">
                  <from>
                    <xdr:col>25</xdr:col>
                    <xdr:colOff>47625</xdr:colOff>
                    <xdr:row>338</xdr:row>
                    <xdr:rowOff>85725</xdr:rowOff>
                  </from>
                  <to>
                    <xdr:col>25</xdr:col>
                    <xdr:colOff>257175</xdr:colOff>
                    <xdr:row>339</xdr:row>
                    <xdr:rowOff>114300</xdr:rowOff>
                  </to>
                </anchor>
              </controlPr>
            </control>
          </mc:Choice>
        </mc:AlternateContent>
        <mc:AlternateContent xmlns:mc="http://schemas.openxmlformats.org/markup-compatibility/2006">
          <mc:Choice Requires="x14">
            <control shapeId="4466" r:id="rId345" name="Check Box 1394">
              <controlPr defaultSize="0" autoFill="0" autoLine="0" autoPict="0">
                <anchor moveWithCells="1">
                  <from>
                    <xdr:col>23</xdr:col>
                    <xdr:colOff>47625</xdr:colOff>
                    <xdr:row>357</xdr:row>
                    <xdr:rowOff>200025</xdr:rowOff>
                  </from>
                  <to>
                    <xdr:col>23</xdr:col>
                    <xdr:colOff>257175</xdr:colOff>
                    <xdr:row>359</xdr:row>
                    <xdr:rowOff>19050</xdr:rowOff>
                  </to>
                </anchor>
              </controlPr>
            </control>
          </mc:Choice>
        </mc:AlternateContent>
        <mc:AlternateContent xmlns:mc="http://schemas.openxmlformats.org/markup-compatibility/2006">
          <mc:Choice Requires="x14">
            <control shapeId="4467" r:id="rId346" name="Check Box 1395">
              <controlPr defaultSize="0" autoFill="0" autoLine="0" autoPict="0">
                <anchor moveWithCells="1">
                  <from>
                    <xdr:col>24</xdr:col>
                    <xdr:colOff>47625</xdr:colOff>
                    <xdr:row>357</xdr:row>
                    <xdr:rowOff>200025</xdr:rowOff>
                  </from>
                  <to>
                    <xdr:col>24</xdr:col>
                    <xdr:colOff>257175</xdr:colOff>
                    <xdr:row>359</xdr:row>
                    <xdr:rowOff>19050</xdr:rowOff>
                  </to>
                </anchor>
              </controlPr>
            </control>
          </mc:Choice>
        </mc:AlternateContent>
        <mc:AlternateContent xmlns:mc="http://schemas.openxmlformats.org/markup-compatibility/2006">
          <mc:Choice Requires="x14">
            <control shapeId="4468" r:id="rId347" name="Check Box 1396">
              <controlPr defaultSize="0" autoFill="0" autoLine="0" autoPict="0">
                <anchor moveWithCells="1">
                  <from>
                    <xdr:col>23</xdr:col>
                    <xdr:colOff>47625</xdr:colOff>
                    <xdr:row>360</xdr:row>
                    <xdr:rowOff>200025</xdr:rowOff>
                  </from>
                  <to>
                    <xdr:col>23</xdr:col>
                    <xdr:colOff>257175</xdr:colOff>
                    <xdr:row>362</xdr:row>
                    <xdr:rowOff>19050</xdr:rowOff>
                  </to>
                </anchor>
              </controlPr>
            </control>
          </mc:Choice>
        </mc:AlternateContent>
        <mc:AlternateContent xmlns:mc="http://schemas.openxmlformats.org/markup-compatibility/2006">
          <mc:Choice Requires="x14">
            <control shapeId="4469" r:id="rId348" name="Check Box 1397">
              <controlPr defaultSize="0" autoFill="0" autoLine="0" autoPict="0">
                <anchor moveWithCells="1">
                  <from>
                    <xdr:col>24</xdr:col>
                    <xdr:colOff>47625</xdr:colOff>
                    <xdr:row>360</xdr:row>
                    <xdr:rowOff>200025</xdr:rowOff>
                  </from>
                  <to>
                    <xdr:col>24</xdr:col>
                    <xdr:colOff>257175</xdr:colOff>
                    <xdr:row>362</xdr:row>
                    <xdr:rowOff>19050</xdr:rowOff>
                  </to>
                </anchor>
              </controlPr>
            </control>
          </mc:Choice>
        </mc:AlternateContent>
        <mc:AlternateContent xmlns:mc="http://schemas.openxmlformats.org/markup-compatibility/2006">
          <mc:Choice Requires="x14">
            <control shapeId="4470" r:id="rId349" name="Check Box 1398">
              <controlPr defaultSize="0" autoFill="0" autoLine="0" autoPict="0">
                <anchor moveWithCells="1">
                  <from>
                    <xdr:col>23</xdr:col>
                    <xdr:colOff>47625</xdr:colOff>
                    <xdr:row>374</xdr:row>
                    <xdr:rowOff>200025</xdr:rowOff>
                  </from>
                  <to>
                    <xdr:col>23</xdr:col>
                    <xdr:colOff>257175</xdr:colOff>
                    <xdr:row>376</xdr:row>
                    <xdr:rowOff>19050</xdr:rowOff>
                  </to>
                </anchor>
              </controlPr>
            </control>
          </mc:Choice>
        </mc:AlternateContent>
        <mc:AlternateContent xmlns:mc="http://schemas.openxmlformats.org/markup-compatibility/2006">
          <mc:Choice Requires="x14">
            <control shapeId="4471" r:id="rId350" name="Check Box 1399">
              <controlPr defaultSize="0" autoFill="0" autoLine="0" autoPict="0">
                <anchor moveWithCells="1">
                  <from>
                    <xdr:col>24</xdr:col>
                    <xdr:colOff>47625</xdr:colOff>
                    <xdr:row>374</xdr:row>
                    <xdr:rowOff>200025</xdr:rowOff>
                  </from>
                  <to>
                    <xdr:col>24</xdr:col>
                    <xdr:colOff>257175</xdr:colOff>
                    <xdr:row>376</xdr:row>
                    <xdr:rowOff>19050</xdr:rowOff>
                  </to>
                </anchor>
              </controlPr>
            </control>
          </mc:Choice>
        </mc:AlternateContent>
        <mc:AlternateContent xmlns:mc="http://schemas.openxmlformats.org/markup-compatibility/2006">
          <mc:Choice Requires="x14">
            <control shapeId="4472" r:id="rId351" name="Check Box 1400">
              <controlPr defaultSize="0" autoFill="0" autoLine="0" autoPict="0">
                <anchor moveWithCells="1">
                  <from>
                    <xdr:col>25</xdr:col>
                    <xdr:colOff>47625</xdr:colOff>
                    <xdr:row>374</xdr:row>
                    <xdr:rowOff>200025</xdr:rowOff>
                  </from>
                  <to>
                    <xdr:col>25</xdr:col>
                    <xdr:colOff>257175</xdr:colOff>
                    <xdr:row>376</xdr:row>
                    <xdr:rowOff>19050</xdr:rowOff>
                  </to>
                </anchor>
              </controlPr>
            </control>
          </mc:Choice>
        </mc:AlternateContent>
        <mc:AlternateContent xmlns:mc="http://schemas.openxmlformats.org/markup-compatibility/2006">
          <mc:Choice Requires="x14">
            <control shapeId="4473" r:id="rId352" name="Check Box 1401">
              <controlPr defaultSize="0" autoFill="0" autoLine="0" autoPict="0">
                <anchor moveWithCells="1">
                  <from>
                    <xdr:col>23</xdr:col>
                    <xdr:colOff>47625</xdr:colOff>
                    <xdr:row>436</xdr:row>
                    <xdr:rowOff>85725</xdr:rowOff>
                  </from>
                  <to>
                    <xdr:col>23</xdr:col>
                    <xdr:colOff>257175</xdr:colOff>
                    <xdr:row>437</xdr:row>
                    <xdr:rowOff>114300</xdr:rowOff>
                  </to>
                </anchor>
              </controlPr>
            </control>
          </mc:Choice>
        </mc:AlternateContent>
        <mc:AlternateContent xmlns:mc="http://schemas.openxmlformats.org/markup-compatibility/2006">
          <mc:Choice Requires="x14">
            <control shapeId="4474" r:id="rId353" name="Check Box 1402">
              <controlPr defaultSize="0" autoFill="0" autoLine="0" autoPict="0">
                <anchor moveWithCells="1">
                  <from>
                    <xdr:col>24</xdr:col>
                    <xdr:colOff>47625</xdr:colOff>
                    <xdr:row>436</xdr:row>
                    <xdr:rowOff>85725</xdr:rowOff>
                  </from>
                  <to>
                    <xdr:col>24</xdr:col>
                    <xdr:colOff>257175</xdr:colOff>
                    <xdr:row>437</xdr:row>
                    <xdr:rowOff>114300</xdr:rowOff>
                  </to>
                </anchor>
              </controlPr>
            </control>
          </mc:Choice>
        </mc:AlternateContent>
        <mc:AlternateContent xmlns:mc="http://schemas.openxmlformats.org/markup-compatibility/2006">
          <mc:Choice Requires="x14">
            <control shapeId="4475" r:id="rId354" name="Check Box 1403">
              <controlPr defaultSize="0" autoFill="0" autoLine="0" autoPict="0">
                <anchor moveWithCells="1">
                  <from>
                    <xdr:col>25</xdr:col>
                    <xdr:colOff>47625</xdr:colOff>
                    <xdr:row>436</xdr:row>
                    <xdr:rowOff>85725</xdr:rowOff>
                  </from>
                  <to>
                    <xdr:col>25</xdr:col>
                    <xdr:colOff>257175</xdr:colOff>
                    <xdr:row>437</xdr:row>
                    <xdr:rowOff>114300</xdr:rowOff>
                  </to>
                </anchor>
              </controlPr>
            </control>
          </mc:Choice>
        </mc:AlternateContent>
        <mc:AlternateContent xmlns:mc="http://schemas.openxmlformats.org/markup-compatibility/2006">
          <mc:Choice Requires="x14">
            <control shapeId="4476" r:id="rId355" name="Check Box 1404">
              <controlPr defaultSize="0" autoFill="0" autoLine="0" autoPict="0">
                <anchor moveWithCells="1">
                  <from>
                    <xdr:col>23</xdr:col>
                    <xdr:colOff>47625</xdr:colOff>
                    <xdr:row>446</xdr:row>
                    <xdr:rowOff>85725</xdr:rowOff>
                  </from>
                  <to>
                    <xdr:col>23</xdr:col>
                    <xdr:colOff>257175</xdr:colOff>
                    <xdr:row>447</xdr:row>
                    <xdr:rowOff>114300</xdr:rowOff>
                  </to>
                </anchor>
              </controlPr>
            </control>
          </mc:Choice>
        </mc:AlternateContent>
        <mc:AlternateContent xmlns:mc="http://schemas.openxmlformats.org/markup-compatibility/2006">
          <mc:Choice Requires="x14">
            <control shapeId="4477" r:id="rId356" name="Check Box 1405">
              <controlPr defaultSize="0" autoFill="0" autoLine="0" autoPict="0">
                <anchor moveWithCells="1">
                  <from>
                    <xdr:col>24</xdr:col>
                    <xdr:colOff>47625</xdr:colOff>
                    <xdr:row>446</xdr:row>
                    <xdr:rowOff>85725</xdr:rowOff>
                  </from>
                  <to>
                    <xdr:col>24</xdr:col>
                    <xdr:colOff>257175</xdr:colOff>
                    <xdr:row>447</xdr:row>
                    <xdr:rowOff>114300</xdr:rowOff>
                  </to>
                </anchor>
              </controlPr>
            </control>
          </mc:Choice>
        </mc:AlternateContent>
        <mc:AlternateContent xmlns:mc="http://schemas.openxmlformats.org/markup-compatibility/2006">
          <mc:Choice Requires="x14">
            <control shapeId="4478" r:id="rId357" name="Check Box 1406">
              <controlPr defaultSize="0" autoFill="0" autoLine="0" autoPict="0">
                <anchor moveWithCells="1">
                  <from>
                    <xdr:col>25</xdr:col>
                    <xdr:colOff>47625</xdr:colOff>
                    <xdr:row>446</xdr:row>
                    <xdr:rowOff>85725</xdr:rowOff>
                  </from>
                  <to>
                    <xdr:col>25</xdr:col>
                    <xdr:colOff>257175</xdr:colOff>
                    <xdr:row>447</xdr:row>
                    <xdr:rowOff>114300</xdr:rowOff>
                  </to>
                </anchor>
              </controlPr>
            </control>
          </mc:Choice>
        </mc:AlternateContent>
        <mc:AlternateContent xmlns:mc="http://schemas.openxmlformats.org/markup-compatibility/2006">
          <mc:Choice Requires="x14">
            <control shapeId="4479" r:id="rId358" name="Check Box 1407">
              <controlPr defaultSize="0" autoFill="0" autoLine="0" autoPict="0">
                <anchor moveWithCells="1">
                  <from>
                    <xdr:col>25</xdr:col>
                    <xdr:colOff>47625</xdr:colOff>
                    <xdr:row>575</xdr:row>
                    <xdr:rowOff>85725</xdr:rowOff>
                  </from>
                  <to>
                    <xdr:col>25</xdr:col>
                    <xdr:colOff>257175</xdr:colOff>
                    <xdr:row>576</xdr:row>
                    <xdr:rowOff>123825</xdr:rowOff>
                  </to>
                </anchor>
              </controlPr>
            </control>
          </mc:Choice>
        </mc:AlternateContent>
        <mc:AlternateContent xmlns:mc="http://schemas.openxmlformats.org/markup-compatibility/2006">
          <mc:Choice Requires="x14">
            <control shapeId="4480" r:id="rId359" name="Check Box 1408">
              <controlPr defaultSize="0" autoFill="0" autoLine="0" autoPict="0">
                <anchor moveWithCells="1">
                  <from>
                    <xdr:col>25</xdr:col>
                    <xdr:colOff>47625</xdr:colOff>
                    <xdr:row>593</xdr:row>
                    <xdr:rowOff>200025</xdr:rowOff>
                  </from>
                  <to>
                    <xdr:col>25</xdr:col>
                    <xdr:colOff>257175</xdr:colOff>
                    <xdr:row>595</xdr:row>
                    <xdr:rowOff>28575</xdr:rowOff>
                  </to>
                </anchor>
              </controlPr>
            </control>
          </mc:Choice>
        </mc:AlternateContent>
        <mc:AlternateContent xmlns:mc="http://schemas.openxmlformats.org/markup-compatibility/2006">
          <mc:Choice Requires="x14">
            <control shapeId="4481" r:id="rId360" name="Check Box 1409">
              <controlPr defaultSize="0" autoFill="0" autoLine="0" autoPict="0">
                <anchor moveWithCells="1">
                  <from>
                    <xdr:col>25</xdr:col>
                    <xdr:colOff>47625</xdr:colOff>
                    <xdr:row>607</xdr:row>
                    <xdr:rowOff>133350</xdr:rowOff>
                  </from>
                  <to>
                    <xdr:col>25</xdr:col>
                    <xdr:colOff>257175</xdr:colOff>
                    <xdr:row>608</xdr:row>
                    <xdr:rowOff>161925</xdr:rowOff>
                  </to>
                </anchor>
              </controlPr>
            </control>
          </mc:Choice>
        </mc:AlternateContent>
        <mc:AlternateContent xmlns:mc="http://schemas.openxmlformats.org/markup-compatibility/2006">
          <mc:Choice Requires="x14">
            <control shapeId="4485" r:id="rId361" name="Check Box 1413">
              <controlPr defaultSize="0" autoFill="0" autoLine="0" autoPict="0">
                <anchor moveWithCells="1">
                  <from>
                    <xdr:col>23</xdr:col>
                    <xdr:colOff>47625</xdr:colOff>
                    <xdr:row>800</xdr:row>
                    <xdr:rowOff>85725</xdr:rowOff>
                  </from>
                  <to>
                    <xdr:col>23</xdr:col>
                    <xdr:colOff>257175</xdr:colOff>
                    <xdr:row>801</xdr:row>
                    <xdr:rowOff>114300</xdr:rowOff>
                  </to>
                </anchor>
              </controlPr>
            </control>
          </mc:Choice>
        </mc:AlternateContent>
        <mc:AlternateContent xmlns:mc="http://schemas.openxmlformats.org/markup-compatibility/2006">
          <mc:Choice Requires="x14">
            <control shapeId="4486" r:id="rId362" name="Check Box 1414">
              <controlPr defaultSize="0" autoFill="0" autoLine="0" autoPict="0">
                <anchor moveWithCells="1">
                  <from>
                    <xdr:col>24</xdr:col>
                    <xdr:colOff>47625</xdr:colOff>
                    <xdr:row>800</xdr:row>
                    <xdr:rowOff>85725</xdr:rowOff>
                  </from>
                  <to>
                    <xdr:col>24</xdr:col>
                    <xdr:colOff>257175</xdr:colOff>
                    <xdr:row>801</xdr:row>
                    <xdr:rowOff>114300</xdr:rowOff>
                  </to>
                </anchor>
              </controlPr>
            </control>
          </mc:Choice>
        </mc:AlternateContent>
        <mc:AlternateContent xmlns:mc="http://schemas.openxmlformats.org/markup-compatibility/2006">
          <mc:Choice Requires="x14">
            <control shapeId="4487" r:id="rId363" name="Check Box 1415">
              <controlPr defaultSize="0" autoFill="0" autoLine="0" autoPict="0">
                <anchor moveWithCells="1">
                  <from>
                    <xdr:col>25</xdr:col>
                    <xdr:colOff>47625</xdr:colOff>
                    <xdr:row>800</xdr:row>
                    <xdr:rowOff>85725</xdr:rowOff>
                  </from>
                  <to>
                    <xdr:col>25</xdr:col>
                    <xdr:colOff>257175</xdr:colOff>
                    <xdr:row>801</xdr:row>
                    <xdr:rowOff>114300</xdr:rowOff>
                  </to>
                </anchor>
              </controlPr>
            </control>
          </mc:Choice>
        </mc:AlternateContent>
        <mc:AlternateContent xmlns:mc="http://schemas.openxmlformats.org/markup-compatibility/2006">
          <mc:Choice Requires="x14">
            <control shapeId="4488" r:id="rId364" name="Check Box 1416">
              <controlPr defaultSize="0" autoFill="0" autoLine="0" autoPict="0">
                <anchor moveWithCells="1">
                  <from>
                    <xdr:col>23</xdr:col>
                    <xdr:colOff>47625</xdr:colOff>
                    <xdr:row>817</xdr:row>
                    <xdr:rowOff>200025</xdr:rowOff>
                  </from>
                  <to>
                    <xdr:col>23</xdr:col>
                    <xdr:colOff>257175</xdr:colOff>
                    <xdr:row>819</xdr:row>
                    <xdr:rowOff>19050</xdr:rowOff>
                  </to>
                </anchor>
              </controlPr>
            </control>
          </mc:Choice>
        </mc:AlternateContent>
        <mc:AlternateContent xmlns:mc="http://schemas.openxmlformats.org/markup-compatibility/2006">
          <mc:Choice Requires="x14">
            <control shapeId="4489" r:id="rId365" name="Check Box 1417">
              <controlPr defaultSize="0" autoFill="0" autoLine="0" autoPict="0">
                <anchor moveWithCells="1">
                  <from>
                    <xdr:col>24</xdr:col>
                    <xdr:colOff>47625</xdr:colOff>
                    <xdr:row>817</xdr:row>
                    <xdr:rowOff>200025</xdr:rowOff>
                  </from>
                  <to>
                    <xdr:col>24</xdr:col>
                    <xdr:colOff>257175</xdr:colOff>
                    <xdr:row>819</xdr:row>
                    <xdr:rowOff>19050</xdr:rowOff>
                  </to>
                </anchor>
              </controlPr>
            </control>
          </mc:Choice>
        </mc:AlternateContent>
        <mc:AlternateContent xmlns:mc="http://schemas.openxmlformats.org/markup-compatibility/2006">
          <mc:Choice Requires="x14">
            <control shapeId="4490" r:id="rId366" name="Check Box 1418">
              <controlPr defaultSize="0" autoFill="0" autoLine="0" autoPict="0">
                <anchor moveWithCells="1">
                  <from>
                    <xdr:col>25</xdr:col>
                    <xdr:colOff>47625</xdr:colOff>
                    <xdr:row>817</xdr:row>
                    <xdr:rowOff>200025</xdr:rowOff>
                  </from>
                  <to>
                    <xdr:col>25</xdr:col>
                    <xdr:colOff>257175</xdr:colOff>
                    <xdr:row>819</xdr:row>
                    <xdr:rowOff>19050</xdr:rowOff>
                  </to>
                </anchor>
              </controlPr>
            </control>
          </mc:Choice>
        </mc:AlternateContent>
        <mc:AlternateContent xmlns:mc="http://schemas.openxmlformats.org/markup-compatibility/2006">
          <mc:Choice Requires="x14">
            <control shapeId="4491" r:id="rId367" name="Check Box 1419">
              <controlPr defaultSize="0" autoFill="0" autoLine="0" autoPict="0">
                <anchor moveWithCells="1">
                  <from>
                    <xdr:col>23</xdr:col>
                    <xdr:colOff>47625</xdr:colOff>
                    <xdr:row>836</xdr:row>
                    <xdr:rowOff>200025</xdr:rowOff>
                  </from>
                  <to>
                    <xdr:col>23</xdr:col>
                    <xdr:colOff>257175</xdr:colOff>
                    <xdr:row>838</xdr:row>
                    <xdr:rowOff>19050</xdr:rowOff>
                  </to>
                </anchor>
              </controlPr>
            </control>
          </mc:Choice>
        </mc:AlternateContent>
        <mc:AlternateContent xmlns:mc="http://schemas.openxmlformats.org/markup-compatibility/2006">
          <mc:Choice Requires="x14">
            <control shapeId="4492" r:id="rId368" name="Check Box 1420">
              <controlPr defaultSize="0" autoFill="0" autoLine="0" autoPict="0">
                <anchor moveWithCells="1">
                  <from>
                    <xdr:col>24</xdr:col>
                    <xdr:colOff>47625</xdr:colOff>
                    <xdr:row>836</xdr:row>
                    <xdr:rowOff>200025</xdr:rowOff>
                  </from>
                  <to>
                    <xdr:col>24</xdr:col>
                    <xdr:colOff>257175</xdr:colOff>
                    <xdr:row>838</xdr:row>
                    <xdr:rowOff>19050</xdr:rowOff>
                  </to>
                </anchor>
              </controlPr>
            </control>
          </mc:Choice>
        </mc:AlternateContent>
        <mc:AlternateContent xmlns:mc="http://schemas.openxmlformats.org/markup-compatibility/2006">
          <mc:Choice Requires="x14">
            <control shapeId="4493" r:id="rId369" name="Check Box 1421">
              <controlPr defaultSize="0" autoFill="0" autoLine="0" autoPict="0">
                <anchor moveWithCells="1">
                  <from>
                    <xdr:col>25</xdr:col>
                    <xdr:colOff>47625</xdr:colOff>
                    <xdr:row>836</xdr:row>
                    <xdr:rowOff>200025</xdr:rowOff>
                  </from>
                  <to>
                    <xdr:col>25</xdr:col>
                    <xdr:colOff>257175</xdr:colOff>
                    <xdr:row>838</xdr:row>
                    <xdr:rowOff>19050</xdr:rowOff>
                  </to>
                </anchor>
              </controlPr>
            </control>
          </mc:Choice>
        </mc:AlternateContent>
        <mc:AlternateContent xmlns:mc="http://schemas.openxmlformats.org/markup-compatibility/2006">
          <mc:Choice Requires="x14">
            <control shapeId="4494" r:id="rId370" name="Check Box 1422">
              <controlPr defaultSize="0" autoFill="0" autoLine="0" autoPict="0">
                <anchor moveWithCells="1">
                  <from>
                    <xdr:col>23</xdr:col>
                    <xdr:colOff>47625</xdr:colOff>
                    <xdr:row>847</xdr:row>
                    <xdr:rowOff>200025</xdr:rowOff>
                  </from>
                  <to>
                    <xdr:col>23</xdr:col>
                    <xdr:colOff>257175</xdr:colOff>
                    <xdr:row>849</xdr:row>
                    <xdr:rowOff>19050</xdr:rowOff>
                  </to>
                </anchor>
              </controlPr>
            </control>
          </mc:Choice>
        </mc:AlternateContent>
        <mc:AlternateContent xmlns:mc="http://schemas.openxmlformats.org/markup-compatibility/2006">
          <mc:Choice Requires="x14">
            <control shapeId="4495" r:id="rId371" name="Check Box 1423">
              <controlPr defaultSize="0" autoFill="0" autoLine="0" autoPict="0">
                <anchor moveWithCells="1">
                  <from>
                    <xdr:col>24</xdr:col>
                    <xdr:colOff>47625</xdr:colOff>
                    <xdr:row>847</xdr:row>
                    <xdr:rowOff>200025</xdr:rowOff>
                  </from>
                  <to>
                    <xdr:col>24</xdr:col>
                    <xdr:colOff>257175</xdr:colOff>
                    <xdr:row>849</xdr:row>
                    <xdr:rowOff>19050</xdr:rowOff>
                  </to>
                </anchor>
              </controlPr>
            </control>
          </mc:Choice>
        </mc:AlternateContent>
        <mc:AlternateContent xmlns:mc="http://schemas.openxmlformats.org/markup-compatibility/2006">
          <mc:Choice Requires="x14">
            <control shapeId="4496" r:id="rId372" name="Check Box 1424">
              <controlPr defaultSize="0" autoFill="0" autoLine="0" autoPict="0">
                <anchor moveWithCells="1">
                  <from>
                    <xdr:col>25</xdr:col>
                    <xdr:colOff>47625</xdr:colOff>
                    <xdr:row>847</xdr:row>
                    <xdr:rowOff>200025</xdr:rowOff>
                  </from>
                  <to>
                    <xdr:col>25</xdr:col>
                    <xdr:colOff>257175</xdr:colOff>
                    <xdr:row>849</xdr:row>
                    <xdr:rowOff>19050</xdr:rowOff>
                  </to>
                </anchor>
              </controlPr>
            </control>
          </mc:Choice>
        </mc:AlternateContent>
        <mc:AlternateContent xmlns:mc="http://schemas.openxmlformats.org/markup-compatibility/2006">
          <mc:Choice Requires="x14">
            <control shapeId="4497" r:id="rId373" name="Check Box 1425">
              <controlPr defaultSize="0" autoFill="0" autoLine="0" autoPict="0">
                <anchor moveWithCells="1">
                  <from>
                    <xdr:col>23</xdr:col>
                    <xdr:colOff>47625</xdr:colOff>
                    <xdr:row>890</xdr:row>
                    <xdr:rowOff>85725</xdr:rowOff>
                  </from>
                  <to>
                    <xdr:col>23</xdr:col>
                    <xdr:colOff>257175</xdr:colOff>
                    <xdr:row>891</xdr:row>
                    <xdr:rowOff>114300</xdr:rowOff>
                  </to>
                </anchor>
              </controlPr>
            </control>
          </mc:Choice>
        </mc:AlternateContent>
        <mc:AlternateContent xmlns:mc="http://schemas.openxmlformats.org/markup-compatibility/2006">
          <mc:Choice Requires="x14">
            <control shapeId="4498" r:id="rId374" name="Check Box 1426">
              <controlPr defaultSize="0" autoFill="0" autoLine="0" autoPict="0">
                <anchor moveWithCells="1">
                  <from>
                    <xdr:col>24</xdr:col>
                    <xdr:colOff>47625</xdr:colOff>
                    <xdr:row>890</xdr:row>
                    <xdr:rowOff>85725</xdr:rowOff>
                  </from>
                  <to>
                    <xdr:col>24</xdr:col>
                    <xdr:colOff>257175</xdr:colOff>
                    <xdr:row>891</xdr:row>
                    <xdr:rowOff>114300</xdr:rowOff>
                  </to>
                </anchor>
              </controlPr>
            </control>
          </mc:Choice>
        </mc:AlternateContent>
        <mc:AlternateContent xmlns:mc="http://schemas.openxmlformats.org/markup-compatibility/2006">
          <mc:Choice Requires="x14">
            <control shapeId="4499" r:id="rId375" name="Check Box 1427">
              <controlPr defaultSize="0" autoFill="0" autoLine="0" autoPict="0">
                <anchor moveWithCells="1">
                  <from>
                    <xdr:col>25</xdr:col>
                    <xdr:colOff>47625</xdr:colOff>
                    <xdr:row>890</xdr:row>
                    <xdr:rowOff>85725</xdr:rowOff>
                  </from>
                  <to>
                    <xdr:col>25</xdr:col>
                    <xdr:colOff>257175</xdr:colOff>
                    <xdr:row>891</xdr:row>
                    <xdr:rowOff>114300</xdr:rowOff>
                  </to>
                </anchor>
              </controlPr>
            </control>
          </mc:Choice>
        </mc:AlternateContent>
        <mc:AlternateContent xmlns:mc="http://schemas.openxmlformats.org/markup-compatibility/2006">
          <mc:Choice Requires="x14">
            <control shapeId="4500" r:id="rId376" name="Check Box 1428">
              <controlPr defaultSize="0" autoFill="0" autoLine="0" autoPict="0">
                <anchor moveWithCells="1">
                  <from>
                    <xdr:col>23</xdr:col>
                    <xdr:colOff>47625</xdr:colOff>
                    <xdr:row>904</xdr:row>
                    <xdr:rowOff>190500</xdr:rowOff>
                  </from>
                  <to>
                    <xdr:col>23</xdr:col>
                    <xdr:colOff>257175</xdr:colOff>
                    <xdr:row>906</xdr:row>
                    <xdr:rowOff>9525</xdr:rowOff>
                  </to>
                </anchor>
              </controlPr>
            </control>
          </mc:Choice>
        </mc:AlternateContent>
        <mc:AlternateContent xmlns:mc="http://schemas.openxmlformats.org/markup-compatibility/2006">
          <mc:Choice Requires="x14">
            <control shapeId="4501" r:id="rId377" name="Check Box 1429">
              <controlPr defaultSize="0" autoFill="0" autoLine="0" autoPict="0">
                <anchor moveWithCells="1">
                  <from>
                    <xdr:col>24</xdr:col>
                    <xdr:colOff>47625</xdr:colOff>
                    <xdr:row>904</xdr:row>
                    <xdr:rowOff>190500</xdr:rowOff>
                  </from>
                  <to>
                    <xdr:col>24</xdr:col>
                    <xdr:colOff>257175</xdr:colOff>
                    <xdr:row>906</xdr:row>
                    <xdr:rowOff>9525</xdr:rowOff>
                  </to>
                </anchor>
              </controlPr>
            </control>
          </mc:Choice>
        </mc:AlternateContent>
        <mc:AlternateContent xmlns:mc="http://schemas.openxmlformats.org/markup-compatibility/2006">
          <mc:Choice Requires="x14">
            <control shapeId="4502" r:id="rId378" name="Check Box 1430">
              <controlPr defaultSize="0" autoFill="0" autoLine="0" autoPict="0">
                <anchor moveWithCells="1">
                  <from>
                    <xdr:col>25</xdr:col>
                    <xdr:colOff>47625</xdr:colOff>
                    <xdr:row>904</xdr:row>
                    <xdr:rowOff>190500</xdr:rowOff>
                  </from>
                  <to>
                    <xdr:col>25</xdr:col>
                    <xdr:colOff>257175</xdr:colOff>
                    <xdr:row>906</xdr:row>
                    <xdr:rowOff>9525</xdr:rowOff>
                  </to>
                </anchor>
              </controlPr>
            </control>
          </mc:Choice>
        </mc:AlternateContent>
        <mc:AlternateContent xmlns:mc="http://schemas.openxmlformats.org/markup-compatibility/2006">
          <mc:Choice Requires="x14">
            <control shapeId="4503" r:id="rId379" name="Check Box 1431">
              <controlPr defaultSize="0" autoFill="0" autoLine="0" autoPict="0">
                <anchor moveWithCells="1">
                  <from>
                    <xdr:col>23</xdr:col>
                    <xdr:colOff>47625</xdr:colOff>
                    <xdr:row>905</xdr:row>
                    <xdr:rowOff>190500</xdr:rowOff>
                  </from>
                  <to>
                    <xdr:col>23</xdr:col>
                    <xdr:colOff>257175</xdr:colOff>
                    <xdr:row>907</xdr:row>
                    <xdr:rowOff>9525</xdr:rowOff>
                  </to>
                </anchor>
              </controlPr>
            </control>
          </mc:Choice>
        </mc:AlternateContent>
        <mc:AlternateContent xmlns:mc="http://schemas.openxmlformats.org/markup-compatibility/2006">
          <mc:Choice Requires="x14">
            <control shapeId="4504" r:id="rId380" name="Check Box 1432">
              <controlPr defaultSize="0" autoFill="0" autoLine="0" autoPict="0">
                <anchor moveWithCells="1">
                  <from>
                    <xdr:col>24</xdr:col>
                    <xdr:colOff>47625</xdr:colOff>
                    <xdr:row>905</xdr:row>
                    <xdr:rowOff>190500</xdr:rowOff>
                  </from>
                  <to>
                    <xdr:col>24</xdr:col>
                    <xdr:colOff>257175</xdr:colOff>
                    <xdr:row>907</xdr:row>
                    <xdr:rowOff>9525</xdr:rowOff>
                  </to>
                </anchor>
              </controlPr>
            </control>
          </mc:Choice>
        </mc:AlternateContent>
        <mc:AlternateContent xmlns:mc="http://schemas.openxmlformats.org/markup-compatibility/2006">
          <mc:Choice Requires="x14">
            <control shapeId="4505" r:id="rId381" name="Check Box 1433">
              <controlPr defaultSize="0" autoFill="0" autoLine="0" autoPict="0">
                <anchor moveWithCells="1">
                  <from>
                    <xdr:col>25</xdr:col>
                    <xdr:colOff>47625</xdr:colOff>
                    <xdr:row>905</xdr:row>
                    <xdr:rowOff>190500</xdr:rowOff>
                  </from>
                  <to>
                    <xdr:col>25</xdr:col>
                    <xdr:colOff>257175</xdr:colOff>
                    <xdr:row>907</xdr:row>
                    <xdr:rowOff>9525</xdr:rowOff>
                  </to>
                </anchor>
              </controlPr>
            </control>
          </mc:Choice>
        </mc:AlternateContent>
        <mc:AlternateContent xmlns:mc="http://schemas.openxmlformats.org/markup-compatibility/2006">
          <mc:Choice Requires="x14">
            <control shapeId="4506" r:id="rId382" name="Check Box 1434">
              <controlPr defaultSize="0" autoFill="0" autoLine="0" autoPict="0">
                <anchor moveWithCells="1">
                  <from>
                    <xdr:col>23</xdr:col>
                    <xdr:colOff>47625</xdr:colOff>
                    <xdr:row>906</xdr:row>
                    <xdr:rowOff>190500</xdr:rowOff>
                  </from>
                  <to>
                    <xdr:col>23</xdr:col>
                    <xdr:colOff>257175</xdr:colOff>
                    <xdr:row>908</xdr:row>
                    <xdr:rowOff>9525</xdr:rowOff>
                  </to>
                </anchor>
              </controlPr>
            </control>
          </mc:Choice>
        </mc:AlternateContent>
        <mc:AlternateContent xmlns:mc="http://schemas.openxmlformats.org/markup-compatibility/2006">
          <mc:Choice Requires="x14">
            <control shapeId="4507" r:id="rId383" name="Check Box 1435">
              <controlPr defaultSize="0" autoFill="0" autoLine="0" autoPict="0">
                <anchor moveWithCells="1">
                  <from>
                    <xdr:col>24</xdr:col>
                    <xdr:colOff>47625</xdr:colOff>
                    <xdr:row>906</xdr:row>
                    <xdr:rowOff>190500</xdr:rowOff>
                  </from>
                  <to>
                    <xdr:col>24</xdr:col>
                    <xdr:colOff>257175</xdr:colOff>
                    <xdr:row>908</xdr:row>
                    <xdr:rowOff>9525</xdr:rowOff>
                  </to>
                </anchor>
              </controlPr>
            </control>
          </mc:Choice>
        </mc:AlternateContent>
        <mc:AlternateContent xmlns:mc="http://schemas.openxmlformats.org/markup-compatibility/2006">
          <mc:Choice Requires="x14">
            <control shapeId="4508" r:id="rId384" name="Check Box 1436">
              <controlPr defaultSize="0" autoFill="0" autoLine="0" autoPict="0">
                <anchor moveWithCells="1">
                  <from>
                    <xdr:col>25</xdr:col>
                    <xdr:colOff>47625</xdr:colOff>
                    <xdr:row>906</xdr:row>
                    <xdr:rowOff>190500</xdr:rowOff>
                  </from>
                  <to>
                    <xdr:col>25</xdr:col>
                    <xdr:colOff>257175</xdr:colOff>
                    <xdr:row>908</xdr:row>
                    <xdr:rowOff>9525</xdr:rowOff>
                  </to>
                </anchor>
              </controlPr>
            </control>
          </mc:Choice>
        </mc:AlternateContent>
        <mc:AlternateContent xmlns:mc="http://schemas.openxmlformats.org/markup-compatibility/2006">
          <mc:Choice Requires="x14">
            <control shapeId="4509" r:id="rId385" name="Check Box 1437">
              <controlPr defaultSize="0" autoFill="0" autoLine="0" autoPict="0">
                <anchor moveWithCells="1">
                  <from>
                    <xdr:col>23</xdr:col>
                    <xdr:colOff>47625</xdr:colOff>
                    <xdr:row>911</xdr:row>
                    <xdr:rowOff>85725</xdr:rowOff>
                  </from>
                  <to>
                    <xdr:col>23</xdr:col>
                    <xdr:colOff>257175</xdr:colOff>
                    <xdr:row>912</xdr:row>
                    <xdr:rowOff>114300</xdr:rowOff>
                  </to>
                </anchor>
              </controlPr>
            </control>
          </mc:Choice>
        </mc:AlternateContent>
        <mc:AlternateContent xmlns:mc="http://schemas.openxmlformats.org/markup-compatibility/2006">
          <mc:Choice Requires="x14">
            <control shapeId="4510" r:id="rId386" name="Check Box 1438">
              <controlPr defaultSize="0" autoFill="0" autoLine="0" autoPict="0">
                <anchor moveWithCells="1">
                  <from>
                    <xdr:col>24</xdr:col>
                    <xdr:colOff>47625</xdr:colOff>
                    <xdr:row>911</xdr:row>
                    <xdr:rowOff>85725</xdr:rowOff>
                  </from>
                  <to>
                    <xdr:col>24</xdr:col>
                    <xdr:colOff>257175</xdr:colOff>
                    <xdr:row>912</xdr:row>
                    <xdr:rowOff>114300</xdr:rowOff>
                  </to>
                </anchor>
              </controlPr>
            </control>
          </mc:Choice>
        </mc:AlternateContent>
        <mc:AlternateContent xmlns:mc="http://schemas.openxmlformats.org/markup-compatibility/2006">
          <mc:Choice Requires="x14">
            <control shapeId="4511" r:id="rId387" name="Check Box 1439">
              <controlPr defaultSize="0" autoFill="0" autoLine="0" autoPict="0">
                <anchor moveWithCells="1">
                  <from>
                    <xdr:col>25</xdr:col>
                    <xdr:colOff>47625</xdr:colOff>
                    <xdr:row>911</xdr:row>
                    <xdr:rowOff>85725</xdr:rowOff>
                  </from>
                  <to>
                    <xdr:col>25</xdr:col>
                    <xdr:colOff>257175</xdr:colOff>
                    <xdr:row>912</xdr:row>
                    <xdr:rowOff>114300</xdr:rowOff>
                  </to>
                </anchor>
              </controlPr>
            </control>
          </mc:Choice>
        </mc:AlternateContent>
        <mc:AlternateContent xmlns:mc="http://schemas.openxmlformats.org/markup-compatibility/2006">
          <mc:Choice Requires="x14">
            <control shapeId="4512" r:id="rId388" name="Check Box 1440">
              <controlPr defaultSize="0" autoFill="0" autoLine="0" autoPict="0">
                <anchor moveWithCells="1">
                  <from>
                    <xdr:col>23</xdr:col>
                    <xdr:colOff>47625</xdr:colOff>
                    <xdr:row>937</xdr:row>
                    <xdr:rowOff>200025</xdr:rowOff>
                  </from>
                  <to>
                    <xdr:col>23</xdr:col>
                    <xdr:colOff>257175</xdr:colOff>
                    <xdr:row>939</xdr:row>
                    <xdr:rowOff>19050</xdr:rowOff>
                  </to>
                </anchor>
              </controlPr>
            </control>
          </mc:Choice>
        </mc:AlternateContent>
        <mc:AlternateContent xmlns:mc="http://schemas.openxmlformats.org/markup-compatibility/2006">
          <mc:Choice Requires="x14">
            <control shapeId="4513" r:id="rId389" name="Check Box 1441">
              <controlPr defaultSize="0" autoFill="0" autoLine="0" autoPict="0">
                <anchor moveWithCells="1">
                  <from>
                    <xdr:col>24</xdr:col>
                    <xdr:colOff>47625</xdr:colOff>
                    <xdr:row>937</xdr:row>
                    <xdr:rowOff>200025</xdr:rowOff>
                  </from>
                  <to>
                    <xdr:col>24</xdr:col>
                    <xdr:colOff>257175</xdr:colOff>
                    <xdr:row>939</xdr:row>
                    <xdr:rowOff>19050</xdr:rowOff>
                  </to>
                </anchor>
              </controlPr>
            </control>
          </mc:Choice>
        </mc:AlternateContent>
        <mc:AlternateContent xmlns:mc="http://schemas.openxmlformats.org/markup-compatibility/2006">
          <mc:Choice Requires="x14">
            <control shapeId="4514" r:id="rId390" name="Check Box 1442">
              <controlPr defaultSize="0" autoFill="0" autoLine="0" autoPict="0">
                <anchor moveWithCells="1">
                  <from>
                    <xdr:col>25</xdr:col>
                    <xdr:colOff>47625</xdr:colOff>
                    <xdr:row>937</xdr:row>
                    <xdr:rowOff>200025</xdr:rowOff>
                  </from>
                  <to>
                    <xdr:col>25</xdr:col>
                    <xdr:colOff>257175</xdr:colOff>
                    <xdr:row>939</xdr:row>
                    <xdr:rowOff>19050</xdr:rowOff>
                  </to>
                </anchor>
              </controlPr>
            </control>
          </mc:Choice>
        </mc:AlternateContent>
        <mc:AlternateContent xmlns:mc="http://schemas.openxmlformats.org/markup-compatibility/2006">
          <mc:Choice Requires="x14">
            <control shapeId="4518" r:id="rId391" name="Check Box 1446">
              <controlPr defaultSize="0" autoFill="0" autoLine="0" autoPict="0">
                <anchor moveWithCells="1">
                  <from>
                    <xdr:col>23</xdr:col>
                    <xdr:colOff>47625</xdr:colOff>
                    <xdr:row>1009</xdr:row>
                    <xdr:rowOff>85725</xdr:rowOff>
                  </from>
                  <to>
                    <xdr:col>23</xdr:col>
                    <xdr:colOff>257175</xdr:colOff>
                    <xdr:row>1010</xdr:row>
                    <xdr:rowOff>114300</xdr:rowOff>
                  </to>
                </anchor>
              </controlPr>
            </control>
          </mc:Choice>
        </mc:AlternateContent>
        <mc:AlternateContent xmlns:mc="http://schemas.openxmlformats.org/markup-compatibility/2006">
          <mc:Choice Requires="x14">
            <control shapeId="4519" r:id="rId392" name="Check Box 1447">
              <controlPr defaultSize="0" autoFill="0" autoLine="0" autoPict="0">
                <anchor moveWithCells="1">
                  <from>
                    <xdr:col>24</xdr:col>
                    <xdr:colOff>47625</xdr:colOff>
                    <xdr:row>1009</xdr:row>
                    <xdr:rowOff>85725</xdr:rowOff>
                  </from>
                  <to>
                    <xdr:col>24</xdr:col>
                    <xdr:colOff>257175</xdr:colOff>
                    <xdr:row>1010</xdr:row>
                    <xdr:rowOff>114300</xdr:rowOff>
                  </to>
                </anchor>
              </controlPr>
            </control>
          </mc:Choice>
        </mc:AlternateContent>
        <mc:AlternateContent xmlns:mc="http://schemas.openxmlformats.org/markup-compatibility/2006">
          <mc:Choice Requires="x14">
            <control shapeId="4520" r:id="rId393" name="Check Box 1448">
              <controlPr defaultSize="0" autoFill="0" autoLine="0" autoPict="0">
                <anchor moveWithCells="1">
                  <from>
                    <xdr:col>25</xdr:col>
                    <xdr:colOff>47625</xdr:colOff>
                    <xdr:row>1009</xdr:row>
                    <xdr:rowOff>85725</xdr:rowOff>
                  </from>
                  <to>
                    <xdr:col>25</xdr:col>
                    <xdr:colOff>257175</xdr:colOff>
                    <xdr:row>1010</xdr:row>
                    <xdr:rowOff>114300</xdr:rowOff>
                  </to>
                </anchor>
              </controlPr>
            </control>
          </mc:Choice>
        </mc:AlternateContent>
        <mc:AlternateContent xmlns:mc="http://schemas.openxmlformats.org/markup-compatibility/2006">
          <mc:Choice Requires="x14">
            <control shapeId="4521" r:id="rId394" name="Check Box 1449">
              <controlPr defaultSize="0" autoFill="0" autoLine="0" autoPict="0">
                <anchor moveWithCells="1">
                  <from>
                    <xdr:col>23</xdr:col>
                    <xdr:colOff>47625</xdr:colOff>
                    <xdr:row>1047</xdr:row>
                    <xdr:rowOff>85725</xdr:rowOff>
                  </from>
                  <to>
                    <xdr:col>23</xdr:col>
                    <xdr:colOff>257175</xdr:colOff>
                    <xdr:row>1048</xdr:row>
                    <xdr:rowOff>114300</xdr:rowOff>
                  </to>
                </anchor>
              </controlPr>
            </control>
          </mc:Choice>
        </mc:AlternateContent>
        <mc:AlternateContent xmlns:mc="http://schemas.openxmlformats.org/markup-compatibility/2006">
          <mc:Choice Requires="x14">
            <control shapeId="4522" r:id="rId395" name="Check Box 1450">
              <controlPr defaultSize="0" autoFill="0" autoLine="0" autoPict="0">
                <anchor moveWithCells="1">
                  <from>
                    <xdr:col>24</xdr:col>
                    <xdr:colOff>47625</xdr:colOff>
                    <xdr:row>1047</xdr:row>
                    <xdr:rowOff>85725</xdr:rowOff>
                  </from>
                  <to>
                    <xdr:col>24</xdr:col>
                    <xdr:colOff>257175</xdr:colOff>
                    <xdr:row>1048</xdr:row>
                    <xdr:rowOff>114300</xdr:rowOff>
                  </to>
                </anchor>
              </controlPr>
            </control>
          </mc:Choice>
        </mc:AlternateContent>
        <mc:AlternateContent xmlns:mc="http://schemas.openxmlformats.org/markup-compatibility/2006">
          <mc:Choice Requires="x14">
            <control shapeId="4523" r:id="rId396" name="Check Box 1451">
              <controlPr defaultSize="0" autoFill="0" autoLine="0" autoPict="0">
                <anchor moveWithCells="1">
                  <from>
                    <xdr:col>25</xdr:col>
                    <xdr:colOff>47625</xdr:colOff>
                    <xdr:row>1047</xdr:row>
                    <xdr:rowOff>85725</xdr:rowOff>
                  </from>
                  <to>
                    <xdr:col>25</xdr:col>
                    <xdr:colOff>257175</xdr:colOff>
                    <xdr:row>1048</xdr:row>
                    <xdr:rowOff>114300</xdr:rowOff>
                  </to>
                </anchor>
              </controlPr>
            </control>
          </mc:Choice>
        </mc:AlternateContent>
        <mc:AlternateContent xmlns:mc="http://schemas.openxmlformats.org/markup-compatibility/2006">
          <mc:Choice Requires="x14">
            <control shapeId="4524" r:id="rId397" name="Check Box 1452">
              <controlPr defaultSize="0" autoFill="0" autoLine="0" autoPict="0">
                <anchor moveWithCells="1">
                  <from>
                    <xdr:col>23</xdr:col>
                    <xdr:colOff>47625</xdr:colOff>
                    <xdr:row>1102</xdr:row>
                    <xdr:rowOff>200025</xdr:rowOff>
                  </from>
                  <to>
                    <xdr:col>23</xdr:col>
                    <xdr:colOff>257175</xdr:colOff>
                    <xdr:row>1104</xdr:row>
                    <xdr:rowOff>19050</xdr:rowOff>
                  </to>
                </anchor>
              </controlPr>
            </control>
          </mc:Choice>
        </mc:AlternateContent>
        <mc:AlternateContent xmlns:mc="http://schemas.openxmlformats.org/markup-compatibility/2006">
          <mc:Choice Requires="x14">
            <control shapeId="4525" r:id="rId398" name="Check Box 1453">
              <controlPr defaultSize="0" autoFill="0" autoLine="0" autoPict="0">
                <anchor moveWithCells="1">
                  <from>
                    <xdr:col>24</xdr:col>
                    <xdr:colOff>47625</xdr:colOff>
                    <xdr:row>1102</xdr:row>
                    <xdr:rowOff>200025</xdr:rowOff>
                  </from>
                  <to>
                    <xdr:col>24</xdr:col>
                    <xdr:colOff>257175</xdr:colOff>
                    <xdr:row>1104</xdr:row>
                    <xdr:rowOff>19050</xdr:rowOff>
                  </to>
                </anchor>
              </controlPr>
            </control>
          </mc:Choice>
        </mc:AlternateContent>
        <mc:AlternateContent xmlns:mc="http://schemas.openxmlformats.org/markup-compatibility/2006">
          <mc:Choice Requires="x14">
            <control shapeId="4526" r:id="rId399" name="Check Box 1454">
              <controlPr defaultSize="0" autoFill="0" autoLine="0" autoPict="0">
                <anchor moveWithCells="1">
                  <from>
                    <xdr:col>25</xdr:col>
                    <xdr:colOff>47625</xdr:colOff>
                    <xdr:row>1102</xdr:row>
                    <xdr:rowOff>200025</xdr:rowOff>
                  </from>
                  <to>
                    <xdr:col>25</xdr:col>
                    <xdr:colOff>257175</xdr:colOff>
                    <xdr:row>1104</xdr:row>
                    <xdr:rowOff>19050</xdr:rowOff>
                  </to>
                </anchor>
              </controlPr>
            </control>
          </mc:Choice>
        </mc:AlternateContent>
        <mc:AlternateContent xmlns:mc="http://schemas.openxmlformats.org/markup-compatibility/2006">
          <mc:Choice Requires="x14">
            <control shapeId="4527" r:id="rId400" name="Check Box 1455">
              <controlPr defaultSize="0" autoFill="0" autoLine="0" autoPict="0">
                <anchor moveWithCells="1">
                  <from>
                    <xdr:col>23</xdr:col>
                    <xdr:colOff>47625</xdr:colOff>
                    <xdr:row>1120</xdr:row>
                    <xdr:rowOff>85725</xdr:rowOff>
                  </from>
                  <to>
                    <xdr:col>23</xdr:col>
                    <xdr:colOff>257175</xdr:colOff>
                    <xdr:row>1121</xdr:row>
                    <xdr:rowOff>114300</xdr:rowOff>
                  </to>
                </anchor>
              </controlPr>
            </control>
          </mc:Choice>
        </mc:AlternateContent>
        <mc:AlternateContent xmlns:mc="http://schemas.openxmlformats.org/markup-compatibility/2006">
          <mc:Choice Requires="x14">
            <control shapeId="4582" r:id="rId401" name="Check Box 1510">
              <controlPr defaultSize="0" autoFill="0" autoLine="0" autoPict="0">
                <anchor moveWithCells="1">
                  <from>
                    <xdr:col>14</xdr:col>
                    <xdr:colOff>38100</xdr:colOff>
                    <xdr:row>225</xdr:row>
                    <xdr:rowOff>0</xdr:rowOff>
                  </from>
                  <to>
                    <xdr:col>15</xdr:col>
                    <xdr:colOff>0</xdr:colOff>
                    <xdr:row>226</xdr:row>
                    <xdr:rowOff>0</xdr:rowOff>
                  </to>
                </anchor>
              </controlPr>
            </control>
          </mc:Choice>
        </mc:AlternateContent>
        <mc:AlternateContent xmlns:mc="http://schemas.openxmlformats.org/markup-compatibility/2006">
          <mc:Choice Requires="x14">
            <control shapeId="4583" r:id="rId402" name="Check Box 1511">
              <controlPr defaultSize="0" autoFill="0" autoLine="0" autoPict="0">
                <anchor moveWithCells="1">
                  <from>
                    <xdr:col>23</xdr:col>
                    <xdr:colOff>47625</xdr:colOff>
                    <xdr:row>242</xdr:row>
                    <xdr:rowOff>47625</xdr:rowOff>
                  </from>
                  <to>
                    <xdr:col>23</xdr:col>
                    <xdr:colOff>257175</xdr:colOff>
                    <xdr:row>243</xdr:row>
                    <xdr:rowOff>85725</xdr:rowOff>
                  </to>
                </anchor>
              </controlPr>
            </control>
          </mc:Choice>
        </mc:AlternateContent>
        <mc:AlternateContent xmlns:mc="http://schemas.openxmlformats.org/markup-compatibility/2006">
          <mc:Choice Requires="x14">
            <control shapeId="4584" r:id="rId403" name="Check Box 1512">
              <controlPr defaultSize="0" autoFill="0" autoLine="0" autoPict="0">
                <anchor moveWithCells="1">
                  <from>
                    <xdr:col>24</xdr:col>
                    <xdr:colOff>47625</xdr:colOff>
                    <xdr:row>242</xdr:row>
                    <xdr:rowOff>47625</xdr:rowOff>
                  </from>
                  <to>
                    <xdr:col>24</xdr:col>
                    <xdr:colOff>257175</xdr:colOff>
                    <xdr:row>243</xdr:row>
                    <xdr:rowOff>85725</xdr:rowOff>
                  </to>
                </anchor>
              </controlPr>
            </control>
          </mc:Choice>
        </mc:AlternateContent>
        <mc:AlternateContent xmlns:mc="http://schemas.openxmlformats.org/markup-compatibility/2006">
          <mc:Choice Requires="x14">
            <control shapeId="4585" r:id="rId404" name="Check Box 1513">
              <controlPr defaultSize="0" autoFill="0" autoLine="0" autoPict="0">
                <anchor moveWithCells="1">
                  <from>
                    <xdr:col>23</xdr:col>
                    <xdr:colOff>47625</xdr:colOff>
                    <xdr:row>247</xdr:row>
                    <xdr:rowOff>161925</xdr:rowOff>
                  </from>
                  <to>
                    <xdr:col>23</xdr:col>
                    <xdr:colOff>285750</xdr:colOff>
                    <xdr:row>248</xdr:row>
                    <xdr:rowOff>171450</xdr:rowOff>
                  </to>
                </anchor>
              </controlPr>
            </control>
          </mc:Choice>
        </mc:AlternateContent>
        <mc:AlternateContent xmlns:mc="http://schemas.openxmlformats.org/markup-compatibility/2006">
          <mc:Choice Requires="x14">
            <control shapeId="4586" r:id="rId405" name="Check Box 1514">
              <controlPr defaultSize="0" autoFill="0" autoLine="0" autoPict="0">
                <anchor moveWithCells="1">
                  <from>
                    <xdr:col>24</xdr:col>
                    <xdr:colOff>57150</xdr:colOff>
                    <xdr:row>247</xdr:row>
                    <xdr:rowOff>161925</xdr:rowOff>
                  </from>
                  <to>
                    <xdr:col>25</xdr:col>
                    <xdr:colOff>0</xdr:colOff>
                    <xdr:row>248</xdr:row>
                    <xdr:rowOff>171450</xdr:rowOff>
                  </to>
                </anchor>
              </controlPr>
            </control>
          </mc:Choice>
        </mc:AlternateContent>
        <mc:AlternateContent xmlns:mc="http://schemas.openxmlformats.org/markup-compatibility/2006">
          <mc:Choice Requires="x14">
            <control shapeId="4591" r:id="rId406" name="Check Box 1519">
              <controlPr defaultSize="0" autoFill="0" autoLine="0" autoPict="0">
                <anchor moveWithCells="1">
                  <from>
                    <xdr:col>23</xdr:col>
                    <xdr:colOff>47625</xdr:colOff>
                    <xdr:row>607</xdr:row>
                    <xdr:rowOff>142875</xdr:rowOff>
                  </from>
                  <to>
                    <xdr:col>23</xdr:col>
                    <xdr:colOff>257175</xdr:colOff>
                    <xdr:row>608</xdr:row>
                    <xdr:rowOff>171450</xdr:rowOff>
                  </to>
                </anchor>
              </controlPr>
            </control>
          </mc:Choice>
        </mc:AlternateContent>
        <mc:AlternateContent xmlns:mc="http://schemas.openxmlformats.org/markup-compatibility/2006">
          <mc:Choice Requires="x14">
            <control shapeId="4593" r:id="rId407" name="Check Box 1521">
              <controlPr defaultSize="0" autoFill="0" autoLine="0" autoPict="0">
                <anchor moveWithCells="1">
                  <from>
                    <xdr:col>24</xdr:col>
                    <xdr:colOff>47625</xdr:colOff>
                    <xdr:row>239</xdr:row>
                    <xdr:rowOff>95250</xdr:rowOff>
                  </from>
                  <to>
                    <xdr:col>24</xdr:col>
                    <xdr:colOff>257175</xdr:colOff>
                    <xdr:row>240</xdr:row>
                    <xdr:rowOff>123825</xdr:rowOff>
                  </to>
                </anchor>
              </controlPr>
            </control>
          </mc:Choice>
        </mc:AlternateContent>
        <mc:AlternateContent xmlns:mc="http://schemas.openxmlformats.org/markup-compatibility/2006">
          <mc:Choice Requires="x14">
            <control shapeId="4594" r:id="rId408" name="Check Box 1522">
              <controlPr defaultSize="0" autoFill="0" autoLine="0" autoPict="0">
                <anchor moveWithCells="1">
                  <from>
                    <xdr:col>23</xdr:col>
                    <xdr:colOff>47625</xdr:colOff>
                    <xdr:row>239</xdr:row>
                    <xdr:rowOff>95250</xdr:rowOff>
                  </from>
                  <to>
                    <xdr:col>23</xdr:col>
                    <xdr:colOff>257175</xdr:colOff>
                    <xdr:row>240</xdr:row>
                    <xdr:rowOff>123825</xdr:rowOff>
                  </to>
                </anchor>
              </controlPr>
            </control>
          </mc:Choice>
        </mc:AlternateContent>
        <mc:AlternateContent xmlns:mc="http://schemas.openxmlformats.org/markup-compatibility/2006">
          <mc:Choice Requires="x14">
            <control shapeId="4604" r:id="rId409" name="Check Box 1532">
              <controlPr defaultSize="0" autoFill="0" autoLine="0" autoPict="0">
                <anchor moveWithCells="1">
                  <from>
                    <xdr:col>23</xdr:col>
                    <xdr:colOff>47625</xdr:colOff>
                    <xdr:row>599</xdr:row>
                    <xdr:rowOff>0</xdr:rowOff>
                  </from>
                  <to>
                    <xdr:col>23</xdr:col>
                    <xdr:colOff>257175</xdr:colOff>
                    <xdr:row>600</xdr:row>
                    <xdr:rowOff>28575</xdr:rowOff>
                  </to>
                </anchor>
              </controlPr>
            </control>
          </mc:Choice>
        </mc:AlternateContent>
        <mc:AlternateContent xmlns:mc="http://schemas.openxmlformats.org/markup-compatibility/2006">
          <mc:Choice Requires="x14">
            <control shapeId="4605" r:id="rId410" name="Check Box 1533">
              <controlPr defaultSize="0" autoFill="0" autoLine="0" autoPict="0">
                <anchor moveWithCells="1">
                  <from>
                    <xdr:col>24</xdr:col>
                    <xdr:colOff>57150</xdr:colOff>
                    <xdr:row>599</xdr:row>
                    <xdr:rowOff>0</xdr:rowOff>
                  </from>
                  <to>
                    <xdr:col>24</xdr:col>
                    <xdr:colOff>266700</xdr:colOff>
                    <xdr:row>600</xdr:row>
                    <xdr:rowOff>28575</xdr:rowOff>
                  </to>
                </anchor>
              </controlPr>
            </control>
          </mc:Choice>
        </mc:AlternateContent>
        <mc:AlternateContent xmlns:mc="http://schemas.openxmlformats.org/markup-compatibility/2006">
          <mc:Choice Requires="x14">
            <control shapeId="4606" r:id="rId411" name="Check Box 1534">
              <controlPr defaultSize="0" autoFill="0" autoLine="0" autoPict="0">
                <anchor moveWithCells="1">
                  <from>
                    <xdr:col>23</xdr:col>
                    <xdr:colOff>47625</xdr:colOff>
                    <xdr:row>604</xdr:row>
                    <xdr:rowOff>95250</xdr:rowOff>
                  </from>
                  <to>
                    <xdr:col>23</xdr:col>
                    <xdr:colOff>257175</xdr:colOff>
                    <xdr:row>605</xdr:row>
                    <xdr:rowOff>123825</xdr:rowOff>
                  </to>
                </anchor>
              </controlPr>
            </control>
          </mc:Choice>
        </mc:AlternateContent>
        <mc:AlternateContent xmlns:mc="http://schemas.openxmlformats.org/markup-compatibility/2006">
          <mc:Choice Requires="x14">
            <control shapeId="4607" r:id="rId412" name="Check Box 1535">
              <controlPr defaultSize="0" autoFill="0" autoLine="0" autoPict="0">
                <anchor moveWithCells="1">
                  <from>
                    <xdr:col>24</xdr:col>
                    <xdr:colOff>57150</xdr:colOff>
                    <xdr:row>604</xdr:row>
                    <xdr:rowOff>95250</xdr:rowOff>
                  </from>
                  <to>
                    <xdr:col>24</xdr:col>
                    <xdr:colOff>266700</xdr:colOff>
                    <xdr:row>605</xdr:row>
                    <xdr:rowOff>123825</xdr:rowOff>
                  </to>
                </anchor>
              </controlPr>
            </control>
          </mc:Choice>
        </mc:AlternateContent>
        <mc:AlternateContent xmlns:mc="http://schemas.openxmlformats.org/markup-compatibility/2006">
          <mc:Choice Requires="x14">
            <control shapeId="4608" r:id="rId413" name="Check Box 1536">
              <controlPr defaultSize="0" autoFill="0" autoLine="0" autoPict="0">
                <anchor moveWithCells="1">
                  <from>
                    <xdr:col>23</xdr:col>
                    <xdr:colOff>47625</xdr:colOff>
                    <xdr:row>602</xdr:row>
                    <xdr:rowOff>66675</xdr:rowOff>
                  </from>
                  <to>
                    <xdr:col>23</xdr:col>
                    <xdr:colOff>257175</xdr:colOff>
                    <xdr:row>603</xdr:row>
                    <xdr:rowOff>95250</xdr:rowOff>
                  </to>
                </anchor>
              </controlPr>
            </control>
          </mc:Choice>
        </mc:AlternateContent>
        <mc:AlternateContent xmlns:mc="http://schemas.openxmlformats.org/markup-compatibility/2006">
          <mc:Choice Requires="x14">
            <control shapeId="4609" r:id="rId414" name="Check Box 1537">
              <controlPr defaultSize="0" autoFill="0" autoLine="0" autoPict="0">
                <anchor moveWithCells="1">
                  <from>
                    <xdr:col>24</xdr:col>
                    <xdr:colOff>57150</xdr:colOff>
                    <xdr:row>602</xdr:row>
                    <xdr:rowOff>66675</xdr:rowOff>
                  </from>
                  <to>
                    <xdr:col>24</xdr:col>
                    <xdr:colOff>266700</xdr:colOff>
                    <xdr:row>603</xdr:row>
                    <xdr:rowOff>95250</xdr:rowOff>
                  </to>
                </anchor>
              </controlPr>
            </control>
          </mc:Choice>
        </mc:AlternateContent>
        <mc:AlternateContent xmlns:mc="http://schemas.openxmlformats.org/markup-compatibility/2006">
          <mc:Choice Requires="x14">
            <control shapeId="4610" r:id="rId415" name="Check Box 1538">
              <controlPr defaultSize="0" autoFill="0" autoLine="0" autoPict="0">
                <anchor moveWithCells="1">
                  <from>
                    <xdr:col>23</xdr:col>
                    <xdr:colOff>47625</xdr:colOff>
                    <xdr:row>702</xdr:row>
                    <xdr:rowOff>85725</xdr:rowOff>
                  </from>
                  <to>
                    <xdr:col>23</xdr:col>
                    <xdr:colOff>257175</xdr:colOff>
                    <xdr:row>703</xdr:row>
                    <xdr:rowOff>114300</xdr:rowOff>
                  </to>
                </anchor>
              </controlPr>
            </control>
          </mc:Choice>
        </mc:AlternateContent>
        <mc:AlternateContent xmlns:mc="http://schemas.openxmlformats.org/markup-compatibility/2006">
          <mc:Choice Requires="x14">
            <control shapeId="4611" r:id="rId416" name="Check Box 1539">
              <controlPr defaultSize="0" autoFill="0" autoLine="0" autoPict="0">
                <anchor moveWithCells="1">
                  <from>
                    <xdr:col>24</xdr:col>
                    <xdr:colOff>47625</xdr:colOff>
                    <xdr:row>702</xdr:row>
                    <xdr:rowOff>85725</xdr:rowOff>
                  </from>
                  <to>
                    <xdr:col>24</xdr:col>
                    <xdr:colOff>257175</xdr:colOff>
                    <xdr:row>703</xdr:row>
                    <xdr:rowOff>114300</xdr:rowOff>
                  </to>
                </anchor>
              </controlPr>
            </control>
          </mc:Choice>
        </mc:AlternateContent>
        <mc:AlternateContent xmlns:mc="http://schemas.openxmlformats.org/markup-compatibility/2006">
          <mc:Choice Requires="x14">
            <control shapeId="4612" r:id="rId417" name="Check Box 1540">
              <controlPr defaultSize="0" autoFill="0" autoLine="0" autoPict="0">
                <anchor moveWithCells="1">
                  <from>
                    <xdr:col>25</xdr:col>
                    <xdr:colOff>47625</xdr:colOff>
                    <xdr:row>702</xdr:row>
                    <xdr:rowOff>85725</xdr:rowOff>
                  </from>
                  <to>
                    <xdr:col>25</xdr:col>
                    <xdr:colOff>257175</xdr:colOff>
                    <xdr:row>703</xdr:row>
                    <xdr:rowOff>114300</xdr:rowOff>
                  </to>
                </anchor>
              </controlPr>
            </control>
          </mc:Choice>
        </mc:AlternateContent>
        <mc:AlternateContent xmlns:mc="http://schemas.openxmlformats.org/markup-compatibility/2006">
          <mc:Choice Requires="x14">
            <control shapeId="4613" r:id="rId418" name="Check Box 1541">
              <controlPr defaultSize="0" autoFill="0" autoLine="0" autoPict="0">
                <anchor moveWithCells="1">
                  <from>
                    <xdr:col>23</xdr:col>
                    <xdr:colOff>47625</xdr:colOff>
                    <xdr:row>705</xdr:row>
                    <xdr:rowOff>85725</xdr:rowOff>
                  </from>
                  <to>
                    <xdr:col>23</xdr:col>
                    <xdr:colOff>257175</xdr:colOff>
                    <xdr:row>706</xdr:row>
                    <xdr:rowOff>114300</xdr:rowOff>
                  </to>
                </anchor>
              </controlPr>
            </control>
          </mc:Choice>
        </mc:AlternateContent>
        <mc:AlternateContent xmlns:mc="http://schemas.openxmlformats.org/markup-compatibility/2006">
          <mc:Choice Requires="x14">
            <control shapeId="4614" r:id="rId419" name="Check Box 1542">
              <controlPr defaultSize="0" autoFill="0" autoLine="0" autoPict="0">
                <anchor moveWithCells="1">
                  <from>
                    <xdr:col>24</xdr:col>
                    <xdr:colOff>47625</xdr:colOff>
                    <xdr:row>705</xdr:row>
                    <xdr:rowOff>85725</xdr:rowOff>
                  </from>
                  <to>
                    <xdr:col>24</xdr:col>
                    <xdr:colOff>257175</xdr:colOff>
                    <xdr:row>706</xdr:row>
                    <xdr:rowOff>114300</xdr:rowOff>
                  </to>
                </anchor>
              </controlPr>
            </control>
          </mc:Choice>
        </mc:AlternateContent>
        <mc:AlternateContent xmlns:mc="http://schemas.openxmlformats.org/markup-compatibility/2006">
          <mc:Choice Requires="x14">
            <control shapeId="4615" r:id="rId420" name="Check Box 1543">
              <controlPr defaultSize="0" autoFill="0" autoLine="0" autoPict="0">
                <anchor moveWithCells="1">
                  <from>
                    <xdr:col>25</xdr:col>
                    <xdr:colOff>47625</xdr:colOff>
                    <xdr:row>705</xdr:row>
                    <xdr:rowOff>85725</xdr:rowOff>
                  </from>
                  <to>
                    <xdr:col>25</xdr:col>
                    <xdr:colOff>257175</xdr:colOff>
                    <xdr:row>706</xdr:row>
                    <xdr:rowOff>114300</xdr:rowOff>
                  </to>
                </anchor>
              </controlPr>
            </control>
          </mc:Choice>
        </mc:AlternateContent>
        <mc:AlternateContent xmlns:mc="http://schemas.openxmlformats.org/markup-compatibility/2006">
          <mc:Choice Requires="x14">
            <control shapeId="4616" r:id="rId421" name="Check Box 1544">
              <controlPr defaultSize="0" autoFill="0" autoLine="0" autoPict="0">
                <anchor moveWithCells="1">
                  <from>
                    <xdr:col>23</xdr:col>
                    <xdr:colOff>47625</xdr:colOff>
                    <xdr:row>707</xdr:row>
                    <xdr:rowOff>85725</xdr:rowOff>
                  </from>
                  <to>
                    <xdr:col>23</xdr:col>
                    <xdr:colOff>257175</xdr:colOff>
                    <xdr:row>708</xdr:row>
                    <xdr:rowOff>114300</xdr:rowOff>
                  </to>
                </anchor>
              </controlPr>
            </control>
          </mc:Choice>
        </mc:AlternateContent>
        <mc:AlternateContent xmlns:mc="http://schemas.openxmlformats.org/markup-compatibility/2006">
          <mc:Choice Requires="x14">
            <control shapeId="4617" r:id="rId422" name="Check Box 1545">
              <controlPr defaultSize="0" autoFill="0" autoLine="0" autoPict="0">
                <anchor moveWithCells="1">
                  <from>
                    <xdr:col>24</xdr:col>
                    <xdr:colOff>47625</xdr:colOff>
                    <xdr:row>707</xdr:row>
                    <xdr:rowOff>85725</xdr:rowOff>
                  </from>
                  <to>
                    <xdr:col>24</xdr:col>
                    <xdr:colOff>257175</xdr:colOff>
                    <xdr:row>708</xdr:row>
                    <xdr:rowOff>114300</xdr:rowOff>
                  </to>
                </anchor>
              </controlPr>
            </control>
          </mc:Choice>
        </mc:AlternateContent>
        <mc:AlternateContent xmlns:mc="http://schemas.openxmlformats.org/markup-compatibility/2006">
          <mc:Choice Requires="x14">
            <control shapeId="4618" r:id="rId423" name="Check Box 1546">
              <controlPr defaultSize="0" autoFill="0" autoLine="0" autoPict="0">
                <anchor moveWithCells="1">
                  <from>
                    <xdr:col>25</xdr:col>
                    <xdr:colOff>47625</xdr:colOff>
                    <xdr:row>707</xdr:row>
                    <xdr:rowOff>85725</xdr:rowOff>
                  </from>
                  <to>
                    <xdr:col>25</xdr:col>
                    <xdr:colOff>257175</xdr:colOff>
                    <xdr:row>708</xdr:row>
                    <xdr:rowOff>114300</xdr:rowOff>
                  </to>
                </anchor>
              </controlPr>
            </control>
          </mc:Choice>
        </mc:AlternateContent>
        <mc:AlternateContent xmlns:mc="http://schemas.openxmlformats.org/markup-compatibility/2006">
          <mc:Choice Requires="x14">
            <control shapeId="4619" r:id="rId424" name="Check Box 1547">
              <controlPr defaultSize="0" autoFill="0" autoLine="0" autoPict="0">
                <anchor moveWithCells="1">
                  <from>
                    <xdr:col>23</xdr:col>
                    <xdr:colOff>47625</xdr:colOff>
                    <xdr:row>709</xdr:row>
                    <xdr:rowOff>85725</xdr:rowOff>
                  </from>
                  <to>
                    <xdr:col>23</xdr:col>
                    <xdr:colOff>257175</xdr:colOff>
                    <xdr:row>710</xdr:row>
                    <xdr:rowOff>114300</xdr:rowOff>
                  </to>
                </anchor>
              </controlPr>
            </control>
          </mc:Choice>
        </mc:AlternateContent>
        <mc:AlternateContent xmlns:mc="http://schemas.openxmlformats.org/markup-compatibility/2006">
          <mc:Choice Requires="x14">
            <control shapeId="4620" r:id="rId425" name="Check Box 1548">
              <controlPr defaultSize="0" autoFill="0" autoLine="0" autoPict="0">
                <anchor moveWithCells="1">
                  <from>
                    <xdr:col>24</xdr:col>
                    <xdr:colOff>47625</xdr:colOff>
                    <xdr:row>709</xdr:row>
                    <xdr:rowOff>85725</xdr:rowOff>
                  </from>
                  <to>
                    <xdr:col>24</xdr:col>
                    <xdr:colOff>257175</xdr:colOff>
                    <xdr:row>710</xdr:row>
                    <xdr:rowOff>114300</xdr:rowOff>
                  </to>
                </anchor>
              </controlPr>
            </control>
          </mc:Choice>
        </mc:AlternateContent>
        <mc:AlternateContent xmlns:mc="http://schemas.openxmlformats.org/markup-compatibility/2006">
          <mc:Choice Requires="x14">
            <control shapeId="4621" r:id="rId426" name="Check Box 1549">
              <controlPr defaultSize="0" autoFill="0" autoLine="0" autoPict="0">
                <anchor moveWithCells="1">
                  <from>
                    <xdr:col>25</xdr:col>
                    <xdr:colOff>47625</xdr:colOff>
                    <xdr:row>709</xdr:row>
                    <xdr:rowOff>85725</xdr:rowOff>
                  </from>
                  <to>
                    <xdr:col>25</xdr:col>
                    <xdr:colOff>257175</xdr:colOff>
                    <xdr:row>710</xdr:row>
                    <xdr:rowOff>114300</xdr:rowOff>
                  </to>
                </anchor>
              </controlPr>
            </control>
          </mc:Choice>
        </mc:AlternateContent>
        <mc:AlternateContent xmlns:mc="http://schemas.openxmlformats.org/markup-compatibility/2006">
          <mc:Choice Requires="x14">
            <control shapeId="4625" r:id="rId427" name="Check Box 1553">
              <controlPr defaultSize="0" autoFill="0" autoLine="0" autoPict="0">
                <anchor moveWithCells="1">
                  <from>
                    <xdr:col>23</xdr:col>
                    <xdr:colOff>47625</xdr:colOff>
                    <xdr:row>790</xdr:row>
                    <xdr:rowOff>123825</xdr:rowOff>
                  </from>
                  <to>
                    <xdr:col>23</xdr:col>
                    <xdr:colOff>257175</xdr:colOff>
                    <xdr:row>791</xdr:row>
                    <xdr:rowOff>152400</xdr:rowOff>
                  </to>
                </anchor>
              </controlPr>
            </control>
          </mc:Choice>
        </mc:AlternateContent>
        <mc:AlternateContent xmlns:mc="http://schemas.openxmlformats.org/markup-compatibility/2006">
          <mc:Choice Requires="x14">
            <control shapeId="4626" r:id="rId428" name="Check Box 1554">
              <controlPr defaultSize="0" autoFill="0" autoLine="0" autoPict="0">
                <anchor moveWithCells="1">
                  <from>
                    <xdr:col>24</xdr:col>
                    <xdr:colOff>47625</xdr:colOff>
                    <xdr:row>790</xdr:row>
                    <xdr:rowOff>123825</xdr:rowOff>
                  </from>
                  <to>
                    <xdr:col>24</xdr:col>
                    <xdr:colOff>257175</xdr:colOff>
                    <xdr:row>791</xdr:row>
                    <xdr:rowOff>152400</xdr:rowOff>
                  </to>
                </anchor>
              </controlPr>
            </control>
          </mc:Choice>
        </mc:AlternateContent>
        <mc:AlternateContent xmlns:mc="http://schemas.openxmlformats.org/markup-compatibility/2006">
          <mc:Choice Requires="x14">
            <control shapeId="4627" r:id="rId429" name="Check Box 1555">
              <controlPr defaultSize="0" autoFill="0" autoLine="0" autoPict="0">
                <anchor moveWithCells="1">
                  <from>
                    <xdr:col>25</xdr:col>
                    <xdr:colOff>47625</xdr:colOff>
                    <xdr:row>790</xdr:row>
                    <xdr:rowOff>123825</xdr:rowOff>
                  </from>
                  <to>
                    <xdr:col>25</xdr:col>
                    <xdr:colOff>257175</xdr:colOff>
                    <xdr:row>791</xdr:row>
                    <xdr:rowOff>152400</xdr:rowOff>
                  </to>
                </anchor>
              </controlPr>
            </control>
          </mc:Choice>
        </mc:AlternateContent>
        <mc:AlternateContent xmlns:mc="http://schemas.openxmlformats.org/markup-compatibility/2006">
          <mc:Choice Requires="x14">
            <control shapeId="4628" r:id="rId430" name="Check Box 1556">
              <controlPr defaultSize="0" autoFill="0" autoLine="0" autoPict="0">
                <anchor moveWithCells="1">
                  <from>
                    <xdr:col>23</xdr:col>
                    <xdr:colOff>47625</xdr:colOff>
                    <xdr:row>903</xdr:row>
                    <xdr:rowOff>190500</xdr:rowOff>
                  </from>
                  <to>
                    <xdr:col>23</xdr:col>
                    <xdr:colOff>257175</xdr:colOff>
                    <xdr:row>905</xdr:row>
                    <xdr:rowOff>9525</xdr:rowOff>
                  </to>
                </anchor>
              </controlPr>
            </control>
          </mc:Choice>
        </mc:AlternateContent>
        <mc:AlternateContent xmlns:mc="http://schemas.openxmlformats.org/markup-compatibility/2006">
          <mc:Choice Requires="x14">
            <control shapeId="4629" r:id="rId431" name="Check Box 1557">
              <controlPr defaultSize="0" autoFill="0" autoLine="0" autoPict="0">
                <anchor moveWithCells="1">
                  <from>
                    <xdr:col>24</xdr:col>
                    <xdr:colOff>47625</xdr:colOff>
                    <xdr:row>903</xdr:row>
                    <xdr:rowOff>190500</xdr:rowOff>
                  </from>
                  <to>
                    <xdr:col>24</xdr:col>
                    <xdr:colOff>257175</xdr:colOff>
                    <xdr:row>905</xdr:row>
                    <xdr:rowOff>9525</xdr:rowOff>
                  </to>
                </anchor>
              </controlPr>
            </control>
          </mc:Choice>
        </mc:AlternateContent>
        <mc:AlternateContent xmlns:mc="http://schemas.openxmlformats.org/markup-compatibility/2006">
          <mc:Choice Requires="x14">
            <control shapeId="4630" r:id="rId432" name="Check Box 1558">
              <controlPr defaultSize="0" autoFill="0" autoLine="0" autoPict="0">
                <anchor moveWithCells="1">
                  <from>
                    <xdr:col>25</xdr:col>
                    <xdr:colOff>47625</xdr:colOff>
                    <xdr:row>903</xdr:row>
                    <xdr:rowOff>190500</xdr:rowOff>
                  </from>
                  <to>
                    <xdr:col>25</xdr:col>
                    <xdr:colOff>257175</xdr:colOff>
                    <xdr:row>905</xdr:row>
                    <xdr:rowOff>9525</xdr:rowOff>
                  </to>
                </anchor>
              </controlPr>
            </control>
          </mc:Choice>
        </mc:AlternateContent>
        <mc:AlternateContent xmlns:mc="http://schemas.openxmlformats.org/markup-compatibility/2006">
          <mc:Choice Requires="x14">
            <control shapeId="4634" r:id="rId433" name="Check Box 1562">
              <controlPr defaultSize="0" autoFill="0" autoLine="0" autoPict="0">
                <anchor moveWithCells="1">
                  <from>
                    <xdr:col>23</xdr:col>
                    <xdr:colOff>47625</xdr:colOff>
                    <xdr:row>1061</xdr:row>
                    <xdr:rowOff>190500</xdr:rowOff>
                  </from>
                  <to>
                    <xdr:col>23</xdr:col>
                    <xdr:colOff>257175</xdr:colOff>
                    <xdr:row>1063</xdr:row>
                    <xdr:rowOff>9525</xdr:rowOff>
                  </to>
                </anchor>
              </controlPr>
            </control>
          </mc:Choice>
        </mc:AlternateContent>
        <mc:AlternateContent xmlns:mc="http://schemas.openxmlformats.org/markup-compatibility/2006">
          <mc:Choice Requires="x14">
            <control shapeId="4635" r:id="rId434" name="Check Box 1563">
              <controlPr defaultSize="0" autoFill="0" autoLine="0" autoPict="0">
                <anchor moveWithCells="1">
                  <from>
                    <xdr:col>24</xdr:col>
                    <xdr:colOff>47625</xdr:colOff>
                    <xdr:row>1061</xdr:row>
                    <xdr:rowOff>190500</xdr:rowOff>
                  </from>
                  <to>
                    <xdr:col>24</xdr:col>
                    <xdr:colOff>257175</xdr:colOff>
                    <xdr:row>1063</xdr:row>
                    <xdr:rowOff>9525</xdr:rowOff>
                  </to>
                </anchor>
              </controlPr>
            </control>
          </mc:Choice>
        </mc:AlternateContent>
        <mc:AlternateContent xmlns:mc="http://schemas.openxmlformats.org/markup-compatibility/2006">
          <mc:Choice Requires="x14">
            <control shapeId="4636" r:id="rId435" name="Check Box 1564">
              <controlPr defaultSize="0" autoFill="0" autoLine="0" autoPict="0">
                <anchor moveWithCells="1">
                  <from>
                    <xdr:col>25</xdr:col>
                    <xdr:colOff>47625</xdr:colOff>
                    <xdr:row>1061</xdr:row>
                    <xdr:rowOff>190500</xdr:rowOff>
                  </from>
                  <to>
                    <xdr:col>25</xdr:col>
                    <xdr:colOff>257175</xdr:colOff>
                    <xdr:row>1063</xdr:row>
                    <xdr:rowOff>9525</xdr:rowOff>
                  </to>
                </anchor>
              </controlPr>
            </control>
          </mc:Choice>
        </mc:AlternateContent>
        <mc:AlternateContent xmlns:mc="http://schemas.openxmlformats.org/markup-compatibility/2006">
          <mc:Choice Requires="x14">
            <control shapeId="4637" r:id="rId436" name="Check Box 1565">
              <controlPr defaultSize="0" autoFill="0" autoLine="0" autoPict="0">
                <anchor moveWithCells="1">
                  <from>
                    <xdr:col>23</xdr:col>
                    <xdr:colOff>47625</xdr:colOff>
                    <xdr:row>1089</xdr:row>
                    <xdr:rowOff>200025</xdr:rowOff>
                  </from>
                  <to>
                    <xdr:col>23</xdr:col>
                    <xdr:colOff>257175</xdr:colOff>
                    <xdr:row>1091</xdr:row>
                    <xdr:rowOff>19050</xdr:rowOff>
                  </to>
                </anchor>
              </controlPr>
            </control>
          </mc:Choice>
        </mc:AlternateContent>
        <mc:AlternateContent xmlns:mc="http://schemas.openxmlformats.org/markup-compatibility/2006">
          <mc:Choice Requires="x14">
            <control shapeId="4638" r:id="rId437" name="Check Box 1566">
              <controlPr defaultSize="0" autoFill="0" autoLine="0" autoPict="0">
                <anchor moveWithCells="1">
                  <from>
                    <xdr:col>24</xdr:col>
                    <xdr:colOff>47625</xdr:colOff>
                    <xdr:row>1089</xdr:row>
                    <xdr:rowOff>200025</xdr:rowOff>
                  </from>
                  <to>
                    <xdr:col>24</xdr:col>
                    <xdr:colOff>257175</xdr:colOff>
                    <xdr:row>1091</xdr:row>
                    <xdr:rowOff>19050</xdr:rowOff>
                  </to>
                </anchor>
              </controlPr>
            </control>
          </mc:Choice>
        </mc:AlternateContent>
        <mc:AlternateContent xmlns:mc="http://schemas.openxmlformats.org/markup-compatibility/2006">
          <mc:Choice Requires="x14">
            <control shapeId="4639" r:id="rId438" name="Check Box 1567">
              <controlPr defaultSize="0" autoFill="0" autoLine="0" autoPict="0">
                <anchor moveWithCells="1">
                  <from>
                    <xdr:col>25</xdr:col>
                    <xdr:colOff>47625</xdr:colOff>
                    <xdr:row>1089</xdr:row>
                    <xdr:rowOff>200025</xdr:rowOff>
                  </from>
                  <to>
                    <xdr:col>25</xdr:col>
                    <xdr:colOff>257175</xdr:colOff>
                    <xdr:row>1091</xdr:row>
                    <xdr:rowOff>19050</xdr:rowOff>
                  </to>
                </anchor>
              </controlPr>
            </control>
          </mc:Choice>
        </mc:AlternateContent>
        <mc:AlternateContent xmlns:mc="http://schemas.openxmlformats.org/markup-compatibility/2006">
          <mc:Choice Requires="x14">
            <control shapeId="4640" r:id="rId439" name="Check Box 1568">
              <controlPr defaultSize="0" autoFill="0" autoLine="0" autoPict="0">
                <anchor moveWithCells="1">
                  <from>
                    <xdr:col>23</xdr:col>
                    <xdr:colOff>47625</xdr:colOff>
                    <xdr:row>1093</xdr:row>
                    <xdr:rowOff>180975</xdr:rowOff>
                  </from>
                  <to>
                    <xdr:col>23</xdr:col>
                    <xdr:colOff>257175</xdr:colOff>
                    <xdr:row>1095</xdr:row>
                    <xdr:rowOff>0</xdr:rowOff>
                  </to>
                </anchor>
              </controlPr>
            </control>
          </mc:Choice>
        </mc:AlternateContent>
        <mc:AlternateContent xmlns:mc="http://schemas.openxmlformats.org/markup-compatibility/2006">
          <mc:Choice Requires="x14">
            <control shapeId="4641" r:id="rId440" name="Check Box 1569">
              <controlPr defaultSize="0" autoFill="0" autoLine="0" autoPict="0">
                <anchor moveWithCells="1">
                  <from>
                    <xdr:col>24</xdr:col>
                    <xdr:colOff>47625</xdr:colOff>
                    <xdr:row>1093</xdr:row>
                    <xdr:rowOff>180975</xdr:rowOff>
                  </from>
                  <to>
                    <xdr:col>24</xdr:col>
                    <xdr:colOff>257175</xdr:colOff>
                    <xdr:row>1095</xdr:row>
                    <xdr:rowOff>0</xdr:rowOff>
                  </to>
                </anchor>
              </controlPr>
            </control>
          </mc:Choice>
        </mc:AlternateContent>
        <mc:AlternateContent xmlns:mc="http://schemas.openxmlformats.org/markup-compatibility/2006">
          <mc:Choice Requires="x14">
            <control shapeId="4642" r:id="rId441" name="Check Box 1570">
              <controlPr defaultSize="0" autoFill="0" autoLine="0" autoPict="0">
                <anchor moveWithCells="1">
                  <from>
                    <xdr:col>25</xdr:col>
                    <xdr:colOff>47625</xdr:colOff>
                    <xdr:row>1093</xdr:row>
                    <xdr:rowOff>180975</xdr:rowOff>
                  </from>
                  <to>
                    <xdr:col>25</xdr:col>
                    <xdr:colOff>257175</xdr:colOff>
                    <xdr:row>1095</xdr:row>
                    <xdr:rowOff>0</xdr:rowOff>
                  </to>
                </anchor>
              </controlPr>
            </control>
          </mc:Choice>
        </mc:AlternateContent>
        <mc:AlternateContent xmlns:mc="http://schemas.openxmlformats.org/markup-compatibility/2006">
          <mc:Choice Requires="x14">
            <control shapeId="4643" r:id="rId442" name="Check Box 1571">
              <controlPr defaultSize="0" autoFill="0" autoLine="0" autoPict="0">
                <anchor moveWithCells="1">
                  <from>
                    <xdr:col>24</xdr:col>
                    <xdr:colOff>47625</xdr:colOff>
                    <xdr:row>1093</xdr:row>
                    <xdr:rowOff>180975</xdr:rowOff>
                  </from>
                  <to>
                    <xdr:col>24</xdr:col>
                    <xdr:colOff>257175</xdr:colOff>
                    <xdr:row>1095</xdr:row>
                    <xdr:rowOff>0</xdr:rowOff>
                  </to>
                </anchor>
              </controlPr>
            </control>
          </mc:Choice>
        </mc:AlternateContent>
        <mc:AlternateContent xmlns:mc="http://schemas.openxmlformats.org/markup-compatibility/2006">
          <mc:Choice Requires="x14">
            <control shapeId="4644" r:id="rId443" name="Check Box 1572">
              <controlPr defaultSize="0" autoFill="0" autoLine="0" autoPict="0">
                <anchor moveWithCells="1">
                  <from>
                    <xdr:col>25</xdr:col>
                    <xdr:colOff>47625</xdr:colOff>
                    <xdr:row>1093</xdr:row>
                    <xdr:rowOff>180975</xdr:rowOff>
                  </from>
                  <to>
                    <xdr:col>25</xdr:col>
                    <xdr:colOff>257175</xdr:colOff>
                    <xdr:row>1095</xdr:row>
                    <xdr:rowOff>0</xdr:rowOff>
                  </to>
                </anchor>
              </controlPr>
            </control>
          </mc:Choice>
        </mc:AlternateContent>
        <mc:AlternateContent xmlns:mc="http://schemas.openxmlformats.org/markup-compatibility/2006">
          <mc:Choice Requires="x14">
            <control shapeId="4645" r:id="rId444" name="Check Box 1573">
              <controlPr defaultSize="0" autoFill="0" autoLine="0" autoPict="0">
                <anchor moveWithCells="1">
                  <from>
                    <xdr:col>23</xdr:col>
                    <xdr:colOff>47625</xdr:colOff>
                    <xdr:row>1111</xdr:row>
                    <xdr:rowOff>85725</xdr:rowOff>
                  </from>
                  <to>
                    <xdr:col>23</xdr:col>
                    <xdr:colOff>257175</xdr:colOff>
                    <xdr:row>1112</xdr:row>
                    <xdr:rowOff>114300</xdr:rowOff>
                  </to>
                </anchor>
              </controlPr>
            </control>
          </mc:Choice>
        </mc:AlternateContent>
        <mc:AlternateContent xmlns:mc="http://schemas.openxmlformats.org/markup-compatibility/2006">
          <mc:Choice Requires="x14">
            <control shapeId="4654" r:id="rId445" name="Check Box 1582">
              <controlPr defaultSize="0" autoFill="0" autoLine="0" autoPict="0">
                <anchor moveWithCells="1">
                  <from>
                    <xdr:col>23</xdr:col>
                    <xdr:colOff>47625</xdr:colOff>
                    <xdr:row>1157</xdr:row>
                    <xdr:rowOff>0</xdr:rowOff>
                  </from>
                  <to>
                    <xdr:col>23</xdr:col>
                    <xdr:colOff>257175</xdr:colOff>
                    <xdr:row>1158</xdr:row>
                    <xdr:rowOff>28575</xdr:rowOff>
                  </to>
                </anchor>
              </controlPr>
            </control>
          </mc:Choice>
        </mc:AlternateContent>
        <mc:AlternateContent xmlns:mc="http://schemas.openxmlformats.org/markup-compatibility/2006">
          <mc:Choice Requires="x14">
            <control shapeId="4655" r:id="rId446" name="Check Box 1583">
              <controlPr defaultSize="0" autoFill="0" autoLine="0" autoPict="0">
                <anchor moveWithCells="1">
                  <from>
                    <xdr:col>24</xdr:col>
                    <xdr:colOff>47625</xdr:colOff>
                    <xdr:row>1157</xdr:row>
                    <xdr:rowOff>0</xdr:rowOff>
                  </from>
                  <to>
                    <xdr:col>24</xdr:col>
                    <xdr:colOff>257175</xdr:colOff>
                    <xdr:row>1158</xdr:row>
                    <xdr:rowOff>28575</xdr:rowOff>
                  </to>
                </anchor>
              </controlPr>
            </control>
          </mc:Choice>
        </mc:AlternateContent>
        <mc:AlternateContent xmlns:mc="http://schemas.openxmlformats.org/markup-compatibility/2006">
          <mc:Choice Requires="x14">
            <control shapeId="4656" r:id="rId447" name="Check Box 1584">
              <controlPr defaultSize="0" autoFill="0" autoLine="0" autoPict="0">
                <anchor moveWithCells="1">
                  <from>
                    <xdr:col>25</xdr:col>
                    <xdr:colOff>47625</xdr:colOff>
                    <xdr:row>1157</xdr:row>
                    <xdr:rowOff>0</xdr:rowOff>
                  </from>
                  <to>
                    <xdr:col>25</xdr:col>
                    <xdr:colOff>257175</xdr:colOff>
                    <xdr:row>1158</xdr:row>
                    <xdr:rowOff>28575</xdr:rowOff>
                  </to>
                </anchor>
              </controlPr>
            </control>
          </mc:Choice>
        </mc:AlternateContent>
        <mc:AlternateContent xmlns:mc="http://schemas.openxmlformats.org/markup-compatibility/2006">
          <mc:Choice Requires="x14">
            <control shapeId="4657" r:id="rId448" name="Check Box 1585">
              <controlPr defaultSize="0" autoFill="0" autoLine="0" autoPict="0">
                <anchor moveWithCells="1">
                  <from>
                    <xdr:col>23</xdr:col>
                    <xdr:colOff>47625</xdr:colOff>
                    <xdr:row>1228</xdr:row>
                    <xdr:rowOff>180975</xdr:rowOff>
                  </from>
                  <to>
                    <xdr:col>23</xdr:col>
                    <xdr:colOff>257175</xdr:colOff>
                    <xdr:row>1230</xdr:row>
                    <xdr:rowOff>19050</xdr:rowOff>
                  </to>
                </anchor>
              </controlPr>
            </control>
          </mc:Choice>
        </mc:AlternateContent>
        <mc:AlternateContent xmlns:mc="http://schemas.openxmlformats.org/markup-compatibility/2006">
          <mc:Choice Requires="x14">
            <control shapeId="4658" r:id="rId449" name="Check Box 1586">
              <controlPr defaultSize="0" autoFill="0" autoLine="0" autoPict="0">
                <anchor moveWithCells="1">
                  <from>
                    <xdr:col>23</xdr:col>
                    <xdr:colOff>47625</xdr:colOff>
                    <xdr:row>1236</xdr:row>
                    <xdr:rowOff>180975</xdr:rowOff>
                  </from>
                  <to>
                    <xdr:col>23</xdr:col>
                    <xdr:colOff>257175</xdr:colOff>
                    <xdr:row>1238</xdr:row>
                    <xdr:rowOff>0</xdr:rowOff>
                  </to>
                </anchor>
              </controlPr>
            </control>
          </mc:Choice>
        </mc:AlternateContent>
        <mc:AlternateContent xmlns:mc="http://schemas.openxmlformats.org/markup-compatibility/2006">
          <mc:Choice Requires="x14">
            <control shapeId="4666" r:id="rId450" name="Check Box 1594">
              <controlPr defaultSize="0" autoFill="0" autoLine="0" autoPict="0">
                <anchor moveWithCells="1">
                  <from>
                    <xdr:col>24</xdr:col>
                    <xdr:colOff>47625</xdr:colOff>
                    <xdr:row>1120</xdr:row>
                    <xdr:rowOff>85725</xdr:rowOff>
                  </from>
                  <to>
                    <xdr:col>24</xdr:col>
                    <xdr:colOff>257175</xdr:colOff>
                    <xdr:row>1121</xdr:row>
                    <xdr:rowOff>114300</xdr:rowOff>
                  </to>
                </anchor>
              </controlPr>
            </control>
          </mc:Choice>
        </mc:AlternateContent>
        <mc:AlternateContent xmlns:mc="http://schemas.openxmlformats.org/markup-compatibility/2006">
          <mc:Choice Requires="x14">
            <control shapeId="4667" r:id="rId451" name="Check Box 1595">
              <controlPr defaultSize="0" autoFill="0" autoLine="0" autoPict="0">
                <anchor moveWithCells="1">
                  <from>
                    <xdr:col>25</xdr:col>
                    <xdr:colOff>47625</xdr:colOff>
                    <xdr:row>1120</xdr:row>
                    <xdr:rowOff>85725</xdr:rowOff>
                  </from>
                  <to>
                    <xdr:col>25</xdr:col>
                    <xdr:colOff>257175</xdr:colOff>
                    <xdr:row>1121</xdr:row>
                    <xdr:rowOff>114300</xdr:rowOff>
                  </to>
                </anchor>
              </controlPr>
            </control>
          </mc:Choice>
        </mc:AlternateContent>
        <mc:AlternateContent xmlns:mc="http://schemas.openxmlformats.org/markup-compatibility/2006">
          <mc:Choice Requires="x14">
            <control shapeId="4674" r:id="rId452" name="Check Box 1602">
              <controlPr defaultSize="0" autoFill="0" autoLine="0" autoPict="0">
                <anchor moveWithCells="1">
                  <from>
                    <xdr:col>24</xdr:col>
                    <xdr:colOff>47625</xdr:colOff>
                    <xdr:row>1111</xdr:row>
                    <xdr:rowOff>85725</xdr:rowOff>
                  </from>
                  <to>
                    <xdr:col>24</xdr:col>
                    <xdr:colOff>257175</xdr:colOff>
                    <xdr:row>1112</xdr:row>
                    <xdr:rowOff>114300</xdr:rowOff>
                  </to>
                </anchor>
              </controlPr>
            </control>
          </mc:Choice>
        </mc:AlternateContent>
        <mc:AlternateContent xmlns:mc="http://schemas.openxmlformats.org/markup-compatibility/2006">
          <mc:Choice Requires="x14">
            <control shapeId="4675" r:id="rId453" name="Check Box 1603">
              <controlPr defaultSize="0" autoFill="0" autoLine="0" autoPict="0">
                <anchor moveWithCells="1">
                  <from>
                    <xdr:col>25</xdr:col>
                    <xdr:colOff>47625</xdr:colOff>
                    <xdr:row>1111</xdr:row>
                    <xdr:rowOff>85725</xdr:rowOff>
                  </from>
                  <to>
                    <xdr:col>25</xdr:col>
                    <xdr:colOff>257175</xdr:colOff>
                    <xdr:row>1112</xdr:row>
                    <xdr:rowOff>114300</xdr:rowOff>
                  </to>
                </anchor>
              </controlPr>
            </control>
          </mc:Choice>
        </mc:AlternateContent>
        <mc:AlternateContent xmlns:mc="http://schemas.openxmlformats.org/markup-compatibility/2006">
          <mc:Choice Requires="x14">
            <control shapeId="4680" r:id="rId454" name="Check Box 1608">
              <controlPr defaultSize="0" autoFill="0" autoLine="0" autoPict="0">
                <anchor moveWithCells="1">
                  <from>
                    <xdr:col>23</xdr:col>
                    <xdr:colOff>47625</xdr:colOff>
                    <xdr:row>1244</xdr:row>
                    <xdr:rowOff>47625</xdr:rowOff>
                  </from>
                  <to>
                    <xdr:col>23</xdr:col>
                    <xdr:colOff>257175</xdr:colOff>
                    <xdr:row>1245</xdr:row>
                    <xdr:rowOff>76200</xdr:rowOff>
                  </to>
                </anchor>
              </controlPr>
            </control>
          </mc:Choice>
        </mc:AlternateContent>
        <mc:AlternateContent xmlns:mc="http://schemas.openxmlformats.org/markup-compatibility/2006">
          <mc:Choice Requires="x14">
            <control shapeId="4681" r:id="rId455" name="Check Box 1609">
              <controlPr defaultSize="0" autoFill="0" autoLine="0" autoPict="0">
                <anchor moveWithCells="1">
                  <from>
                    <xdr:col>24</xdr:col>
                    <xdr:colOff>47625</xdr:colOff>
                    <xdr:row>1228</xdr:row>
                    <xdr:rowOff>180975</xdr:rowOff>
                  </from>
                  <to>
                    <xdr:col>24</xdr:col>
                    <xdr:colOff>257175</xdr:colOff>
                    <xdr:row>1230</xdr:row>
                    <xdr:rowOff>19050</xdr:rowOff>
                  </to>
                </anchor>
              </controlPr>
            </control>
          </mc:Choice>
        </mc:AlternateContent>
        <mc:AlternateContent xmlns:mc="http://schemas.openxmlformats.org/markup-compatibility/2006">
          <mc:Choice Requires="x14">
            <control shapeId="4682" r:id="rId456" name="Check Box 1610">
              <controlPr defaultSize="0" autoFill="0" autoLine="0" autoPict="0">
                <anchor moveWithCells="1">
                  <from>
                    <xdr:col>24</xdr:col>
                    <xdr:colOff>47625</xdr:colOff>
                    <xdr:row>1236</xdr:row>
                    <xdr:rowOff>180975</xdr:rowOff>
                  </from>
                  <to>
                    <xdr:col>24</xdr:col>
                    <xdr:colOff>257175</xdr:colOff>
                    <xdr:row>1238</xdr:row>
                    <xdr:rowOff>0</xdr:rowOff>
                  </to>
                </anchor>
              </controlPr>
            </control>
          </mc:Choice>
        </mc:AlternateContent>
        <mc:AlternateContent xmlns:mc="http://schemas.openxmlformats.org/markup-compatibility/2006">
          <mc:Choice Requires="x14">
            <control shapeId="4683" r:id="rId457" name="Check Box 1611">
              <controlPr defaultSize="0" autoFill="0" autoLine="0" autoPict="0">
                <anchor moveWithCells="1">
                  <from>
                    <xdr:col>24</xdr:col>
                    <xdr:colOff>47625</xdr:colOff>
                    <xdr:row>1244</xdr:row>
                    <xdr:rowOff>47625</xdr:rowOff>
                  </from>
                  <to>
                    <xdr:col>24</xdr:col>
                    <xdr:colOff>257175</xdr:colOff>
                    <xdr:row>1245</xdr:row>
                    <xdr:rowOff>76200</xdr:rowOff>
                  </to>
                </anchor>
              </controlPr>
            </control>
          </mc:Choice>
        </mc:AlternateContent>
        <mc:AlternateContent xmlns:mc="http://schemas.openxmlformats.org/markup-compatibility/2006">
          <mc:Choice Requires="x14">
            <control shapeId="4684" r:id="rId458" name="Check Box 1612">
              <controlPr defaultSize="0" autoFill="0" autoLine="0" autoPict="0">
                <anchor moveWithCells="1">
                  <from>
                    <xdr:col>25</xdr:col>
                    <xdr:colOff>47625</xdr:colOff>
                    <xdr:row>1228</xdr:row>
                    <xdr:rowOff>180975</xdr:rowOff>
                  </from>
                  <to>
                    <xdr:col>25</xdr:col>
                    <xdr:colOff>257175</xdr:colOff>
                    <xdr:row>1230</xdr:row>
                    <xdr:rowOff>19050</xdr:rowOff>
                  </to>
                </anchor>
              </controlPr>
            </control>
          </mc:Choice>
        </mc:AlternateContent>
        <mc:AlternateContent xmlns:mc="http://schemas.openxmlformats.org/markup-compatibility/2006">
          <mc:Choice Requires="x14">
            <control shapeId="4685" r:id="rId459" name="Check Box 1613">
              <controlPr defaultSize="0" autoFill="0" autoLine="0" autoPict="0">
                <anchor moveWithCells="1">
                  <from>
                    <xdr:col>25</xdr:col>
                    <xdr:colOff>47625</xdr:colOff>
                    <xdr:row>1236</xdr:row>
                    <xdr:rowOff>180975</xdr:rowOff>
                  </from>
                  <to>
                    <xdr:col>25</xdr:col>
                    <xdr:colOff>257175</xdr:colOff>
                    <xdr:row>1238</xdr:row>
                    <xdr:rowOff>0</xdr:rowOff>
                  </to>
                </anchor>
              </controlPr>
            </control>
          </mc:Choice>
        </mc:AlternateContent>
        <mc:AlternateContent xmlns:mc="http://schemas.openxmlformats.org/markup-compatibility/2006">
          <mc:Choice Requires="x14">
            <control shapeId="4686" r:id="rId460" name="Check Box 1614">
              <controlPr defaultSize="0" autoFill="0" autoLine="0" autoPict="0">
                <anchor moveWithCells="1">
                  <from>
                    <xdr:col>25</xdr:col>
                    <xdr:colOff>47625</xdr:colOff>
                    <xdr:row>1244</xdr:row>
                    <xdr:rowOff>47625</xdr:rowOff>
                  </from>
                  <to>
                    <xdr:col>25</xdr:col>
                    <xdr:colOff>257175</xdr:colOff>
                    <xdr:row>1245</xdr:row>
                    <xdr:rowOff>76200</xdr:rowOff>
                  </to>
                </anchor>
              </controlPr>
            </control>
          </mc:Choice>
        </mc:AlternateContent>
        <mc:AlternateContent xmlns:mc="http://schemas.openxmlformats.org/markup-compatibility/2006">
          <mc:Choice Requires="x14">
            <control shapeId="4687" r:id="rId461" name="Check Box 1615">
              <controlPr defaultSize="0" autoFill="0" autoLine="0" autoPict="0">
                <anchor moveWithCells="1">
                  <from>
                    <xdr:col>4</xdr:col>
                    <xdr:colOff>47625</xdr:colOff>
                    <xdr:row>132</xdr:row>
                    <xdr:rowOff>200025</xdr:rowOff>
                  </from>
                  <to>
                    <xdr:col>4</xdr:col>
                    <xdr:colOff>257175</xdr:colOff>
                    <xdr:row>134</xdr:row>
                    <xdr:rowOff>19050</xdr:rowOff>
                  </to>
                </anchor>
              </controlPr>
            </control>
          </mc:Choice>
        </mc:AlternateContent>
        <mc:AlternateContent xmlns:mc="http://schemas.openxmlformats.org/markup-compatibility/2006">
          <mc:Choice Requires="x14">
            <control shapeId="4688" r:id="rId462" name="Check Box 1616">
              <controlPr defaultSize="0" autoFill="0" autoLine="0" autoPict="0">
                <anchor moveWithCells="1">
                  <from>
                    <xdr:col>4</xdr:col>
                    <xdr:colOff>47625</xdr:colOff>
                    <xdr:row>133</xdr:row>
                    <xdr:rowOff>200025</xdr:rowOff>
                  </from>
                  <to>
                    <xdr:col>4</xdr:col>
                    <xdr:colOff>257175</xdr:colOff>
                    <xdr:row>135</xdr:row>
                    <xdr:rowOff>19050</xdr:rowOff>
                  </to>
                </anchor>
              </controlPr>
            </control>
          </mc:Choice>
        </mc:AlternateContent>
        <mc:AlternateContent xmlns:mc="http://schemas.openxmlformats.org/markup-compatibility/2006">
          <mc:Choice Requires="x14">
            <control shapeId="4689" r:id="rId463" name="Check Box 1617">
              <controlPr defaultSize="0" autoFill="0" autoLine="0" autoPict="0">
                <anchor moveWithCells="1">
                  <from>
                    <xdr:col>23</xdr:col>
                    <xdr:colOff>47625</xdr:colOff>
                    <xdr:row>134</xdr:row>
                    <xdr:rowOff>85725</xdr:rowOff>
                  </from>
                  <to>
                    <xdr:col>23</xdr:col>
                    <xdr:colOff>257175</xdr:colOff>
                    <xdr:row>135</xdr:row>
                    <xdr:rowOff>114300</xdr:rowOff>
                  </to>
                </anchor>
              </controlPr>
            </control>
          </mc:Choice>
        </mc:AlternateContent>
        <mc:AlternateContent xmlns:mc="http://schemas.openxmlformats.org/markup-compatibility/2006">
          <mc:Choice Requires="x14">
            <control shapeId="4690" r:id="rId464" name="Check Box 1618">
              <controlPr defaultSize="0" autoFill="0" autoLine="0" autoPict="0">
                <anchor moveWithCells="1">
                  <from>
                    <xdr:col>24</xdr:col>
                    <xdr:colOff>47625</xdr:colOff>
                    <xdr:row>134</xdr:row>
                    <xdr:rowOff>85725</xdr:rowOff>
                  </from>
                  <to>
                    <xdr:col>24</xdr:col>
                    <xdr:colOff>257175</xdr:colOff>
                    <xdr:row>135</xdr:row>
                    <xdr:rowOff>114300</xdr:rowOff>
                  </to>
                </anchor>
              </controlPr>
            </control>
          </mc:Choice>
        </mc:AlternateContent>
        <mc:AlternateContent xmlns:mc="http://schemas.openxmlformats.org/markup-compatibility/2006">
          <mc:Choice Requires="x14">
            <control shapeId="4691" r:id="rId465" name="Check Box 1619">
              <controlPr defaultSize="0" autoFill="0" autoLine="0" autoPict="0">
                <anchor moveWithCells="1">
                  <from>
                    <xdr:col>25</xdr:col>
                    <xdr:colOff>47625</xdr:colOff>
                    <xdr:row>134</xdr:row>
                    <xdr:rowOff>85725</xdr:rowOff>
                  </from>
                  <to>
                    <xdr:col>25</xdr:col>
                    <xdr:colOff>257175</xdr:colOff>
                    <xdr:row>135</xdr:row>
                    <xdr:rowOff>114300</xdr:rowOff>
                  </to>
                </anchor>
              </controlPr>
            </control>
          </mc:Choice>
        </mc:AlternateContent>
        <mc:AlternateContent xmlns:mc="http://schemas.openxmlformats.org/markup-compatibility/2006">
          <mc:Choice Requires="x14">
            <control shapeId="4692" r:id="rId466" name="Check Box 1620">
              <controlPr defaultSize="0" autoFill="0" autoLine="0" autoPict="0">
                <anchor moveWithCells="1">
                  <from>
                    <xdr:col>25</xdr:col>
                    <xdr:colOff>47625</xdr:colOff>
                    <xdr:row>124</xdr:row>
                    <xdr:rowOff>200025</xdr:rowOff>
                  </from>
                  <to>
                    <xdr:col>25</xdr:col>
                    <xdr:colOff>257175</xdr:colOff>
                    <xdr:row>126</xdr:row>
                    <xdr:rowOff>19050</xdr:rowOff>
                  </to>
                </anchor>
              </controlPr>
            </control>
          </mc:Choice>
        </mc:AlternateContent>
        <mc:AlternateContent xmlns:mc="http://schemas.openxmlformats.org/markup-compatibility/2006">
          <mc:Choice Requires="x14">
            <control shapeId="4693" r:id="rId467" name="Check Box 1621">
              <controlPr defaultSize="0" autoFill="0" autoLine="0" autoPict="0">
                <anchor moveWithCells="1">
                  <from>
                    <xdr:col>23</xdr:col>
                    <xdr:colOff>57150</xdr:colOff>
                    <xdr:row>50</xdr:row>
                    <xdr:rowOff>85725</xdr:rowOff>
                  </from>
                  <to>
                    <xdr:col>23</xdr:col>
                    <xdr:colOff>266700</xdr:colOff>
                    <xdr:row>51</xdr:row>
                    <xdr:rowOff>114300</xdr:rowOff>
                  </to>
                </anchor>
              </controlPr>
            </control>
          </mc:Choice>
        </mc:AlternateContent>
        <mc:AlternateContent xmlns:mc="http://schemas.openxmlformats.org/markup-compatibility/2006">
          <mc:Choice Requires="x14">
            <control shapeId="4694" r:id="rId468" name="Check Box 1622">
              <controlPr defaultSize="0" autoFill="0" autoLine="0" autoPict="0">
                <anchor moveWithCells="1">
                  <from>
                    <xdr:col>24</xdr:col>
                    <xdr:colOff>57150</xdr:colOff>
                    <xdr:row>50</xdr:row>
                    <xdr:rowOff>85725</xdr:rowOff>
                  </from>
                  <to>
                    <xdr:col>24</xdr:col>
                    <xdr:colOff>266700</xdr:colOff>
                    <xdr:row>51</xdr:row>
                    <xdr:rowOff>114300</xdr:rowOff>
                  </to>
                </anchor>
              </controlPr>
            </control>
          </mc:Choice>
        </mc:AlternateContent>
        <mc:AlternateContent xmlns:mc="http://schemas.openxmlformats.org/markup-compatibility/2006">
          <mc:Choice Requires="x14">
            <control shapeId="4695" r:id="rId469" name="Check Box 1623">
              <controlPr defaultSize="0" autoFill="0" autoLine="0" autoPict="0">
                <anchor moveWithCells="1">
                  <from>
                    <xdr:col>25</xdr:col>
                    <xdr:colOff>57150</xdr:colOff>
                    <xdr:row>50</xdr:row>
                    <xdr:rowOff>85725</xdr:rowOff>
                  </from>
                  <to>
                    <xdr:col>25</xdr:col>
                    <xdr:colOff>266700</xdr:colOff>
                    <xdr:row>51</xdr:row>
                    <xdr:rowOff>114300</xdr:rowOff>
                  </to>
                </anchor>
              </controlPr>
            </control>
          </mc:Choice>
        </mc:AlternateContent>
        <mc:AlternateContent xmlns:mc="http://schemas.openxmlformats.org/markup-compatibility/2006">
          <mc:Choice Requires="x14">
            <control shapeId="4696" r:id="rId470" name="Check Box 1624">
              <controlPr defaultSize="0" autoFill="0" autoLine="0" autoPict="0">
                <anchor moveWithCells="1">
                  <from>
                    <xdr:col>4</xdr:col>
                    <xdr:colOff>19050</xdr:colOff>
                    <xdr:row>302</xdr:row>
                    <xdr:rowOff>0</xdr:rowOff>
                  </from>
                  <to>
                    <xdr:col>4</xdr:col>
                    <xdr:colOff>257175</xdr:colOff>
                    <xdr:row>303</xdr:row>
                    <xdr:rowOff>0</xdr:rowOff>
                  </to>
                </anchor>
              </controlPr>
            </control>
          </mc:Choice>
        </mc:AlternateContent>
        <mc:AlternateContent xmlns:mc="http://schemas.openxmlformats.org/markup-compatibility/2006">
          <mc:Choice Requires="x14">
            <control shapeId="4697" r:id="rId471" name="Check Box 1625">
              <controlPr defaultSize="0" autoFill="0" autoLine="0" autoPict="0">
                <anchor moveWithCells="1">
                  <from>
                    <xdr:col>23</xdr:col>
                    <xdr:colOff>47625</xdr:colOff>
                    <xdr:row>782</xdr:row>
                    <xdr:rowOff>28575</xdr:rowOff>
                  </from>
                  <to>
                    <xdr:col>23</xdr:col>
                    <xdr:colOff>257175</xdr:colOff>
                    <xdr:row>783</xdr:row>
                    <xdr:rowOff>57150</xdr:rowOff>
                  </to>
                </anchor>
              </controlPr>
            </control>
          </mc:Choice>
        </mc:AlternateContent>
        <mc:AlternateContent xmlns:mc="http://schemas.openxmlformats.org/markup-compatibility/2006">
          <mc:Choice Requires="x14">
            <control shapeId="4698" r:id="rId472" name="Check Box 1626">
              <controlPr defaultSize="0" autoFill="0" autoLine="0" autoPict="0">
                <anchor moveWithCells="1">
                  <from>
                    <xdr:col>24</xdr:col>
                    <xdr:colOff>47625</xdr:colOff>
                    <xdr:row>782</xdr:row>
                    <xdr:rowOff>28575</xdr:rowOff>
                  </from>
                  <to>
                    <xdr:col>24</xdr:col>
                    <xdr:colOff>257175</xdr:colOff>
                    <xdr:row>783</xdr:row>
                    <xdr:rowOff>57150</xdr:rowOff>
                  </to>
                </anchor>
              </controlPr>
            </control>
          </mc:Choice>
        </mc:AlternateContent>
        <mc:AlternateContent xmlns:mc="http://schemas.openxmlformats.org/markup-compatibility/2006">
          <mc:Choice Requires="x14">
            <control shapeId="4699" r:id="rId473" name="Check Box 1627">
              <controlPr defaultSize="0" autoFill="0" autoLine="0" autoPict="0">
                <anchor moveWithCells="1">
                  <from>
                    <xdr:col>25</xdr:col>
                    <xdr:colOff>47625</xdr:colOff>
                    <xdr:row>782</xdr:row>
                    <xdr:rowOff>28575</xdr:rowOff>
                  </from>
                  <to>
                    <xdr:col>25</xdr:col>
                    <xdr:colOff>257175</xdr:colOff>
                    <xdr:row>783</xdr:row>
                    <xdr:rowOff>57150</xdr:rowOff>
                  </to>
                </anchor>
              </controlPr>
            </control>
          </mc:Choice>
        </mc:AlternateContent>
        <mc:AlternateContent xmlns:mc="http://schemas.openxmlformats.org/markup-compatibility/2006">
          <mc:Choice Requires="x14">
            <control shapeId="4700" r:id="rId474" name="Check Box 1628">
              <controlPr defaultSize="0" autoFill="0" autoLine="0" autoPict="0">
                <anchor moveWithCells="1">
                  <from>
                    <xdr:col>23</xdr:col>
                    <xdr:colOff>47625</xdr:colOff>
                    <xdr:row>785</xdr:row>
                    <xdr:rowOff>200025</xdr:rowOff>
                  </from>
                  <to>
                    <xdr:col>23</xdr:col>
                    <xdr:colOff>257175</xdr:colOff>
                    <xdr:row>787</xdr:row>
                    <xdr:rowOff>19050</xdr:rowOff>
                  </to>
                </anchor>
              </controlPr>
            </control>
          </mc:Choice>
        </mc:AlternateContent>
        <mc:AlternateContent xmlns:mc="http://schemas.openxmlformats.org/markup-compatibility/2006">
          <mc:Choice Requires="x14">
            <control shapeId="4701" r:id="rId475" name="Check Box 1629">
              <controlPr defaultSize="0" autoFill="0" autoLine="0" autoPict="0">
                <anchor moveWithCells="1">
                  <from>
                    <xdr:col>24</xdr:col>
                    <xdr:colOff>47625</xdr:colOff>
                    <xdr:row>785</xdr:row>
                    <xdr:rowOff>200025</xdr:rowOff>
                  </from>
                  <to>
                    <xdr:col>24</xdr:col>
                    <xdr:colOff>257175</xdr:colOff>
                    <xdr:row>787</xdr:row>
                    <xdr:rowOff>19050</xdr:rowOff>
                  </to>
                </anchor>
              </controlPr>
            </control>
          </mc:Choice>
        </mc:AlternateContent>
        <mc:AlternateContent xmlns:mc="http://schemas.openxmlformats.org/markup-compatibility/2006">
          <mc:Choice Requires="x14">
            <control shapeId="4702" r:id="rId476" name="Check Box 1630">
              <controlPr defaultSize="0" autoFill="0" autoLine="0" autoPict="0">
                <anchor moveWithCells="1">
                  <from>
                    <xdr:col>25</xdr:col>
                    <xdr:colOff>47625</xdr:colOff>
                    <xdr:row>785</xdr:row>
                    <xdr:rowOff>200025</xdr:rowOff>
                  </from>
                  <to>
                    <xdr:col>25</xdr:col>
                    <xdr:colOff>257175</xdr:colOff>
                    <xdr:row>787</xdr:row>
                    <xdr:rowOff>19050</xdr:rowOff>
                  </to>
                </anchor>
              </controlPr>
            </control>
          </mc:Choice>
        </mc:AlternateContent>
        <mc:AlternateContent xmlns:mc="http://schemas.openxmlformats.org/markup-compatibility/2006">
          <mc:Choice Requires="x14">
            <control shapeId="4703" r:id="rId477" name="Check Box 1631">
              <controlPr defaultSize="0" autoFill="0" autoLine="0" autoPict="0">
                <anchor moveWithCells="1">
                  <from>
                    <xdr:col>23</xdr:col>
                    <xdr:colOff>47625</xdr:colOff>
                    <xdr:row>922</xdr:row>
                    <xdr:rowOff>85725</xdr:rowOff>
                  </from>
                  <to>
                    <xdr:col>23</xdr:col>
                    <xdr:colOff>257175</xdr:colOff>
                    <xdr:row>923</xdr:row>
                    <xdr:rowOff>114300</xdr:rowOff>
                  </to>
                </anchor>
              </controlPr>
            </control>
          </mc:Choice>
        </mc:AlternateContent>
        <mc:AlternateContent xmlns:mc="http://schemas.openxmlformats.org/markup-compatibility/2006">
          <mc:Choice Requires="x14">
            <control shapeId="4704" r:id="rId478" name="Check Box 1632">
              <controlPr defaultSize="0" autoFill="0" autoLine="0" autoPict="0">
                <anchor moveWithCells="1">
                  <from>
                    <xdr:col>24</xdr:col>
                    <xdr:colOff>47625</xdr:colOff>
                    <xdr:row>922</xdr:row>
                    <xdr:rowOff>85725</xdr:rowOff>
                  </from>
                  <to>
                    <xdr:col>24</xdr:col>
                    <xdr:colOff>257175</xdr:colOff>
                    <xdr:row>923</xdr:row>
                    <xdr:rowOff>114300</xdr:rowOff>
                  </to>
                </anchor>
              </controlPr>
            </control>
          </mc:Choice>
        </mc:AlternateContent>
        <mc:AlternateContent xmlns:mc="http://schemas.openxmlformats.org/markup-compatibility/2006">
          <mc:Choice Requires="x14">
            <control shapeId="4705" r:id="rId479" name="Check Box 1633">
              <controlPr defaultSize="0" autoFill="0" autoLine="0" autoPict="0">
                <anchor moveWithCells="1">
                  <from>
                    <xdr:col>25</xdr:col>
                    <xdr:colOff>47625</xdr:colOff>
                    <xdr:row>922</xdr:row>
                    <xdr:rowOff>85725</xdr:rowOff>
                  </from>
                  <to>
                    <xdr:col>25</xdr:col>
                    <xdr:colOff>257175</xdr:colOff>
                    <xdr:row>923</xdr:row>
                    <xdr:rowOff>114300</xdr:rowOff>
                  </to>
                </anchor>
              </controlPr>
            </control>
          </mc:Choice>
        </mc:AlternateContent>
        <mc:AlternateContent xmlns:mc="http://schemas.openxmlformats.org/markup-compatibility/2006">
          <mc:Choice Requires="x14">
            <control shapeId="4706" r:id="rId480" name="Check Box 1634">
              <controlPr defaultSize="0" autoFill="0" autoLine="0" autoPict="0">
                <anchor moveWithCells="1">
                  <from>
                    <xdr:col>23</xdr:col>
                    <xdr:colOff>47625</xdr:colOff>
                    <xdr:row>924</xdr:row>
                    <xdr:rowOff>104775</xdr:rowOff>
                  </from>
                  <to>
                    <xdr:col>23</xdr:col>
                    <xdr:colOff>257175</xdr:colOff>
                    <xdr:row>925</xdr:row>
                    <xdr:rowOff>133350</xdr:rowOff>
                  </to>
                </anchor>
              </controlPr>
            </control>
          </mc:Choice>
        </mc:AlternateContent>
        <mc:AlternateContent xmlns:mc="http://schemas.openxmlformats.org/markup-compatibility/2006">
          <mc:Choice Requires="x14">
            <control shapeId="4707" r:id="rId481" name="Check Box 1635">
              <controlPr defaultSize="0" autoFill="0" autoLine="0" autoPict="0">
                <anchor moveWithCells="1">
                  <from>
                    <xdr:col>24</xdr:col>
                    <xdr:colOff>47625</xdr:colOff>
                    <xdr:row>924</xdr:row>
                    <xdr:rowOff>104775</xdr:rowOff>
                  </from>
                  <to>
                    <xdr:col>24</xdr:col>
                    <xdr:colOff>257175</xdr:colOff>
                    <xdr:row>925</xdr:row>
                    <xdr:rowOff>133350</xdr:rowOff>
                  </to>
                </anchor>
              </controlPr>
            </control>
          </mc:Choice>
        </mc:AlternateContent>
        <mc:AlternateContent xmlns:mc="http://schemas.openxmlformats.org/markup-compatibility/2006">
          <mc:Choice Requires="x14">
            <control shapeId="4708" r:id="rId482" name="Check Box 1636">
              <controlPr defaultSize="0" autoFill="0" autoLine="0" autoPict="0">
                <anchor moveWithCells="1">
                  <from>
                    <xdr:col>25</xdr:col>
                    <xdr:colOff>47625</xdr:colOff>
                    <xdr:row>924</xdr:row>
                    <xdr:rowOff>104775</xdr:rowOff>
                  </from>
                  <to>
                    <xdr:col>25</xdr:col>
                    <xdr:colOff>257175</xdr:colOff>
                    <xdr:row>925</xdr:row>
                    <xdr:rowOff>133350</xdr:rowOff>
                  </to>
                </anchor>
              </controlPr>
            </control>
          </mc:Choice>
        </mc:AlternateContent>
        <mc:AlternateContent xmlns:mc="http://schemas.openxmlformats.org/markup-compatibility/2006">
          <mc:Choice Requires="x14">
            <control shapeId="4712" r:id="rId483" name="Check Box 1640">
              <controlPr defaultSize="0" autoFill="0" autoLine="0" autoPict="0">
                <anchor moveWithCells="1">
                  <from>
                    <xdr:col>23</xdr:col>
                    <xdr:colOff>47625</xdr:colOff>
                    <xdr:row>948</xdr:row>
                    <xdr:rowOff>0</xdr:rowOff>
                  </from>
                  <to>
                    <xdr:col>23</xdr:col>
                    <xdr:colOff>257175</xdr:colOff>
                    <xdr:row>949</xdr:row>
                    <xdr:rowOff>28575</xdr:rowOff>
                  </to>
                </anchor>
              </controlPr>
            </control>
          </mc:Choice>
        </mc:AlternateContent>
        <mc:AlternateContent xmlns:mc="http://schemas.openxmlformats.org/markup-compatibility/2006">
          <mc:Choice Requires="x14">
            <control shapeId="4713" r:id="rId484" name="Check Box 1641">
              <controlPr defaultSize="0" autoFill="0" autoLine="0" autoPict="0">
                <anchor moveWithCells="1">
                  <from>
                    <xdr:col>24</xdr:col>
                    <xdr:colOff>47625</xdr:colOff>
                    <xdr:row>948</xdr:row>
                    <xdr:rowOff>0</xdr:rowOff>
                  </from>
                  <to>
                    <xdr:col>24</xdr:col>
                    <xdr:colOff>257175</xdr:colOff>
                    <xdr:row>949</xdr:row>
                    <xdr:rowOff>28575</xdr:rowOff>
                  </to>
                </anchor>
              </controlPr>
            </control>
          </mc:Choice>
        </mc:AlternateContent>
        <mc:AlternateContent xmlns:mc="http://schemas.openxmlformats.org/markup-compatibility/2006">
          <mc:Choice Requires="x14">
            <control shapeId="4714" r:id="rId485" name="Check Box 1642">
              <controlPr defaultSize="0" autoFill="0" autoLine="0" autoPict="0">
                <anchor moveWithCells="1">
                  <from>
                    <xdr:col>25</xdr:col>
                    <xdr:colOff>47625</xdr:colOff>
                    <xdr:row>948</xdr:row>
                    <xdr:rowOff>0</xdr:rowOff>
                  </from>
                  <to>
                    <xdr:col>25</xdr:col>
                    <xdr:colOff>257175</xdr:colOff>
                    <xdr:row>949</xdr:row>
                    <xdr:rowOff>28575</xdr:rowOff>
                  </to>
                </anchor>
              </controlPr>
            </control>
          </mc:Choice>
        </mc:AlternateContent>
        <mc:AlternateContent xmlns:mc="http://schemas.openxmlformats.org/markup-compatibility/2006">
          <mc:Choice Requires="x14">
            <control shapeId="4718" r:id="rId486" name="Check Box 1646">
              <controlPr defaultSize="0" autoFill="0" autoLine="0" autoPict="0">
                <anchor moveWithCells="1">
                  <from>
                    <xdr:col>23</xdr:col>
                    <xdr:colOff>47625</xdr:colOff>
                    <xdr:row>961</xdr:row>
                    <xdr:rowOff>0</xdr:rowOff>
                  </from>
                  <to>
                    <xdr:col>23</xdr:col>
                    <xdr:colOff>257175</xdr:colOff>
                    <xdr:row>962</xdr:row>
                    <xdr:rowOff>28575</xdr:rowOff>
                  </to>
                </anchor>
              </controlPr>
            </control>
          </mc:Choice>
        </mc:AlternateContent>
        <mc:AlternateContent xmlns:mc="http://schemas.openxmlformats.org/markup-compatibility/2006">
          <mc:Choice Requires="x14">
            <control shapeId="4719" r:id="rId487" name="Check Box 1647">
              <controlPr defaultSize="0" autoFill="0" autoLine="0" autoPict="0">
                <anchor moveWithCells="1">
                  <from>
                    <xdr:col>24</xdr:col>
                    <xdr:colOff>47625</xdr:colOff>
                    <xdr:row>961</xdr:row>
                    <xdr:rowOff>0</xdr:rowOff>
                  </from>
                  <to>
                    <xdr:col>24</xdr:col>
                    <xdr:colOff>257175</xdr:colOff>
                    <xdr:row>962</xdr:row>
                    <xdr:rowOff>28575</xdr:rowOff>
                  </to>
                </anchor>
              </controlPr>
            </control>
          </mc:Choice>
        </mc:AlternateContent>
        <mc:AlternateContent xmlns:mc="http://schemas.openxmlformats.org/markup-compatibility/2006">
          <mc:Choice Requires="x14">
            <control shapeId="4720" r:id="rId488" name="Check Box 1648">
              <controlPr defaultSize="0" autoFill="0" autoLine="0" autoPict="0">
                <anchor moveWithCells="1">
                  <from>
                    <xdr:col>25</xdr:col>
                    <xdr:colOff>47625</xdr:colOff>
                    <xdr:row>961</xdr:row>
                    <xdr:rowOff>0</xdr:rowOff>
                  </from>
                  <to>
                    <xdr:col>25</xdr:col>
                    <xdr:colOff>257175</xdr:colOff>
                    <xdr:row>962</xdr:row>
                    <xdr:rowOff>28575</xdr:rowOff>
                  </to>
                </anchor>
              </controlPr>
            </control>
          </mc:Choice>
        </mc:AlternateContent>
        <mc:AlternateContent xmlns:mc="http://schemas.openxmlformats.org/markup-compatibility/2006">
          <mc:Choice Requires="x14">
            <control shapeId="4721" r:id="rId489" name="Check Box 1649">
              <controlPr defaultSize="0" autoFill="0" autoLine="0" autoPict="0">
                <anchor moveWithCells="1">
                  <from>
                    <xdr:col>23</xdr:col>
                    <xdr:colOff>47625</xdr:colOff>
                    <xdr:row>1003</xdr:row>
                    <xdr:rowOff>104775</xdr:rowOff>
                  </from>
                  <to>
                    <xdr:col>23</xdr:col>
                    <xdr:colOff>257175</xdr:colOff>
                    <xdr:row>1004</xdr:row>
                    <xdr:rowOff>133350</xdr:rowOff>
                  </to>
                </anchor>
              </controlPr>
            </control>
          </mc:Choice>
        </mc:AlternateContent>
        <mc:AlternateContent xmlns:mc="http://schemas.openxmlformats.org/markup-compatibility/2006">
          <mc:Choice Requires="x14">
            <control shapeId="4722" r:id="rId490" name="Check Box 1650">
              <controlPr defaultSize="0" autoFill="0" autoLine="0" autoPict="0">
                <anchor moveWithCells="1">
                  <from>
                    <xdr:col>24</xdr:col>
                    <xdr:colOff>47625</xdr:colOff>
                    <xdr:row>1003</xdr:row>
                    <xdr:rowOff>104775</xdr:rowOff>
                  </from>
                  <to>
                    <xdr:col>24</xdr:col>
                    <xdr:colOff>257175</xdr:colOff>
                    <xdr:row>1004</xdr:row>
                    <xdr:rowOff>133350</xdr:rowOff>
                  </to>
                </anchor>
              </controlPr>
            </control>
          </mc:Choice>
        </mc:AlternateContent>
        <mc:AlternateContent xmlns:mc="http://schemas.openxmlformats.org/markup-compatibility/2006">
          <mc:Choice Requires="x14">
            <control shapeId="4723" r:id="rId491" name="Check Box 1651">
              <controlPr defaultSize="0" autoFill="0" autoLine="0" autoPict="0">
                <anchor moveWithCells="1">
                  <from>
                    <xdr:col>25</xdr:col>
                    <xdr:colOff>47625</xdr:colOff>
                    <xdr:row>1003</xdr:row>
                    <xdr:rowOff>104775</xdr:rowOff>
                  </from>
                  <to>
                    <xdr:col>25</xdr:col>
                    <xdr:colOff>257175</xdr:colOff>
                    <xdr:row>1004</xdr:row>
                    <xdr:rowOff>133350</xdr:rowOff>
                  </to>
                </anchor>
              </controlPr>
            </control>
          </mc:Choice>
        </mc:AlternateContent>
        <mc:AlternateContent xmlns:mc="http://schemas.openxmlformats.org/markup-compatibility/2006">
          <mc:Choice Requires="x14">
            <control shapeId="4724" r:id="rId492" name="Check Box 1652">
              <controlPr defaultSize="0" autoFill="0" autoLine="0" autoPict="0">
                <anchor moveWithCells="1">
                  <from>
                    <xdr:col>23</xdr:col>
                    <xdr:colOff>47625</xdr:colOff>
                    <xdr:row>1085</xdr:row>
                    <xdr:rowOff>161925</xdr:rowOff>
                  </from>
                  <to>
                    <xdr:col>23</xdr:col>
                    <xdr:colOff>257175</xdr:colOff>
                    <xdr:row>1086</xdr:row>
                    <xdr:rowOff>190500</xdr:rowOff>
                  </to>
                </anchor>
              </controlPr>
            </control>
          </mc:Choice>
        </mc:AlternateContent>
        <mc:AlternateContent xmlns:mc="http://schemas.openxmlformats.org/markup-compatibility/2006">
          <mc:Choice Requires="x14">
            <control shapeId="4725" r:id="rId493" name="Check Box 1653">
              <controlPr defaultSize="0" autoFill="0" autoLine="0" autoPict="0">
                <anchor moveWithCells="1">
                  <from>
                    <xdr:col>24</xdr:col>
                    <xdr:colOff>47625</xdr:colOff>
                    <xdr:row>1085</xdr:row>
                    <xdr:rowOff>161925</xdr:rowOff>
                  </from>
                  <to>
                    <xdr:col>24</xdr:col>
                    <xdr:colOff>257175</xdr:colOff>
                    <xdr:row>1086</xdr:row>
                    <xdr:rowOff>190500</xdr:rowOff>
                  </to>
                </anchor>
              </controlPr>
            </control>
          </mc:Choice>
        </mc:AlternateContent>
        <mc:AlternateContent xmlns:mc="http://schemas.openxmlformats.org/markup-compatibility/2006">
          <mc:Choice Requires="x14">
            <control shapeId="4726" r:id="rId494" name="Check Box 1654">
              <controlPr defaultSize="0" autoFill="0" autoLine="0" autoPict="0">
                <anchor moveWithCells="1">
                  <from>
                    <xdr:col>25</xdr:col>
                    <xdr:colOff>47625</xdr:colOff>
                    <xdr:row>1085</xdr:row>
                    <xdr:rowOff>161925</xdr:rowOff>
                  </from>
                  <to>
                    <xdr:col>25</xdr:col>
                    <xdr:colOff>257175</xdr:colOff>
                    <xdr:row>1086</xdr:row>
                    <xdr:rowOff>190500</xdr:rowOff>
                  </to>
                </anchor>
              </controlPr>
            </control>
          </mc:Choice>
        </mc:AlternateContent>
        <mc:AlternateContent xmlns:mc="http://schemas.openxmlformats.org/markup-compatibility/2006">
          <mc:Choice Requires="x14">
            <control shapeId="4727" r:id="rId495" name="Check Box 1655">
              <controlPr defaultSize="0" autoFill="0" autoLine="0" autoPict="0">
                <anchor moveWithCells="1">
                  <from>
                    <xdr:col>23</xdr:col>
                    <xdr:colOff>47625</xdr:colOff>
                    <xdr:row>1073</xdr:row>
                    <xdr:rowOff>85725</xdr:rowOff>
                  </from>
                  <to>
                    <xdr:col>23</xdr:col>
                    <xdr:colOff>257175</xdr:colOff>
                    <xdr:row>1074</xdr:row>
                    <xdr:rowOff>114300</xdr:rowOff>
                  </to>
                </anchor>
              </controlPr>
            </control>
          </mc:Choice>
        </mc:AlternateContent>
        <mc:AlternateContent xmlns:mc="http://schemas.openxmlformats.org/markup-compatibility/2006">
          <mc:Choice Requires="x14">
            <control shapeId="4728" r:id="rId496" name="Check Box 1656">
              <controlPr defaultSize="0" autoFill="0" autoLine="0" autoPict="0">
                <anchor moveWithCells="1">
                  <from>
                    <xdr:col>24</xdr:col>
                    <xdr:colOff>47625</xdr:colOff>
                    <xdr:row>1073</xdr:row>
                    <xdr:rowOff>85725</xdr:rowOff>
                  </from>
                  <to>
                    <xdr:col>24</xdr:col>
                    <xdr:colOff>257175</xdr:colOff>
                    <xdr:row>1074</xdr:row>
                    <xdr:rowOff>114300</xdr:rowOff>
                  </to>
                </anchor>
              </controlPr>
            </control>
          </mc:Choice>
        </mc:AlternateContent>
        <mc:AlternateContent xmlns:mc="http://schemas.openxmlformats.org/markup-compatibility/2006">
          <mc:Choice Requires="x14">
            <control shapeId="4729" r:id="rId497" name="Check Box 1657">
              <controlPr defaultSize="0" autoFill="0" autoLine="0" autoPict="0">
                <anchor moveWithCells="1">
                  <from>
                    <xdr:col>25</xdr:col>
                    <xdr:colOff>47625</xdr:colOff>
                    <xdr:row>1073</xdr:row>
                    <xdr:rowOff>85725</xdr:rowOff>
                  </from>
                  <to>
                    <xdr:col>25</xdr:col>
                    <xdr:colOff>257175</xdr:colOff>
                    <xdr:row>1074</xdr:row>
                    <xdr:rowOff>114300</xdr:rowOff>
                  </to>
                </anchor>
              </controlPr>
            </control>
          </mc:Choice>
        </mc:AlternateContent>
        <mc:AlternateContent xmlns:mc="http://schemas.openxmlformats.org/markup-compatibility/2006">
          <mc:Choice Requires="x14">
            <control shapeId="4730" r:id="rId498" name="Check Box 1658">
              <controlPr defaultSize="0" autoFill="0" autoLine="0" autoPict="0">
                <anchor moveWithCells="1">
                  <from>
                    <xdr:col>23</xdr:col>
                    <xdr:colOff>47625</xdr:colOff>
                    <xdr:row>1222</xdr:row>
                    <xdr:rowOff>0</xdr:rowOff>
                  </from>
                  <to>
                    <xdr:col>23</xdr:col>
                    <xdr:colOff>257175</xdr:colOff>
                    <xdr:row>1223</xdr:row>
                    <xdr:rowOff>28575</xdr:rowOff>
                  </to>
                </anchor>
              </controlPr>
            </control>
          </mc:Choice>
        </mc:AlternateContent>
        <mc:AlternateContent xmlns:mc="http://schemas.openxmlformats.org/markup-compatibility/2006">
          <mc:Choice Requires="x14">
            <control shapeId="4731" r:id="rId499" name="Check Box 1659">
              <controlPr defaultSize="0" autoFill="0" autoLine="0" autoPict="0">
                <anchor moveWithCells="1">
                  <from>
                    <xdr:col>24</xdr:col>
                    <xdr:colOff>47625</xdr:colOff>
                    <xdr:row>1222</xdr:row>
                    <xdr:rowOff>0</xdr:rowOff>
                  </from>
                  <to>
                    <xdr:col>24</xdr:col>
                    <xdr:colOff>257175</xdr:colOff>
                    <xdr:row>1223</xdr:row>
                    <xdr:rowOff>28575</xdr:rowOff>
                  </to>
                </anchor>
              </controlPr>
            </control>
          </mc:Choice>
        </mc:AlternateContent>
        <mc:AlternateContent xmlns:mc="http://schemas.openxmlformats.org/markup-compatibility/2006">
          <mc:Choice Requires="x14">
            <control shapeId="4732" r:id="rId500" name="Check Box 1660">
              <controlPr defaultSize="0" autoFill="0" autoLine="0" autoPict="0">
                <anchor moveWithCells="1">
                  <from>
                    <xdr:col>25</xdr:col>
                    <xdr:colOff>47625</xdr:colOff>
                    <xdr:row>1222</xdr:row>
                    <xdr:rowOff>0</xdr:rowOff>
                  </from>
                  <to>
                    <xdr:col>25</xdr:col>
                    <xdr:colOff>257175</xdr:colOff>
                    <xdr:row>1223</xdr:row>
                    <xdr:rowOff>28575</xdr:rowOff>
                  </to>
                </anchor>
              </controlPr>
            </control>
          </mc:Choice>
        </mc:AlternateContent>
        <mc:AlternateContent xmlns:mc="http://schemas.openxmlformats.org/markup-compatibility/2006">
          <mc:Choice Requires="x14">
            <control shapeId="4733" r:id="rId501" name="Check Box 1661">
              <controlPr defaultSize="0" autoFill="0" autoLine="0" autoPict="0">
                <anchor moveWithCells="1">
                  <from>
                    <xdr:col>23</xdr:col>
                    <xdr:colOff>47625</xdr:colOff>
                    <xdr:row>1172</xdr:row>
                    <xdr:rowOff>0</xdr:rowOff>
                  </from>
                  <to>
                    <xdr:col>23</xdr:col>
                    <xdr:colOff>257175</xdr:colOff>
                    <xdr:row>1173</xdr:row>
                    <xdr:rowOff>28575</xdr:rowOff>
                  </to>
                </anchor>
              </controlPr>
            </control>
          </mc:Choice>
        </mc:AlternateContent>
        <mc:AlternateContent xmlns:mc="http://schemas.openxmlformats.org/markup-compatibility/2006">
          <mc:Choice Requires="x14">
            <control shapeId="4734" r:id="rId502" name="Check Box 1662">
              <controlPr defaultSize="0" autoFill="0" autoLine="0" autoPict="0">
                <anchor moveWithCells="1">
                  <from>
                    <xdr:col>24</xdr:col>
                    <xdr:colOff>47625</xdr:colOff>
                    <xdr:row>1172</xdr:row>
                    <xdr:rowOff>0</xdr:rowOff>
                  </from>
                  <to>
                    <xdr:col>24</xdr:col>
                    <xdr:colOff>257175</xdr:colOff>
                    <xdr:row>1173</xdr:row>
                    <xdr:rowOff>28575</xdr:rowOff>
                  </to>
                </anchor>
              </controlPr>
            </control>
          </mc:Choice>
        </mc:AlternateContent>
        <mc:AlternateContent xmlns:mc="http://schemas.openxmlformats.org/markup-compatibility/2006">
          <mc:Choice Requires="x14">
            <control shapeId="4735" r:id="rId503" name="Check Box 1663">
              <controlPr defaultSize="0" autoFill="0" autoLine="0" autoPict="0">
                <anchor moveWithCells="1">
                  <from>
                    <xdr:col>25</xdr:col>
                    <xdr:colOff>47625</xdr:colOff>
                    <xdr:row>1172</xdr:row>
                    <xdr:rowOff>0</xdr:rowOff>
                  </from>
                  <to>
                    <xdr:col>25</xdr:col>
                    <xdr:colOff>257175</xdr:colOff>
                    <xdr:row>1173</xdr:row>
                    <xdr:rowOff>28575</xdr:rowOff>
                  </to>
                </anchor>
              </controlPr>
            </control>
          </mc:Choice>
        </mc:AlternateContent>
        <mc:AlternateContent xmlns:mc="http://schemas.openxmlformats.org/markup-compatibility/2006">
          <mc:Choice Requires="x14">
            <control shapeId="4736" r:id="rId504" name="Check Box 1664">
              <controlPr defaultSize="0" autoFill="0" autoLine="0" autoPict="0">
                <anchor moveWithCells="1">
                  <from>
                    <xdr:col>23</xdr:col>
                    <xdr:colOff>47625</xdr:colOff>
                    <xdr:row>1222</xdr:row>
                    <xdr:rowOff>0</xdr:rowOff>
                  </from>
                  <to>
                    <xdr:col>23</xdr:col>
                    <xdr:colOff>257175</xdr:colOff>
                    <xdr:row>1223</xdr:row>
                    <xdr:rowOff>28575</xdr:rowOff>
                  </to>
                </anchor>
              </controlPr>
            </control>
          </mc:Choice>
        </mc:AlternateContent>
        <mc:AlternateContent xmlns:mc="http://schemas.openxmlformats.org/markup-compatibility/2006">
          <mc:Choice Requires="x14">
            <control shapeId="4737" r:id="rId505" name="Check Box 1665">
              <controlPr defaultSize="0" autoFill="0" autoLine="0" autoPict="0">
                <anchor moveWithCells="1">
                  <from>
                    <xdr:col>24</xdr:col>
                    <xdr:colOff>47625</xdr:colOff>
                    <xdr:row>1222</xdr:row>
                    <xdr:rowOff>0</xdr:rowOff>
                  </from>
                  <to>
                    <xdr:col>24</xdr:col>
                    <xdr:colOff>257175</xdr:colOff>
                    <xdr:row>1223</xdr:row>
                    <xdr:rowOff>28575</xdr:rowOff>
                  </to>
                </anchor>
              </controlPr>
            </control>
          </mc:Choice>
        </mc:AlternateContent>
        <mc:AlternateContent xmlns:mc="http://schemas.openxmlformats.org/markup-compatibility/2006">
          <mc:Choice Requires="x14">
            <control shapeId="4738" r:id="rId506" name="Check Box 1666">
              <controlPr defaultSize="0" autoFill="0" autoLine="0" autoPict="0">
                <anchor moveWithCells="1">
                  <from>
                    <xdr:col>25</xdr:col>
                    <xdr:colOff>47625</xdr:colOff>
                    <xdr:row>1222</xdr:row>
                    <xdr:rowOff>0</xdr:rowOff>
                  </from>
                  <to>
                    <xdr:col>25</xdr:col>
                    <xdr:colOff>257175</xdr:colOff>
                    <xdr:row>1223</xdr:row>
                    <xdr:rowOff>28575</xdr:rowOff>
                  </to>
                </anchor>
              </controlPr>
            </control>
          </mc:Choice>
        </mc:AlternateContent>
        <mc:AlternateContent xmlns:mc="http://schemas.openxmlformats.org/markup-compatibility/2006">
          <mc:Choice Requires="x14">
            <control shapeId="4739" r:id="rId507" name="Check Box 1667">
              <controlPr defaultSize="0" autoFill="0" autoLine="0" autoPict="0">
                <anchor moveWithCells="1">
                  <from>
                    <xdr:col>23</xdr:col>
                    <xdr:colOff>47625</xdr:colOff>
                    <xdr:row>1185</xdr:row>
                    <xdr:rowOff>180975</xdr:rowOff>
                  </from>
                  <to>
                    <xdr:col>23</xdr:col>
                    <xdr:colOff>257175</xdr:colOff>
                    <xdr:row>1187</xdr:row>
                    <xdr:rowOff>0</xdr:rowOff>
                  </to>
                </anchor>
              </controlPr>
            </control>
          </mc:Choice>
        </mc:AlternateContent>
        <mc:AlternateContent xmlns:mc="http://schemas.openxmlformats.org/markup-compatibility/2006">
          <mc:Choice Requires="x14">
            <control shapeId="4740" r:id="rId508" name="Check Box 1668">
              <controlPr defaultSize="0" autoFill="0" autoLine="0" autoPict="0">
                <anchor moveWithCells="1">
                  <from>
                    <xdr:col>24</xdr:col>
                    <xdr:colOff>47625</xdr:colOff>
                    <xdr:row>1185</xdr:row>
                    <xdr:rowOff>171450</xdr:rowOff>
                  </from>
                  <to>
                    <xdr:col>24</xdr:col>
                    <xdr:colOff>257175</xdr:colOff>
                    <xdr:row>1186</xdr:row>
                    <xdr:rowOff>200025</xdr:rowOff>
                  </to>
                </anchor>
              </controlPr>
            </control>
          </mc:Choice>
        </mc:AlternateContent>
        <mc:AlternateContent xmlns:mc="http://schemas.openxmlformats.org/markup-compatibility/2006">
          <mc:Choice Requires="x14">
            <control shapeId="4741" r:id="rId509" name="Check Box 1669">
              <controlPr defaultSize="0" autoFill="0" autoLine="0" autoPict="0">
                <anchor moveWithCells="1">
                  <from>
                    <xdr:col>25</xdr:col>
                    <xdr:colOff>47625</xdr:colOff>
                    <xdr:row>1185</xdr:row>
                    <xdr:rowOff>171450</xdr:rowOff>
                  </from>
                  <to>
                    <xdr:col>25</xdr:col>
                    <xdr:colOff>257175</xdr:colOff>
                    <xdr:row>1186</xdr:row>
                    <xdr:rowOff>200025</xdr:rowOff>
                  </to>
                </anchor>
              </controlPr>
            </control>
          </mc:Choice>
        </mc:AlternateContent>
        <mc:AlternateContent xmlns:mc="http://schemas.openxmlformats.org/markup-compatibility/2006">
          <mc:Choice Requires="x14">
            <control shapeId="4742" r:id="rId510" name="Check Box 1670">
              <controlPr defaultSize="0" autoFill="0" autoLine="0" autoPict="0">
                <anchor moveWithCells="1">
                  <from>
                    <xdr:col>23</xdr:col>
                    <xdr:colOff>47625</xdr:colOff>
                    <xdr:row>1205</xdr:row>
                    <xdr:rowOff>200025</xdr:rowOff>
                  </from>
                  <to>
                    <xdr:col>23</xdr:col>
                    <xdr:colOff>257175</xdr:colOff>
                    <xdr:row>1207</xdr:row>
                    <xdr:rowOff>19050</xdr:rowOff>
                  </to>
                </anchor>
              </controlPr>
            </control>
          </mc:Choice>
        </mc:AlternateContent>
        <mc:AlternateContent xmlns:mc="http://schemas.openxmlformats.org/markup-compatibility/2006">
          <mc:Choice Requires="x14">
            <control shapeId="4743" r:id="rId511" name="Check Box 1671">
              <controlPr defaultSize="0" autoFill="0" autoLine="0" autoPict="0">
                <anchor moveWithCells="1">
                  <from>
                    <xdr:col>24</xdr:col>
                    <xdr:colOff>47625</xdr:colOff>
                    <xdr:row>1205</xdr:row>
                    <xdr:rowOff>200025</xdr:rowOff>
                  </from>
                  <to>
                    <xdr:col>24</xdr:col>
                    <xdr:colOff>257175</xdr:colOff>
                    <xdr:row>1207</xdr:row>
                    <xdr:rowOff>19050</xdr:rowOff>
                  </to>
                </anchor>
              </controlPr>
            </control>
          </mc:Choice>
        </mc:AlternateContent>
        <mc:AlternateContent xmlns:mc="http://schemas.openxmlformats.org/markup-compatibility/2006">
          <mc:Choice Requires="x14">
            <control shapeId="4744" r:id="rId512" name="Check Box 1672">
              <controlPr defaultSize="0" autoFill="0" autoLine="0" autoPict="0">
                <anchor moveWithCells="1">
                  <from>
                    <xdr:col>25</xdr:col>
                    <xdr:colOff>47625</xdr:colOff>
                    <xdr:row>1205</xdr:row>
                    <xdr:rowOff>200025</xdr:rowOff>
                  </from>
                  <to>
                    <xdr:col>25</xdr:col>
                    <xdr:colOff>257175</xdr:colOff>
                    <xdr:row>1207</xdr:row>
                    <xdr:rowOff>19050</xdr:rowOff>
                  </to>
                </anchor>
              </controlPr>
            </control>
          </mc:Choice>
        </mc:AlternateContent>
        <mc:AlternateContent xmlns:mc="http://schemas.openxmlformats.org/markup-compatibility/2006">
          <mc:Choice Requires="x14">
            <control shapeId="4746" r:id="rId513" name="Check Box 1674">
              <controlPr defaultSize="0" autoFill="0" autoLine="0" autoPict="0">
                <anchor moveWithCells="1">
                  <from>
                    <xdr:col>24</xdr:col>
                    <xdr:colOff>47625</xdr:colOff>
                    <xdr:row>1217</xdr:row>
                    <xdr:rowOff>200025</xdr:rowOff>
                  </from>
                  <to>
                    <xdr:col>24</xdr:col>
                    <xdr:colOff>257175</xdr:colOff>
                    <xdr:row>1219</xdr:row>
                    <xdr:rowOff>19050</xdr:rowOff>
                  </to>
                </anchor>
              </controlPr>
            </control>
          </mc:Choice>
        </mc:AlternateContent>
        <mc:AlternateContent xmlns:mc="http://schemas.openxmlformats.org/markup-compatibility/2006">
          <mc:Choice Requires="x14">
            <control shapeId="4747" r:id="rId514" name="Check Box 1675">
              <controlPr defaultSize="0" autoFill="0" autoLine="0" autoPict="0">
                <anchor moveWithCells="1">
                  <from>
                    <xdr:col>25</xdr:col>
                    <xdr:colOff>47625</xdr:colOff>
                    <xdr:row>1217</xdr:row>
                    <xdr:rowOff>200025</xdr:rowOff>
                  </from>
                  <to>
                    <xdr:col>25</xdr:col>
                    <xdr:colOff>257175</xdr:colOff>
                    <xdr:row>1219</xdr:row>
                    <xdr:rowOff>19050</xdr:rowOff>
                  </to>
                </anchor>
              </controlPr>
            </control>
          </mc:Choice>
        </mc:AlternateContent>
        <mc:AlternateContent xmlns:mc="http://schemas.openxmlformats.org/markup-compatibility/2006">
          <mc:Choice Requires="x14">
            <control shapeId="4749" r:id="rId515" name="Check Box 1677">
              <controlPr defaultSize="0" autoFill="0" autoLine="0" autoPict="0">
                <anchor moveWithCells="1">
                  <from>
                    <xdr:col>23</xdr:col>
                    <xdr:colOff>47625</xdr:colOff>
                    <xdr:row>1217</xdr:row>
                    <xdr:rowOff>200025</xdr:rowOff>
                  </from>
                  <to>
                    <xdr:col>23</xdr:col>
                    <xdr:colOff>257175</xdr:colOff>
                    <xdr:row>1219</xdr:row>
                    <xdr:rowOff>19050</xdr:rowOff>
                  </to>
                </anchor>
              </controlPr>
            </control>
          </mc:Choice>
        </mc:AlternateContent>
        <mc:AlternateContent xmlns:mc="http://schemas.openxmlformats.org/markup-compatibility/2006">
          <mc:Choice Requires="x14">
            <control shapeId="4750" r:id="rId516" name="Check Box 1678">
              <controlPr defaultSize="0" autoFill="0" autoLine="0" autoPict="0">
                <anchor moveWithCells="1">
                  <from>
                    <xdr:col>23</xdr:col>
                    <xdr:colOff>47625</xdr:colOff>
                    <xdr:row>1258</xdr:row>
                    <xdr:rowOff>85725</xdr:rowOff>
                  </from>
                  <to>
                    <xdr:col>23</xdr:col>
                    <xdr:colOff>257175</xdr:colOff>
                    <xdr:row>1259</xdr:row>
                    <xdr:rowOff>114300</xdr:rowOff>
                  </to>
                </anchor>
              </controlPr>
            </control>
          </mc:Choice>
        </mc:AlternateContent>
        <mc:AlternateContent xmlns:mc="http://schemas.openxmlformats.org/markup-compatibility/2006">
          <mc:Choice Requires="x14">
            <control shapeId="4751" r:id="rId517" name="Check Box 1679">
              <controlPr defaultSize="0" autoFill="0" autoLine="0" autoPict="0">
                <anchor moveWithCells="1">
                  <from>
                    <xdr:col>24</xdr:col>
                    <xdr:colOff>47625</xdr:colOff>
                    <xdr:row>1258</xdr:row>
                    <xdr:rowOff>85725</xdr:rowOff>
                  </from>
                  <to>
                    <xdr:col>24</xdr:col>
                    <xdr:colOff>257175</xdr:colOff>
                    <xdr:row>1259</xdr:row>
                    <xdr:rowOff>114300</xdr:rowOff>
                  </to>
                </anchor>
              </controlPr>
            </control>
          </mc:Choice>
        </mc:AlternateContent>
        <mc:AlternateContent xmlns:mc="http://schemas.openxmlformats.org/markup-compatibility/2006">
          <mc:Choice Requires="x14">
            <control shapeId="4752" r:id="rId518" name="Check Box 1680">
              <controlPr defaultSize="0" autoFill="0" autoLine="0" autoPict="0">
                <anchor moveWithCells="1">
                  <from>
                    <xdr:col>25</xdr:col>
                    <xdr:colOff>47625</xdr:colOff>
                    <xdr:row>1258</xdr:row>
                    <xdr:rowOff>85725</xdr:rowOff>
                  </from>
                  <to>
                    <xdr:col>25</xdr:col>
                    <xdr:colOff>257175</xdr:colOff>
                    <xdr:row>1259</xdr:row>
                    <xdr:rowOff>114300</xdr:rowOff>
                  </to>
                </anchor>
              </controlPr>
            </control>
          </mc:Choice>
        </mc:AlternateContent>
        <mc:AlternateContent xmlns:mc="http://schemas.openxmlformats.org/markup-compatibility/2006">
          <mc:Choice Requires="x14">
            <control shapeId="4753" r:id="rId519" name="Check Box 1681">
              <controlPr defaultSize="0" autoFill="0" autoLine="0" autoPict="0">
                <anchor moveWithCells="1">
                  <from>
                    <xdr:col>23</xdr:col>
                    <xdr:colOff>47625</xdr:colOff>
                    <xdr:row>1261</xdr:row>
                    <xdr:rowOff>85725</xdr:rowOff>
                  </from>
                  <to>
                    <xdr:col>23</xdr:col>
                    <xdr:colOff>257175</xdr:colOff>
                    <xdr:row>1262</xdr:row>
                    <xdr:rowOff>114300</xdr:rowOff>
                  </to>
                </anchor>
              </controlPr>
            </control>
          </mc:Choice>
        </mc:AlternateContent>
        <mc:AlternateContent xmlns:mc="http://schemas.openxmlformats.org/markup-compatibility/2006">
          <mc:Choice Requires="x14">
            <control shapeId="4754" r:id="rId520" name="Check Box 1682">
              <controlPr defaultSize="0" autoFill="0" autoLine="0" autoPict="0">
                <anchor moveWithCells="1">
                  <from>
                    <xdr:col>24</xdr:col>
                    <xdr:colOff>47625</xdr:colOff>
                    <xdr:row>1261</xdr:row>
                    <xdr:rowOff>85725</xdr:rowOff>
                  </from>
                  <to>
                    <xdr:col>24</xdr:col>
                    <xdr:colOff>257175</xdr:colOff>
                    <xdr:row>1262</xdr:row>
                    <xdr:rowOff>114300</xdr:rowOff>
                  </to>
                </anchor>
              </controlPr>
            </control>
          </mc:Choice>
        </mc:AlternateContent>
        <mc:AlternateContent xmlns:mc="http://schemas.openxmlformats.org/markup-compatibility/2006">
          <mc:Choice Requires="x14">
            <control shapeId="4755" r:id="rId521" name="Check Box 1683">
              <controlPr defaultSize="0" autoFill="0" autoLine="0" autoPict="0">
                <anchor moveWithCells="1">
                  <from>
                    <xdr:col>25</xdr:col>
                    <xdr:colOff>47625</xdr:colOff>
                    <xdr:row>1261</xdr:row>
                    <xdr:rowOff>85725</xdr:rowOff>
                  </from>
                  <to>
                    <xdr:col>25</xdr:col>
                    <xdr:colOff>257175</xdr:colOff>
                    <xdr:row>1262</xdr:row>
                    <xdr:rowOff>114300</xdr:rowOff>
                  </to>
                </anchor>
              </controlPr>
            </control>
          </mc:Choice>
        </mc:AlternateContent>
        <mc:AlternateContent xmlns:mc="http://schemas.openxmlformats.org/markup-compatibility/2006">
          <mc:Choice Requires="x14">
            <control shapeId="4765" r:id="rId522" name="Check Box 1693">
              <controlPr defaultSize="0" autoFill="0" autoLine="0" autoPict="0">
                <anchor moveWithCells="1">
                  <from>
                    <xdr:col>23</xdr:col>
                    <xdr:colOff>47625</xdr:colOff>
                    <xdr:row>254</xdr:row>
                    <xdr:rowOff>200025</xdr:rowOff>
                  </from>
                  <to>
                    <xdr:col>23</xdr:col>
                    <xdr:colOff>257175</xdr:colOff>
                    <xdr:row>256</xdr:row>
                    <xdr:rowOff>19050</xdr:rowOff>
                  </to>
                </anchor>
              </controlPr>
            </control>
          </mc:Choice>
        </mc:AlternateContent>
        <mc:AlternateContent xmlns:mc="http://schemas.openxmlformats.org/markup-compatibility/2006">
          <mc:Choice Requires="x14">
            <control shapeId="4766" r:id="rId523" name="Check Box 1694">
              <controlPr defaultSize="0" autoFill="0" autoLine="0" autoPict="0">
                <anchor moveWithCells="1">
                  <from>
                    <xdr:col>24</xdr:col>
                    <xdr:colOff>47625</xdr:colOff>
                    <xdr:row>254</xdr:row>
                    <xdr:rowOff>200025</xdr:rowOff>
                  </from>
                  <to>
                    <xdr:col>24</xdr:col>
                    <xdr:colOff>257175</xdr:colOff>
                    <xdr:row>256</xdr:row>
                    <xdr:rowOff>19050</xdr:rowOff>
                  </to>
                </anchor>
              </controlPr>
            </control>
          </mc:Choice>
        </mc:AlternateContent>
        <mc:AlternateContent xmlns:mc="http://schemas.openxmlformats.org/markup-compatibility/2006">
          <mc:Choice Requires="x14">
            <control shapeId="4767" r:id="rId524" name="Check Box 1695">
              <controlPr defaultSize="0" autoFill="0" autoLine="0" autoPict="0">
                <anchor moveWithCells="1">
                  <from>
                    <xdr:col>25</xdr:col>
                    <xdr:colOff>47625</xdr:colOff>
                    <xdr:row>254</xdr:row>
                    <xdr:rowOff>200025</xdr:rowOff>
                  </from>
                  <to>
                    <xdr:col>25</xdr:col>
                    <xdr:colOff>257175</xdr:colOff>
                    <xdr:row>256</xdr:row>
                    <xdr:rowOff>19050</xdr:rowOff>
                  </to>
                </anchor>
              </controlPr>
            </control>
          </mc:Choice>
        </mc:AlternateContent>
        <mc:AlternateContent xmlns:mc="http://schemas.openxmlformats.org/markup-compatibility/2006">
          <mc:Choice Requires="x14">
            <control shapeId="4768" r:id="rId525" name="Check Box 1696">
              <controlPr defaultSize="0" autoFill="0" autoLine="0" autoPict="0">
                <anchor moveWithCells="1">
                  <from>
                    <xdr:col>23</xdr:col>
                    <xdr:colOff>47625</xdr:colOff>
                    <xdr:row>288</xdr:row>
                    <xdr:rowOff>0</xdr:rowOff>
                  </from>
                  <to>
                    <xdr:col>23</xdr:col>
                    <xdr:colOff>257175</xdr:colOff>
                    <xdr:row>289</xdr:row>
                    <xdr:rowOff>28575</xdr:rowOff>
                  </to>
                </anchor>
              </controlPr>
            </control>
          </mc:Choice>
        </mc:AlternateContent>
        <mc:AlternateContent xmlns:mc="http://schemas.openxmlformats.org/markup-compatibility/2006">
          <mc:Choice Requires="x14">
            <control shapeId="4769" r:id="rId526" name="Check Box 1697">
              <controlPr defaultSize="0" autoFill="0" autoLine="0" autoPict="0">
                <anchor moveWithCells="1">
                  <from>
                    <xdr:col>24</xdr:col>
                    <xdr:colOff>47625</xdr:colOff>
                    <xdr:row>288</xdr:row>
                    <xdr:rowOff>0</xdr:rowOff>
                  </from>
                  <to>
                    <xdr:col>24</xdr:col>
                    <xdr:colOff>257175</xdr:colOff>
                    <xdr:row>289</xdr:row>
                    <xdr:rowOff>28575</xdr:rowOff>
                  </to>
                </anchor>
              </controlPr>
            </control>
          </mc:Choice>
        </mc:AlternateContent>
        <mc:AlternateContent xmlns:mc="http://schemas.openxmlformats.org/markup-compatibility/2006">
          <mc:Choice Requires="x14">
            <control shapeId="4770" r:id="rId527" name="Check Box 1698">
              <controlPr defaultSize="0" autoFill="0" autoLine="0" autoPict="0">
                <anchor moveWithCells="1">
                  <from>
                    <xdr:col>25</xdr:col>
                    <xdr:colOff>47625</xdr:colOff>
                    <xdr:row>288</xdr:row>
                    <xdr:rowOff>0</xdr:rowOff>
                  </from>
                  <to>
                    <xdr:col>25</xdr:col>
                    <xdr:colOff>257175</xdr:colOff>
                    <xdr:row>289</xdr:row>
                    <xdr:rowOff>28575</xdr:rowOff>
                  </to>
                </anchor>
              </controlPr>
            </control>
          </mc:Choice>
        </mc:AlternateContent>
        <mc:AlternateContent xmlns:mc="http://schemas.openxmlformats.org/markup-compatibility/2006">
          <mc:Choice Requires="x14">
            <control shapeId="4774" r:id="rId528" name="Check Box 1702">
              <controlPr defaultSize="0" autoFill="0" autoLine="0" autoPict="0">
                <anchor moveWithCells="1">
                  <from>
                    <xdr:col>23</xdr:col>
                    <xdr:colOff>47625</xdr:colOff>
                    <xdr:row>276</xdr:row>
                    <xdr:rowOff>66675</xdr:rowOff>
                  </from>
                  <to>
                    <xdr:col>23</xdr:col>
                    <xdr:colOff>257175</xdr:colOff>
                    <xdr:row>277</xdr:row>
                    <xdr:rowOff>95250</xdr:rowOff>
                  </to>
                </anchor>
              </controlPr>
            </control>
          </mc:Choice>
        </mc:AlternateContent>
        <mc:AlternateContent xmlns:mc="http://schemas.openxmlformats.org/markup-compatibility/2006">
          <mc:Choice Requires="x14">
            <control shapeId="4775" r:id="rId529" name="Check Box 1703">
              <controlPr defaultSize="0" autoFill="0" autoLine="0" autoPict="0">
                <anchor moveWithCells="1">
                  <from>
                    <xdr:col>24</xdr:col>
                    <xdr:colOff>47625</xdr:colOff>
                    <xdr:row>276</xdr:row>
                    <xdr:rowOff>66675</xdr:rowOff>
                  </from>
                  <to>
                    <xdr:col>24</xdr:col>
                    <xdr:colOff>257175</xdr:colOff>
                    <xdr:row>277</xdr:row>
                    <xdr:rowOff>95250</xdr:rowOff>
                  </to>
                </anchor>
              </controlPr>
            </control>
          </mc:Choice>
        </mc:AlternateContent>
        <mc:AlternateContent xmlns:mc="http://schemas.openxmlformats.org/markup-compatibility/2006">
          <mc:Choice Requires="x14">
            <control shapeId="4776" r:id="rId530" name="Check Box 1704">
              <controlPr defaultSize="0" autoFill="0" autoLine="0" autoPict="0">
                <anchor moveWithCells="1">
                  <from>
                    <xdr:col>25</xdr:col>
                    <xdr:colOff>47625</xdr:colOff>
                    <xdr:row>276</xdr:row>
                    <xdr:rowOff>66675</xdr:rowOff>
                  </from>
                  <to>
                    <xdr:col>25</xdr:col>
                    <xdr:colOff>257175</xdr:colOff>
                    <xdr:row>277</xdr:row>
                    <xdr:rowOff>95250</xdr:rowOff>
                  </to>
                </anchor>
              </controlPr>
            </control>
          </mc:Choice>
        </mc:AlternateContent>
        <mc:AlternateContent xmlns:mc="http://schemas.openxmlformats.org/markup-compatibility/2006">
          <mc:Choice Requires="x14">
            <control shapeId="4777" r:id="rId531" name="Check Box 1705">
              <controlPr defaultSize="0" autoFill="0" autoLine="0" autoPict="0">
                <anchor moveWithCells="1">
                  <from>
                    <xdr:col>23</xdr:col>
                    <xdr:colOff>47625</xdr:colOff>
                    <xdr:row>280</xdr:row>
                    <xdr:rowOff>47625</xdr:rowOff>
                  </from>
                  <to>
                    <xdr:col>23</xdr:col>
                    <xdr:colOff>257175</xdr:colOff>
                    <xdr:row>281</xdr:row>
                    <xdr:rowOff>76200</xdr:rowOff>
                  </to>
                </anchor>
              </controlPr>
            </control>
          </mc:Choice>
        </mc:AlternateContent>
        <mc:AlternateContent xmlns:mc="http://schemas.openxmlformats.org/markup-compatibility/2006">
          <mc:Choice Requires="x14">
            <control shapeId="4778" r:id="rId532" name="Check Box 1706">
              <controlPr defaultSize="0" autoFill="0" autoLine="0" autoPict="0">
                <anchor moveWithCells="1">
                  <from>
                    <xdr:col>24</xdr:col>
                    <xdr:colOff>47625</xdr:colOff>
                    <xdr:row>280</xdr:row>
                    <xdr:rowOff>47625</xdr:rowOff>
                  </from>
                  <to>
                    <xdr:col>24</xdr:col>
                    <xdr:colOff>257175</xdr:colOff>
                    <xdr:row>281</xdr:row>
                    <xdr:rowOff>76200</xdr:rowOff>
                  </to>
                </anchor>
              </controlPr>
            </control>
          </mc:Choice>
        </mc:AlternateContent>
        <mc:AlternateContent xmlns:mc="http://schemas.openxmlformats.org/markup-compatibility/2006">
          <mc:Choice Requires="x14">
            <control shapeId="4779" r:id="rId533" name="Check Box 1707">
              <controlPr defaultSize="0" autoFill="0" autoLine="0" autoPict="0">
                <anchor moveWithCells="1">
                  <from>
                    <xdr:col>25</xdr:col>
                    <xdr:colOff>47625</xdr:colOff>
                    <xdr:row>280</xdr:row>
                    <xdr:rowOff>47625</xdr:rowOff>
                  </from>
                  <to>
                    <xdr:col>25</xdr:col>
                    <xdr:colOff>257175</xdr:colOff>
                    <xdr:row>281</xdr:row>
                    <xdr:rowOff>76200</xdr:rowOff>
                  </to>
                </anchor>
              </controlPr>
            </control>
          </mc:Choice>
        </mc:AlternateContent>
        <mc:AlternateContent xmlns:mc="http://schemas.openxmlformats.org/markup-compatibility/2006">
          <mc:Choice Requires="x14">
            <control shapeId="4780" r:id="rId534" name="Check Box 1708">
              <controlPr defaultSize="0" autoFill="0" autoLine="0" autoPict="0">
                <anchor moveWithCells="1">
                  <from>
                    <xdr:col>23</xdr:col>
                    <xdr:colOff>47625</xdr:colOff>
                    <xdr:row>259</xdr:row>
                    <xdr:rowOff>85725</xdr:rowOff>
                  </from>
                  <to>
                    <xdr:col>23</xdr:col>
                    <xdr:colOff>257175</xdr:colOff>
                    <xdr:row>260</xdr:row>
                    <xdr:rowOff>114300</xdr:rowOff>
                  </to>
                </anchor>
              </controlPr>
            </control>
          </mc:Choice>
        </mc:AlternateContent>
        <mc:AlternateContent xmlns:mc="http://schemas.openxmlformats.org/markup-compatibility/2006">
          <mc:Choice Requires="x14">
            <control shapeId="4781" r:id="rId535" name="Check Box 1709">
              <controlPr defaultSize="0" autoFill="0" autoLine="0" autoPict="0">
                <anchor moveWithCells="1">
                  <from>
                    <xdr:col>24</xdr:col>
                    <xdr:colOff>47625</xdr:colOff>
                    <xdr:row>259</xdr:row>
                    <xdr:rowOff>85725</xdr:rowOff>
                  </from>
                  <to>
                    <xdr:col>24</xdr:col>
                    <xdr:colOff>257175</xdr:colOff>
                    <xdr:row>260</xdr:row>
                    <xdr:rowOff>114300</xdr:rowOff>
                  </to>
                </anchor>
              </controlPr>
            </control>
          </mc:Choice>
        </mc:AlternateContent>
        <mc:AlternateContent xmlns:mc="http://schemas.openxmlformats.org/markup-compatibility/2006">
          <mc:Choice Requires="x14">
            <control shapeId="4782" r:id="rId536" name="Check Box 1710">
              <controlPr defaultSize="0" autoFill="0" autoLine="0" autoPict="0">
                <anchor moveWithCells="1">
                  <from>
                    <xdr:col>25</xdr:col>
                    <xdr:colOff>47625</xdr:colOff>
                    <xdr:row>259</xdr:row>
                    <xdr:rowOff>85725</xdr:rowOff>
                  </from>
                  <to>
                    <xdr:col>25</xdr:col>
                    <xdr:colOff>257175</xdr:colOff>
                    <xdr:row>260</xdr:row>
                    <xdr:rowOff>114300</xdr:rowOff>
                  </to>
                </anchor>
              </controlPr>
            </control>
          </mc:Choice>
        </mc:AlternateContent>
        <mc:AlternateContent xmlns:mc="http://schemas.openxmlformats.org/markup-compatibility/2006">
          <mc:Choice Requires="x14">
            <control shapeId="4783" r:id="rId537" name="Check Box 1711">
              <controlPr defaultSize="0" autoFill="0" autoLine="0" autoPict="0">
                <anchor moveWithCells="1">
                  <from>
                    <xdr:col>23</xdr:col>
                    <xdr:colOff>47625</xdr:colOff>
                    <xdr:row>547</xdr:row>
                    <xdr:rowOff>85725</xdr:rowOff>
                  </from>
                  <to>
                    <xdr:col>23</xdr:col>
                    <xdr:colOff>257175</xdr:colOff>
                    <xdr:row>548</xdr:row>
                    <xdr:rowOff>114300</xdr:rowOff>
                  </to>
                </anchor>
              </controlPr>
            </control>
          </mc:Choice>
        </mc:AlternateContent>
        <mc:AlternateContent xmlns:mc="http://schemas.openxmlformats.org/markup-compatibility/2006">
          <mc:Choice Requires="x14">
            <control shapeId="4784" r:id="rId538" name="Check Box 1712">
              <controlPr defaultSize="0" autoFill="0" autoLine="0" autoPict="0">
                <anchor moveWithCells="1">
                  <from>
                    <xdr:col>24</xdr:col>
                    <xdr:colOff>47625</xdr:colOff>
                    <xdr:row>547</xdr:row>
                    <xdr:rowOff>85725</xdr:rowOff>
                  </from>
                  <to>
                    <xdr:col>24</xdr:col>
                    <xdr:colOff>257175</xdr:colOff>
                    <xdr:row>548</xdr:row>
                    <xdr:rowOff>114300</xdr:rowOff>
                  </to>
                </anchor>
              </controlPr>
            </control>
          </mc:Choice>
        </mc:AlternateContent>
        <mc:AlternateContent xmlns:mc="http://schemas.openxmlformats.org/markup-compatibility/2006">
          <mc:Choice Requires="x14">
            <control shapeId="4785" r:id="rId539" name="Check Box 1713">
              <controlPr defaultSize="0" autoFill="0" autoLine="0" autoPict="0">
                <anchor moveWithCells="1">
                  <from>
                    <xdr:col>25</xdr:col>
                    <xdr:colOff>47625</xdr:colOff>
                    <xdr:row>547</xdr:row>
                    <xdr:rowOff>76200</xdr:rowOff>
                  </from>
                  <to>
                    <xdr:col>25</xdr:col>
                    <xdr:colOff>257175</xdr:colOff>
                    <xdr:row>548</xdr:row>
                    <xdr:rowOff>104775</xdr:rowOff>
                  </to>
                </anchor>
              </controlPr>
            </control>
          </mc:Choice>
        </mc:AlternateContent>
        <mc:AlternateContent xmlns:mc="http://schemas.openxmlformats.org/markup-compatibility/2006">
          <mc:Choice Requires="x14">
            <control shapeId="4786" r:id="rId540" name="Check Box 1714">
              <controlPr defaultSize="0" autoFill="0" autoLine="0" autoPict="0">
                <anchor moveWithCells="1">
                  <from>
                    <xdr:col>23</xdr:col>
                    <xdr:colOff>47625</xdr:colOff>
                    <xdr:row>552</xdr:row>
                    <xdr:rowOff>57150</xdr:rowOff>
                  </from>
                  <to>
                    <xdr:col>23</xdr:col>
                    <xdr:colOff>257175</xdr:colOff>
                    <xdr:row>553</xdr:row>
                    <xdr:rowOff>85725</xdr:rowOff>
                  </to>
                </anchor>
              </controlPr>
            </control>
          </mc:Choice>
        </mc:AlternateContent>
        <mc:AlternateContent xmlns:mc="http://schemas.openxmlformats.org/markup-compatibility/2006">
          <mc:Choice Requires="x14">
            <control shapeId="4787" r:id="rId541" name="Check Box 1715">
              <controlPr defaultSize="0" autoFill="0" autoLine="0" autoPict="0">
                <anchor moveWithCells="1">
                  <from>
                    <xdr:col>24</xdr:col>
                    <xdr:colOff>47625</xdr:colOff>
                    <xdr:row>552</xdr:row>
                    <xdr:rowOff>57150</xdr:rowOff>
                  </from>
                  <to>
                    <xdr:col>24</xdr:col>
                    <xdr:colOff>257175</xdr:colOff>
                    <xdr:row>553</xdr:row>
                    <xdr:rowOff>85725</xdr:rowOff>
                  </to>
                </anchor>
              </controlPr>
            </control>
          </mc:Choice>
        </mc:AlternateContent>
        <mc:AlternateContent xmlns:mc="http://schemas.openxmlformats.org/markup-compatibility/2006">
          <mc:Choice Requires="x14">
            <control shapeId="4788" r:id="rId542" name="Check Box 1716">
              <controlPr defaultSize="0" autoFill="0" autoLine="0" autoPict="0">
                <anchor moveWithCells="1">
                  <from>
                    <xdr:col>25</xdr:col>
                    <xdr:colOff>47625</xdr:colOff>
                    <xdr:row>552</xdr:row>
                    <xdr:rowOff>47625</xdr:rowOff>
                  </from>
                  <to>
                    <xdr:col>25</xdr:col>
                    <xdr:colOff>257175</xdr:colOff>
                    <xdr:row>553</xdr:row>
                    <xdr:rowOff>76200</xdr:rowOff>
                  </to>
                </anchor>
              </controlPr>
            </control>
          </mc:Choice>
        </mc:AlternateContent>
        <mc:AlternateContent xmlns:mc="http://schemas.openxmlformats.org/markup-compatibility/2006">
          <mc:Choice Requires="x14">
            <control shapeId="4789" r:id="rId543" name="Check Box 1717">
              <controlPr defaultSize="0" autoFill="0" autoLine="0" autoPict="0">
                <anchor moveWithCells="1">
                  <from>
                    <xdr:col>23</xdr:col>
                    <xdr:colOff>47625</xdr:colOff>
                    <xdr:row>557</xdr:row>
                    <xdr:rowOff>0</xdr:rowOff>
                  </from>
                  <to>
                    <xdr:col>23</xdr:col>
                    <xdr:colOff>257175</xdr:colOff>
                    <xdr:row>558</xdr:row>
                    <xdr:rowOff>28575</xdr:rowOff>
                  </to>
                </anchor>
              </controlPr>
            </control>
          </mc:Choice>
        </mc:AlternateContent>
        <mc:AlternateContent xmlns:mc="http://schemas.openxmlformats.org/markup-compatibility/2006">
          <mc:Choice Requires="x14">
            <control shapeId="4791" r:id="rId544" name="Check Box 1719">
              <controlPr defaultSize="0" autoFill="0" autoLine="0" autoPict="0">
                <anchor moveWithCells="1">
                  <from>
                    <xdr:col>25</xdr:col>
                    <xdr:colOff>47625</xdr:colOff>
                    <xdr:row>557</xdr:row>
                    <xdr:rowOff>0</xdr:rowOff>
                  </from>
                  <to>
                    <xdr:col>25</xdr:col>
                    <xdr:colOff>257175</xdr:colOff>
                    <xdr:row>558</xdr:row>
                    <xdr:rowOff>28575</xdr:rowOff>
                  </to>
                </anchor>
              </controlPr>
            </control>
          </mc:Choice>
        </mc:AlternateContent>
        <mc:AlternateContent xmlns:mc="http://schemas.openxmlformats.org/markup-compatibility/2006">
          <mc:Choice Requires="x14">
            <control shapeId="4792" r:id="rId545" name="Check Box 1720">
              <controlPr defaultSize="0" autoFill="0" autoLine="0" autoPict="0">
                <anchor moveWithCells="1">
                  <from>
                    <xdr:col>24</xdr:col>
                    <xdr:colOff>47625</xdr:colOff>
                    <xdr:row>557</xdr:row>
                    <xdr:rowOff>0</xdr:rowOff>
                  </from>
                  <to>
                    <xdr:col>24</xdr:col>
                    <xdr:colOff>257175</xdr:colOff>
                    <xdr:row>558</xdr:row>
                    <xdr:rowOff>28575</xdr:rowOff>
                  </to>
                </anchor>
              </controlPr>
            </control>
          </mc:Choice>
        </mc:AlternateContent>
        <mc:AlternateContent xmlns:mc="http://schemas.openxmlformats.org/markup-compatibility/2006">
          <mc:Choice Requires="x14">
            <control shapeId="4794" r:id="rId546" name="Check Box 1722">
              <controlPr defaultSize="0" autoFill="0" autoLine="0" autoPict="0">
                <anchor moveWithCells="1">
                  <from>
                    <xdr:col>23</xdr:col>
                    <xdr:colOff>47625</xdr:colOff>
                    <xdr:row>560</xdr:row>
                    <xdr:rowOff>85725</xdr:rowOff>
                  </from>
                  <to>
                    <xdr:col>23</xdr:col>
                    <xdr:colOff>257175</xdr:colOff>
                    <xdr:row>561</xdr:row>
                    <xdr:rowOff>114300</xdr:rowOff>
                  </to>
                </anchor>
              </controlPr>
            </control>
          </mc:Choice>
        </mc:AlternateContent>
        <mc:AlternateContent xmlns:mc="http://schemas.openxmlformats.org/markup-compatibility/2006">
          <mc:Choice Requires="x14">
            <control shapeId="4795" r:id="rId547" name="Check Box 1723">
              <controlPr defaultSize="0" autoFill="0" autoLine="0" autoPict="0">
                <anchor moveWithCells="1">
                  <from>
                    <xdr:col>24</xdr:col>
                    <xdr:colOff>47625</xdr:colOff>
                    <xdr:row>560</xdr:row>
                    <xdr:rowOff>85725</xdr:rowOff>
                  </from>
                  <to>
                    <xdr:col>24</xdr:col>
                    <xdr:colOff>257175</xdr:colOff>
                    <xdr:row>561</xdr:row>
                    <xdr:rowOff>114300</xdr:rowOff>
                  </to>
                </anchor>
              </controlPr>
            </control>
          </mc:Choice>
        </mc:AlternateContent>
        <mc:AlternateContent xmlns:mc="http://schemas.openxmlformats.org/markup-compatibility/2006">
          <mc:Choice Requires="x14">
            <control shapeId="4796" r:id="rId548" name="Check Box 1724">
              <controlPr defaultSize="0" autoFill="0" autoLine="0" autoPict="0">
                <anchor moveWithCells="1">
                  <from>
                    <xdr:col>25</xdr:col>
                    <xdr:colOff>47625</xdr:colOff>
                    <xdr:row>560</xdr:row>
                    <xdr:rowOff>76200</xdr:rowOff>
                  </from>
                  <to>
                    <xdr:col>25</xdr:col>
                    <xdr:colOff>257175</xdr:colOff>
                    <xdr:row>561</xdr:row>
                    <xdr:rowOff>104775</xdr:rowOff>
                  </to>
                </anchor>
              </controlPr>
            </control>
          </mc:Choice>
        </mc:AlternateContent>
        <mc:AlternateContent xmlns:mc="http://schemas.openxmlformats.org/markup-compatibility/2006">
          <mc:Choice Requires="x14">
            <control shapeId="4797" r:id="rId549" name="Check Box 1725">
              <controlPr defaultSize="0" autoFill="0" autoLine="0" autoPict="0">
                <anchor moveWithCells="1">
                  <from>
                    <xdr:col>23</xdr:col>
                    <xdr:colOff>47625</xdr:colOff>
                    <xdr:row>611</xdr:row>
                    <xdr:rowOff>95250</xdr:rowOff>
                  </from>
                  <to>
                    <xdr:col>23</xdr:col>
                    <xdr:colOff>257175</xdr:colOff>
                    <xdr:row>612</xdr:row>
                    <xdr:rowOff>133350</xdr:rowOff>
                  </to>
                </anchor>
              </controlPr>
            </control>
          </mc:Choice>
        </mc:AlternateContent>
        <mc:AlternateContent xmlns:mc="http://schemas.openxmlformats.org/markup-compatibility/2006">
          <mc:Choice Requires="x14">
            <control shapeId="4798" r:id="rId550" name="Check Box 1726">
              <controlPr defaultSize="0" autoFill="0" autoLine="0" autoPict="0">
                <anchor moveWithCells="1">
                  <from>
                    <xdr:col>24</xdr:col>
                    <xdr:colOff>47625</xdr:colOff>
                    <xdr:row>611</xdr:row>
                    <xdr:rowOff>95250</xdr:rowOff>
                  </from>
                  <to>
                    <xdr:col>24</xdr:col>
                    <xdr:colOff>257175</xdr:colOff>
                    <xdr:row>612</xdr:row>
                    <xdr:rowOff>133350</xdr:rowOff>
                  </to>
                </anchor>
              </controlPr>
            </control>
          </mc:Choice>
        </mc:AlternateContent>
        <mc:AlternateContent xmlns:mc="http://schemas.openxmlformats.org/markup-compatibility/2006">
          <mc:Choice Requires="x14">
            <control shapeId="4818" r:id="rId551" name="Check Box 1746">
              <controlPr defaultSize="0" autoFill="0" autoLine="0" autoPict="0">
                <anchor moveWithCells="1">
                  <from>
                    <xdr:col>25</xdr:col>
                    <xdr:colOff>47625</xdr:colOff>
                    <xdr:row>611</xdr:row>
                    <xdr:rowOff>95250</xdr:rowOff>
                  </from>
                  <to>
                    <xdr:col>25</xdr:col>
                    <xdr:colOff>257175</xdr:colOff>
                    <xdr:row>612</xdr:row>
                    <xdr:rowOff>133350</xdr:rowOff>
                  </to>
                </anchor>
              </controlPr>
            </control>
          </mc:Choice>
        </mc:AlternateContent>
        <mc:AlternateContent xmlns:mc="http://schemas.openxmlformats.org/markup-compatibility/2006">
          <mc:Choice Requires="x14">
            <control shapeId="4822" r:id="rId552" name="Check Box 1750">
              <controlPr defaultSize="0" autoFill="0" autoLine="0" autoPict="0">
                <anchor moveWithCells="1">
                  <from>
                    <xdr:col>23</xdr:col>
                    <xdr:colOff>47625</xdr:colOff>
                    <xdr:row>716</xdr:row>
                    <xdr:rowOff>85725</xdr:rowOff>
                  </from>
                  <to>
                    <xdr:col>23</xdr:col>
                    <xdr:colOff>257175</xdr:colOff>
                    <xdr:row>717</xdr:row>
                    <xdr:rowOff>114300</xdr:rowOff>
                  </to>
                </anchor>
              </controlPr>
            </control>
          </mc:Choice>
        </mc:AlternateContent>
        <mc:AlternateContent xmlns:mc="http://schemas.openxmlformats.org/markup-compatibility/2006">
          <mc:Choice Requires="x14">
            <control shapeId="4823" r:id="rId553" name="Check Box 1751">
              <controlPr defaultSize="0" autoFill="0" autoLine="0" autoPict="0">
                <anchor moveWithCells="1">
                  <from>
                    <xdr:col>24</xdr:col>
                    <xdr:colOff>47625</xdr:colOff>
                    <xdr:row>716</xdr:row>
                    <xdr:rowOff>85725</xdr:rowOff>
                  </from>
                  <to>
                    <xdr:col>24</xdr:col>
                    <xdr:colOff>257175</xdr:colOff>
                    <xdr:row>717</xdr:row>
                    <xdr:rowOff>114300</xdr:rowOff>
                  </to>
                </anchor>
              </controlPr>
            </control>
          </mc:Choice>
        </mc:AlternateContent>
        <mc:AlternateContent xmlns:mc="http://schemas.openxmlformats.org/markup-compatibility/2006">
          <mc:Choice Requires="x14">
            <control shapeId="4824" r:id="rId554" name="Check Box 1752">
              <controlPr defaultSize="0" autoFill="0" autoLine="0" autoPict="0">
                <anchor moveWithCells="1">
                  <from>
                    <xdr:col>25</xdr:col>
                    <xdr:colOff>47625</xdr:colOff>
                    <xdr:row>716</xdr:row>
                    <xdr:rowOff>85725</xdr:rowOff>
                  </from>
                  <to>
                    <xdr:col>25</xdr:col>
                    <xdr:colOff>257175</xdr:colOff>
                    <xdr:row>717</xdr:row>
                    <xdr:rowOff>114300</xdr:rowOff>
                  </to>
                </anchor>
              </controlPr>
            </control>
          </mc:Choice>
        </mc:AlternateContent>
        <mc:AlternateContent xmlns:mc="http://schemas.openxmlformats.org/markup-compatibility/2006">
          <mc:Choice Requires="x14">
            <control shapeId="4825" r:id="rId555" name="Check Box 1753">
              <controlPr defaultSize="0" autoFill="0" autoLine="0" autoPict="0">
                <anchor moveWithCells="1">
                  <from>
                    <xdr:col>23</xdr:col>
                    <xdr:colOff>66675</xdr:colOff>
                    <xdr:row>1263</xdr:row>
                    <xdr:rowOff>200025</xdr:rowOff>
                  </from>
                  <to>
                    <xdr:col>23</xdr:col>
                    <xdr:colOff>276225</xdr:colOff>
                    <xdr:row>1265</xdr:row>
                    <xdr:rowOff>19050</xdr:rowOff>
                  </to>
                </anchor>
              </controlPr>
            </control>
          </mc:Choice>
        </mc:AlternateContent>
        <mc:AlternateContent xmlns:mc="http://schemas.openxmlformats.org/markup-compatibility/2006">
          <mc:Choice Requires="x14">
            <control shapeId="4826" r:id="rId556" name="Check Box 1754">
              <controlPr defaultSize="0" autoFill="0" autoLine="0" autoPict="0">
                <anchor moveWithCells="1">
                  <from>
                    <xdr:col>24</xdr:col>
                    <xdr:colOff>57150</xdr:colOff>
                    <xdr:row>1263</xdr:row>
                    <xdr:rowOff>200025</xdr:rowOff>
                  </from>
                  <to>
                    <xdr:col>24</xdr:col>
                    <xdr:colOff>266700</xdr:colOff>
                    <xdr:row>1265</xdr:row>
                    <xdr:rowOff>19050</xdr:rowOff>
                  </to>
                </anchor>
              </controlPr>
            </control>
          </mc:Choice>
        </mc:AlternateContent>
        <mc:AlternateContent xmlns:mc="http://schemas.openxmlformats.org/markup-compatibility/2006">
          <mc:Choice Requires="x14">
            <control shapeId="4827" r:id="rId557" name="Check Box 1755">
              <controlPr defaultSize="0" autoFill="0" autoLine="0" autoPict="0">
                <anchor moveWithCells="1">
                  <from>
                    <xdr:col>25</xdr:col>
                    <xdr:colOff>47625</xdr:colOff>
                    <xdr:row>1264</xdr:row>
                    <xdr:rowOff>0</xdr:rowOff>
                  </from>
                  <to>
                    <xdr:col>25</xdr:col>
                    <xdr:colOff>257175</xdr:colOff>
                    <xdr:row>1265</xdr:row>
                    <xdr:rowOff>28575</xdr:rowOff>
                  </to>
                </anchor>
              </controlPr>
            </control>
          </mc:Choice>
        </mc:AlternateContent>
        <mc:AlternateContent xmlns:mc="http://schemas.openxmlformats.org/markup-compatibility/2006">
          <mc:Choice Requires="x14">
            <control shapeId="4828" r:id="rId558" name="Check Box 1756">
              <controlPr defaultSize="0" autoFill="0" autoLine="0" autoPict="0">
                <anchor moveWithCells="1">
                  <from>
                    <xdr:col>23</xdr:col>
                    <xdr:colOff>66675</xdr:colOff>
                    <xdr:row>1266</xdr:row>
                    <xdr:rowOff>200025</xdr:rowOff>
                  </from>
                  <to>
                    <xdr:col>23</xdr:col>
                    <xdr:colOff>276225</xdr:colOff>
                    <xdr:row>1268</xdr:row>
                    <xdr:rowOff>19050</xdr:rowOff>
                  </to>
                </anchor>
              </controlPr>
            </control>
          </mc:Choice>
        </mc:AlternateContent>
        <mc:AlternateContent xmlns:mc="http://schemas.openxmlformats.org/markup-compatibility/2006">
          <mc:Choice Requires="x14">
            <control shapeId="4829" r:id="rId559" name="Check Box 1757">
              <controlPr defaultSize="0" autoFill="0" autoLine="0" autoPict="0">
                <anchor moveWithCells="1">
                  <from>
                    <xdr:col>24</xdr:col>
                    <xdr:colOff>66675</xdr:colOff>
                    <xdr:row>1266</xdr:row>
                    <xdr:rowOff>200025</xdr:rowOff>
                  </from>
                  <to>
                    <xdr:col>24</xdr:col>
                    <xdr:colOff>276225</xdr:colOff>
                    <xdr:row>1268</xdr:row>
                    <xdr:rowOff>19050</xdr:rowOff>
                  </to>
                </anchor>
              </controlPr>
            </control>
          </mc:Choice>
        </mc:AlternateContent>
        <mc:AlternateContent xmlns:mc="http://schemas.openxmlformats.org/markup-compatibility/2006">
          <mc:Choice Requires="x14">
            <control shapeId="4830" r:id="rId560" name="Check Box 1758">
              <controlPr defaultSize="0" autoFill="0" autoLine="0" autoPict="0">
                <anchor moveWithCells="1">
                  <from>
                    <xdr:col>25</xdr:col>
                    <xdr:colOff>66675</xdr:colOff>
                    <xdr:row>1266</xdr:row>
                    <xdr:rowOff>200025</xdr:rowOff>
                  </from>
                  <to>
                    <xdr:col>25</xdr:col>
                    <xdr:colOff>276225</xdr:colOff>
                    <xdr:row>1268</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【記載例】従業者名簿（GH）</vt:lpstr>
      <vt:lpstr>従業者名簿（GH）</vt:lpstr>
      <vt:lpstr>【記載例】利用者名簿（GH）</vt:lpstr>
      <vt:lpstr>利用者名簿（GH) </vt:lpstr>
      <vt:lpstr>【記載例】勤務形態一覧（GH） (勤務区分・時間入り)</vt:lpstr>
      <vt:lpstr>勤務形態一覧（GH）</vt:lpstr>
      <vt:lpstr>自己点検票（GH）</vt:lpstr>
      <vt:lpstr>'自己点検票（GH）'!OLE_LINK1</vt:lpstr>
      <vt:lpstr>'【記載例】勤務形態一覧（GH） (勤務区分・時間入り)'!Print_Area</vt:lpstr>
      <vt:lpstr>'【記載例】従業者名簿（GH）'!Print_Area</vt:lpstr>
      <vt:lpstr>'【記載例】利用者名簿（GH）'!Print_Area</vt:lpstr>
      <vt:lpstr>'勤務形態一覧（GH）'!Print_Area</vt:lpstr>
      <vt:lpstr>'自己点検票（GH）'!Print_Area</vt:lpstr>
      <vt:lpstr>'従業者名簿（GH）'!Print_Area</vt:lpstr>
      <vt:lpstr>'利用者名簿（GH)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節子</dc:creator>
  <cp:lastModifiedBy>伊藤 真波</cp:lastModifiedBy>
  <cp:lastPrinted>2026-03-06T06:24:53Z</cp:lastPrinted>
  <dcterms:created xsi:type="dcterms:W3CDTF">2017-08-22T02:37:36Z</dcterms:created>
  <dcterms:modified xsi:type="dcterms:W3CDTF">2026-03-19T05:57:55Z</dcterms:modified>
</cp:coreProperties>
</file>